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sharedStrings.xml" ContentType="application/vnd.openxmlformats-officedocument.spreadsheetml.sharedStrings+xml"/>
  <Override PartName="/xl/media/image11.png" ContentType="image/png"/>
  <Override PartName="/xl/media/image12.png" ContentType="image/png"/>
  <Override PartName="/xl/media/image13.png" ContentType="image/png"/>
  <Override PartName="/xl/media/image14.png" ContentType="image/png"/>
  <Override PartName="/xl/media/image15.png" ContentType="image/png"/>
  <Override PartName="/xl/media/image16.png" ContentType="image/png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ace stavby" sheetId="1" state="visible" r:id="rId2"/>
    <sheet name="9-01 - SO 01 - Rekonstruk..." sheetId="2" state="visible" r:id="rId3"/>
    <sheet name="9-02 - ZTI" sheetId="3" state="visible" r:id="rId4"/>
    <sheet name="9-03 - ÚT" sheetId="4" state="visible" r:id="rId5"/>
    <sheet name="9-04 - Elektroinstalace" sheetId="5" state="visible" r:id="rId6"/>
    <sheet name="9-05 - VZT" sheetId="6" state="visible" r:id="rId7"/>
    <sheet name="9-09 - PS 04 - Plošina" sheetId="7" state="visible" r:id="rId8"/>
    <sheet name="9-10 - SO 02 - Venkovní ú..." sheetId="8" state="visible" r:id="rId9"/>
    <sheet name="9-11 - SO 03 - Odlučovač ..." sheetId="9" state="visible" r:id="rId10"/>
    <sheet name="9-12 - VRN" sheetId="10" state="visible" r:id="rId11"/>
    <sheet name="Pokyny pro vyplnění" sheetId="11" state="visible" r:id="rId12"/>
  </sheets>
  <definedNames>
    <definedName function="false" hidden="false" localSheetId="1" name="_xlnm.Print_Area" vbProcedure="false">'9-01 - SO 01 - Rekonstruk...'!$C$4:$J$39,'9-01 - SO 01 - Rekonstruk...'!$C$45:$J$93,'9-01 - SO 01 - Rekonstruk...'!$C$99:$K$2997</definedName>
    <definedName function="false" hidden="false" localSheetId="1" name="_xlnm.Print_Titles" vbProcedure="false">'9-01 - SO 01 - Rekonstruk...'!$111:$111</definedName>
    <definedName function="false" hidden="true" localSheetId="1" name="_xlnm._FilterDatabase" vbProcedure="false">'9-01 - SO 01 - Rekonstruk...'!$C$111:$K$2997</definedName>
    <definedName function="false" hidden="false" localSheetId="2" name="_xlnm.Print_Area" vbProcedure="false">'9-02 - ZTI'!$C$4:$J$39,'9-02 - ZTI'!$C$45:$J$66,'9-02 - ZTI'!$C$72:$K$480</definedName>
    <definedName function="false" hidden="false" localSheetId="2" name="_xlnm.Print_Titles" vbProcedure="false">'9-02 - ZTI'!$84:$84</definedName>
    <definedName function="false" hidden="true" localSheetId="2" name="_xlnm._FilterDatabase" vbProcedure="false">'9-02 - ZTI'!$C$84:$K$480</definedName>
    <definedName function="false" hidden="false" localSheetId="3" name="_xlnm.Print_Area" vbProcedure="false">'9-03 - ÚT'!$C$4:$J$39,'9-03 - ÚT'!$C$45:$J$66,'9-03 - ÚT'!$C$72:$K$172</definedName>
    <definedName function="false" hidden="false" localSheetId="3" name="_xlnm.Print_Titles" vbProcedure="false">'9-03 - ÚT'!$84:$84</definedName>
    <definedName function="false" hidden="true" localSheetId="3" name="_xlnm._FilterDatabase" vbProcedure="false">'9-03 - ÚT'!$C$84:$K$172</definedName>
    <definedName function="false" hidden="false" localSheetId="4" name="_xlnm.Print_Area" vbProcedure="false">'9-04 - Elektroinstalace'!$C$4:$J$39,'9-04 - Elektroinstalace'!$C$45:$J$62,'9-04 - Elektroinstalace'!$C$68:$K$126</definedName>
    <definedName function="false" hidden="false" localSheetId="4" name="_xlnm.Print_Titles" vbProcedure="false">'9-04 - Elektroinstalace'!$80:$80</definedName>
    <definedName function="false" hidden="true" localSheetId="4" name="_xlnm._FilterDatabase" vbProcedure="false">'9-04 - Elektroinstalace'!$C$80:$K$126</definedName>
    <definedName function="false" hidden="false" localSheetId="5" name="_xlnm.Print_Area" vbProcedure="false">'9-05 - VZT'!$C$4:$J$39,'9-05 - VZT'!$C$45:$J$62,'9-05 - VZT'!$C$68:$K$124</definedName>
    <definedName function="false" hidden="false" localSheetId="5" name="_xlnm.Print_Titles" vbProcedure="false">'9-05 - VZT'!$80:$80</definedName>
    <definedName function="false" hidden="true" localSheetId="5" name="_xlnm._FilterDatabase" vbProcedure="false">'9-05 - VZT'!$C$80:$K$124</definedName>
    <definedName function="false" hidden="false" localSheetId="6" name="_xlnm.Print_Area" vbProcedure="false">'9-09 - PS 04 - Plošina'!$C$4:$J$39,'9-09 - PS 04 - Plošina'!$C$45:$J$62,'9-09 - PS 04 - Plošina'!$C$68:$K$85</definedName>
    <definedName function="false" hidden="false" localSheetId="6" name="_xlnm.Print_Titles" vbProcedure="false">'9-09 - PS 04 - Plošina'!$80:$80</definedName>
    <definedName function="false" hidden="true" localSheetId="6" name="_xlnm._FilterDatabase" vbProcedure="false">'9-09 - PS 04 - Plošina'!$C$80:$K$85</definedName>
    <definedName function="false" hidden="false" localSheetId="7" name="_xlnm.Print_Area" vbProcedure="false">'9-10 - SO 02 - Venkovní ú...'!$C$4:$J$39,'9-10 - SO 02 - Venkovní ú...'!$C$45:$J$72,'9-10 - SO 02 - Venkovní ú...'!$C$78:$K$395</definedName>
    <definedName function="false" hidden="false" localSheetId="7" name="_xlnm.Print_Titles" vbProcedure="false">'9-10 - SO 02 - Venkovní ú...'!$90:$90</definedName>
    <definedName function="false" hidden="true" localSheetId="7" name="_xlnm._FilterDatabase" vbProcedure="false">'9-10 - SO 02 - Venkovní ú...'!$C$90:$K$395</definedName>
    <definedName function="false" hidden="false" localSheetId="8" name="_xlnm.Print_Area" vbProcedure="false">'9-11 - SO 03 - Odlučovač ...'!$C$4:$J$39,'9-11 - SO 03 - Odlučovač ...'!$C$45:$J$69,'9-11 - SO 03 - Odlučovač ...'!$C$75:$K$240</definedName>
    <definedName function="false" hidden="false" localSheetId="8" name="_xlnm.Print_Titles" vbProcedure="false">'9-11 - SO 03 - Odlučovač ...'!$87:$87</definedName>
    <definedName function="false" hidden="true" localSheetId="8" name="_xlnm._FilterDatabase" vbProcedure="false">'9-11 - SO 03 - Odlučovač ...'!$C$87:$K$240</definedName>
    <definedName function="false" hidden="false" localSheetId="9" name="_xlnm.Print_Area" vbProcedure="false">'9-12 - VRN'!$C$4:$J$39,'9-12 - VRN'!$C$45:$J$64,'9-12 - VRN'!$C$70:$K$106</definedName>
    <definedName function="false" hidden="false" localSheetId="9" name="_xlnm.Print_Titles" vbProcedure="false">'9-12 - VRN'!$82:$82</definedName>
    <definedName function="false" hidden="true" localSheetId="9" name="_xlnm._FilterDatabase" vbProcedure="false">'9-12 - VRN'!$C$82:$K$106</definedName>
    <definedName function="false" hidden="false" localSheetId="10" name="_xlnm.Print_Area" vbProcedure="false">'Pokyny pro vyplnění'!$B$2:$K$71,'Pokyny pro vyplnění'!$B$74:$K$118,'Pokyny pro vyplnění'!$B$121:$K$190,'Pokyny pro vyplnění'!$B$198:$K$218</definedName>
    <definedName function="false" hidden="false" localSheetId="0" name="_xlnm.Print_Area" vbProcedure="false">'Rekapitulace stavby'!$D$4:$AO$36,'Rekapitulace stavby'!$C$42:$AQ$64</definedName>
    <definedName function="false" hidden="false" localSheetId="0" name="_xlnm.Print_Titles" vbProcedure="false">'Rekapitulace stavby'!$52:$52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<sst xmlns="http://schemas.openxmlformats.org/spreadsheetml/2006/main" count="37487" uniqueCount="4559">
  <si>
    <t xml:space="preserve">Export Komplet</t>
  </si>
  <si>
    <t xml:space="preserve">VZ</t>
  </si>
  <si>
    <t xml:space="preserve">2.0</t>
  </si>
  <si>
    <t xml:space="preserve">False</t>
  </si>
  <si>
    <t xml:space="preserve">{0e34ab23-b527-4aeb-851b-930dc34ae036}</t>
  </si>
  <si>
    <t xml:space="preserve">&gt;&gt;  skryté sloupce  &lt;&lt;</t>
  </si>
  <si>
    <t xml:space="preserve">0,01</t>
  </si>
  <si>
    <t xml:space="preserve">21</t>
  </si>
  <si>
    <t xml:space="preserve">15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</si>
  <si>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</si>
  <si>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</si>
  <si>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</si>
  <si>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</si>
  <si>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</si>
  <si>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03920000</t>
  </si>
  <si>
    <t xml:space="preserve">Měnit lze pouze buňky se žlutým podbarvením!_x005F_x000D_
_x005F_x000D_
1) v Rekapitulaci stavby vyplňte údaje o Uchazeči (přenesou se do ostatních sestav i v jiných listech)_x005F_x000D_
_x005F_x000D_
2) na vybraných listech vyplňte v sestavě Soupis prací ceny u položek</t>
  </si>
  <si>
    <t xml:space="preserve">Stavba:</t>
  </si>
  <si>
    <t xml:space="preserve">Rekonstrukce MŠ Štěpánov</t>
  </si>
  <si>
    <t xml:space="preserve">KSO:</t>
  </si>
  <si>
    <t xml:space="preserve">801 31 42</t>
  </si>
  <si>
    <t xml:space="preserve">CC-CZ:</t>
  </si>
  <si>
    <t xml:space="preserve">Místo:</t>
  </si>
  <si>
    <t xml:space="preserve">Štěpánov</t>
  </si>
  <si>
    <t xml:space="preserve">Datum:</t>
  </si>
  <si>
    <t xml:space="preserve">30. 3. 2020</t>
  </si>
  <si>
    <t xml:space="preserve">Zadavatel:</t>
  </si>
  <si>
    <t xml:space="preserve">IČ:</t>
  </si>
  <si>
    <t xml:space="preserve">00299511</t>
  </si>
  <si>
    <t xml:space="preserve">Obec Štěpánov, Horní 444/7, Štěpánov</t>
  </si>
  <si>
    <t xml:space="preserve">DIČ:</t>
  </si>
  <si>
    <t xml:space="preserve">CZ00299511</t>
  </si>
  <si>
    <t xml:space="preserve">Uchazeč:</t>
  </si>
  <si>
    <t xml:space="preserve">Vyplň údaj</t>
  </si>
  <si>
    <t xml:space="preserve">Projektant:</t>
  </si>
  <si>
    <t xml:space="preserve"> SPZ DESIGN, s.r.o</t>
  </si>
  <si>
    <t xml:space="preserve">Zpracovatel:</t>
  </si>
  <si>
    <t xml:space="preserve"> Ing.Zavadil</t>
  </si>
  <si>
    <t xml:space="preserve"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</si>
  <si>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podmínky._x005F_x000D_
Cenová soustava CS URS 2019 01.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</si>
  <si>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</si>
  <si>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</si>
  <si>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</si>
  <si>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</si>
  <si>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</si>
  <si>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</si>
  <si>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</si>
  <si>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</si>
  <si>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</si>
  <si>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</si>
  <si>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</si>
  <si>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</si>
  <si>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</si>
  <si>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</si>
  <si>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</si>
  <si>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</si>
  <si>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</si>
  <si>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</si>
  <si>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</si>
  <si>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</si>
  <si>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Ostat._x005F_x000D_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</si>
  <si>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</si>
  <si>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</si>
  <si>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</si>
  <si>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</si>
  <si>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přenesená_x005F_x000D_
[CZK]</t>
  </si>
  <si>
    <t xml:space="preserve">DPH snížená přenesená_x005F_x000D_
[CZK]</t>
  </si>
  <si>
    <t xml:space="preserve">Základna_x005F_x000D_
DPH základní</t>
  </si>
  <si>
    <t xml:space="preserve">Základna_x005F_x000D_
DPH snížená</t>
  </si>
  <si>
    <t xml:space="preserve">Základna_x005F_x000D_
DPH zákl. přenesená</t>
  </si>
  <si>
    <t xml:space="preserve">Základna_x005F_x000D_
DPH sníž. přenesená</t>
  </si>
  <si>
    <t xml:space="preserve">Základna_x005F_x000D_
DPH nulová</t>
  </si>
  <si>
    <t xml:space="preserve">Náklady stavby celkem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</si>
  <si>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</si>
  <si>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</si>
  <si>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</si>
  <si>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</si>
  <si>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</si>
  <si>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/</t>
  </si>
  <si>
    <t xml:space="preserve">9-01</t>
  </si>
  <si>
    <t xml:space="preserve">SO 01 - Rekonstrukce MŠ</t>
  </si>
  <si>
    <t xml:space="preserve">STA</t>
  </si>
  <si>
    <t xml:space="preserve">1</t>
  </si>
  <si>
    <t xml:space="preserve">{c3605fb0-b393-42c6-b310-9bc2b35af7e9}</t>
  </si>
  <si>
    <t xml:space="preserve">2</t>
  </si>
  <si>
    <t xml:space="preserve">9-02</t>
  </si>
  <si>
    <t xml:space="preserve">ZTI</t>
  </si>
  <si>
    <t xml:space="preserve">{9df3a00a-6cd6-40b6-96c6-e001d8e47bfe}</t>
  </si>
  <si>
    <t xml:space="preserve">9-03</t>
  </si>
  <si>
    <t xml:space="preserve">ÚT</t>
  </si>
  <si>
    <t xml:space="preserve">{b433635f-4804-41ee-90a3-be46d5f3c214}</t>
  </si>
  <si>
    <t xml:space="preserve">9-04</t>
  </si>
  <si>
    <t xml:space="preserve">Elektroinstalace</t>
  </si>
  <si>
    <t xml:space="preserve">{a25c700d-3694-4d40-8a73-a4364c6de930}</t>
  </si>
  <si>
    <t xml:space="preserve">9-05</t>
  </si>
  <si>
    <t xml:space="preserve">VZT</t>
  </si>
  <si>
    <t xml:space="preserve">{c7f4df42-cf65-41d7-bdfe-0d7d49206735}</t>
  </si>
  <si>
    <t xml:space="preserve">9-09</t>
  </si>
  <si>
    <t xml:space="preserve">PS 04 - Plošina</t>
  </si>
  <si>
    <t xml:space="preserve">{469444f2-4977-4064-a1a9-febbb3d8aa70}</t>
  </si>
  <si>
    <t xml:space="preserve">9-10</t>
  </si>
  <si>
    <t xml:space="preserve">SO 02 - Venkovní úpravy</t>
  </si>
  <si>
    <t xml:space="preserve">{7140bfab-5516-4c5a-9f48-8e4844d91068}</t>
  </si>
  <si>
    <t xml:space="preserve">9-11</t>
  </si>
  <si>
    <t xml:space="preserve">SO 03 - Odlučovač tuků</t>
  </si>
  <si>
    <t xml:space="preserve">{6556b765-73a3-4acc-8719-dc8adc0c3d7c}</t>
  </si>
  <si>
    <t xml:space="preserve">9-12</t>
  </si>
  <si>
    <t xml:space="preserve">VRN</t>
  </si>
  <si>
    <t xml:space="preserve">{4f0a11b6-027e-4dd7-b0a0-95cde7552f16}</t>
  </si>
  <si>
    <t xml:space="preserve">KRYCÍ LIST SOUPISU PRACÍ</t>
  </si>
  <si>
    <t xml:space="preserve">Objekt:</t>
  </si>
  <si>
    <t xml:space="preserve">9-01 - SO 01 - Rekonstrukce MŠ</t>
  </si>
  <si>
    <t xml:space="preserve">Cenová soustava CS URS 2019 01.</t>
  </si>
  <si>
    <t xml:space="preserve">REKAPITULACE ČLENĚNÍ SOUPISU PRACÍ</t>
  </si>
  <si>
    <t xml:space="preserve">Kód dílu - Popis</t>
  </si>
  <si>
    <t xml:space="preserve">Cena celkem [CZK]</t>
  </si>
  <si>
    <t xml:space="preserve">-1</t>
  </si>
  <si>
    <t xml:space="preserve"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</si>
  <si>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</si>
  <si>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</si>
  <si>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</si>
  <si>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</si>
  <si>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</si>
  <si>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povrchu, podlahy, osazení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</si>
  <si>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</si>
  <si>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</si>
  <si>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</si>
  <si>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997 - Přesun sutě</t>
  </si>
  <si>
    <t xml:space="preserve">    998 - Přesun hmot</t>
  </si>
  <si>
    <t xml:space="preserve"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</si>
  <si>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</si>
  <si>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</si>
  <si>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</si>
  <si>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</si>
  <si>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</si>
  <si>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</si>
  <si>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</si>
  <si>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</si>
  <si>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</si>
  <si>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</si>
  <si>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</si>
  <si>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</si>
  <si>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</si>
  <si>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</si>
  <si>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</si>
  <si>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</si>
  <si>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</si>
  <si>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796 - Hasící prostředky</t>
  </si>
  <si>
    <t xml:space="preserve">M - Práce a dodávky M</t>
  </si>
  <si>
    <t xml:space="preserve">    33-M - Montáže dopr.zaříz.,sklad. zař. a váh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</si>
  <si>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</si>
  <si>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</si>
  <si>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</si>
  <si>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</si>
  <si>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</si>
  <si>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</si>
  <si>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</si>
  <si>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</si>
  <si>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</si>
  <si>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</si>
  <si>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</si>
  <si>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</si>
  <si>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Dodavatel</t>
  </si>
  <si>
    <t xml:space="preserve">Náklady soupisu celkem</t>
  </si>
  <si>
    <t xml:space="preserve">HSV</t>
  </si>
  <si>
    <t xml:space="preserve">Práce a dodávky HSV</t>
  </si>
  <si>
    <t xml:space="preserve">ROZPOCET</t>
  </si>
  <si>
    <t xml:space="preserve">Zemní práce</t>
  </si>
  <si>
    <t xml:space="preserve">K</t>
  </si>
  <si>
    <t xml:space="preserve">113106122</t>
  </si>
  <si>
    <t xml:space="preserve">Rozebrání dlažeb z kamenných dlaždic komunikací pro pěší ručně</t>
  </si>
  <si>
    <t xml:space="preserve">m2</t>
  </si>
  <si>
    <t xml:space="preserve">CS ÚRS 2019 01</t>
  </si>
  <si>
    <t xml:space="preserve">4</t>
  </si>
  <si>
    <t xml:space="preserve">-1453778421</t>
  </si>
  <si>
    <t xml:space="preserve">VV</t>
  </si>
  <si>
    <t xml:space="preserve">"okapový chodník"</t>
  </si>
  <si>
    <t xml:space="preserve">True</t>
  </si>
  <si>
    <t xml:space="preserve">"JV - pro výtah.šachtu" 3,5*0,5</t>
  </si>
  <si>
    <t xml:space="preserve">Součet</t>
  </si>
  <si>
    <t xml:space="preserve">113202111</t>
  </si>
  <si>
    <t xml:space="preserve">Vytrhání obrub krajníků obrubníků stojatých</t>
  </si>
  <si>
    <t xml:space="preserve">m</t>
  </si>
  <si>
    <t xml:space="preserve">701046125</t>
  </si>
  <si>
    <t xml:space="preserve">"JV - pro výtah.šachtu" 3,5</t>
  </si>
  <si>
    <t xml:space="preserve">3</t>
  </si>
  <si>
    <t xml:space="preserve">131201101</t>
  </si>
  <si>
    <t xml:space="preserve">Hloubení jam nezapažených v hornině tř. 3 objemu do 100 m3</t>
  </si>
  <si>
    <t xml:space="preserve">m3</t>
  </si>
  <si>
    <t xml:space="preserve">-493239550</t>
  </si>
  <si>
    <t xml:space="preserve">"základ.výtah.šachty"</t>
  </si>
  <si>
    <t xml:space="preserve">2,5*2,85*(4,37-3,3)</t>
  </si>
  <si>
    <t xml:space="preserve">(0,5+0,65)*1,3*(5,6-4,37)</t>
  </si>
  <si>
    <t xml:space="preserve">131201109</t>
  </si>
  <si>
    <t xml:space="preserve">Příplatek za lepivost u hloubení jam nezapažených v hornině tř. 3</t>
  </si>
  <si>
    <t xml:space="preserve">-868173092</t>
  </si>
  <si>
    <t xml:space="preserve">5</t>
  </si>
  <si>
    <t xml:space="preserve">132201201</t>
  </si>
  <si>
    <t xml:space="preserve">Hloubení rýh š do 2000 mm v hornině tř. 3 objemu do 100 m3</t>
  </si>
  <si>
    <t xml:space="preserve">-1138786222</t>
  </si>
  <si>
    <t xml:space="preserve">(1,85+1,6*2)*0,3*(4,27-3,68)</t>
  </si>
  <si>
    <t xml:space="preserve">1,25*0,15*(4,27-3,68)</t>
  </si>
  <si>
    <t xml:space="preserve">1,4*0,3*(5,5-4,37)</t>
  </si>
  <si>
    <t xml:space="preserve">6</t>
  </si>
  <si>
    <t xml:space="preserve">132201209</t>
  </si>
  <si>
    <t xml:space="preserve">Příplatek za lepivost k hloubení rýh š do 2000 mm v hornině tř. 3</t>
  </si>
  <si>
    <t xml:space="preserve">-6479668</t>
  </si>
  <si>
    <t xml:space="preserve">7</t>
  </si>
  <si>
    <t xml:space="preserve">139711101</t>
  </si>
  <si>
    <t xml:space="preserve">Vykopávky v uzavřených prostorách v hornině tř. 1 až 4</t>
  </si>
  <si>
    <t xml:space="preserve">-1416822877</t>
  </si>
  <si>
    <t xml:space="preserve">"1.PP"</t>
  </si>
  <si>
    <t xml:space="preserve">"pro ležatou kanalizaci"</t>
  </si>
  <si>
    <t xml:space="preserve">"DN110"</t>
  </si>
  <si>
    <t xml:space="preserve">"splašková"</t>
  </si>
  <si>
    <t xml:space="preserve">(0,3+1,9+2,0+1,5+0,7+2,8+1,25+0,6+1,5+1,3*3+1,1+1,0*8+1,6*2+0,7+0,8+3,5+2,0)*0,6*0,65</t>
  </si>
  <si>
    <t xml:space="preserve">"tuková"</t>
  </si>
  <si>
    <t xml:space="preserve">(1,0+0,6+8,4+13,6+0,6+3,0+6,4)*0,6*0,65</t>
  </si>
  <si>
    <t xml:space="preserve">"DN125"</t>
  </si>
  <si>
    <t xml:space="preserve">(6,2+7,5+0,9+8,6+4,8+1,7*2+7,1)*0,6*0,65</t>
  </si>
  <si>
    <t xml:space="preserve">"DN160"</t>
  </si>
  <si>
    <t xml:space="preserve">(5,0+6,7+2,6+4,8)*0,6*0,65</t>
  </si>
  <si>
    <t xml:space="preserve">"DN200"</t>
  </si>
  <si>
    <t xml:space="preserve">(1,4*3)*0,6*0,65</t>
  </si>
  <si>
    <t xml:space="preserve">8</t>
  </si>
  <si>
    <t xml:space="preserve">162201211</t>
  </si>
  <si>
    <t xml:space="preserve">Vodorovné přemístění výkopku z horniny tř. 1 až 4 stavebním kolečkem do 10 m</t>
  </si>
  <si>
    <t xml:space="preserve">721665959</t>
  </si>
  <si>
    <t xml:space="preserve">"odvoz vytlačené zeminy šachtou výtahu"</t>
  </si>
  <si>
    <t xml:space="preserve">0,491</t>
  </si>
  <si>
    <t xml:space="preserve">1,225</t>
  </si>
  <si>
    <t xml:space="preserve">0,703</t>
  </si>
  <si>
    <t xml:space="preserve">1,85*1,9*(3,65-3,3)</t>
  </si>
  <si>
    <t xml:space="preserve">"odvoz vytlačené zeminy ležatou kanalizací"</t>
  </si>
  <si>
    <t xml:space="preserve">51,149</t>
  </si>
  <si>
    <t xml:space="preserve">9</t>
  </si>
  <si>
    <t xml:space="preserve">162201219</t>
  </si>
  <si>
    <t xml:space="preserve">Příplatek k vodorovnému přemístění výkopku z horniny tř. 1 až 4 stavebním kolečkem ZKD 10 m</t>
  </si>
  <si>
    <t xml:space="preserve">-592257560</t>
  </si>
  <si>
    <t xml:space="preserve">54,798*3</t>
  </si>
  <si>
    <t xml:space="preserve">10</t>
  </si>
  <si>
    <t xml:space="preserve">162701105</t>
  </si>
  <si>
    <t xml:space="preserve">Vodorovné přemístění do 10000 m výkopku/sypaniny z horniny tř. 1 až 4</t>
  </si>
  <si>
    <t xml:space="preserve">-395809952</t>
  </si>
  <si>
    <t xml:space="preserve">11</t>
  </si>
  <si>
    <t xml:space="preserve">162701109</t>
  </si>
  <si>
    <t xml:space="preserve">Příplatek k vodorovnému přemístění výkopku/sypaniny z horniny tř. 1 až 4 ZKD 1000 m přes 10000 m</t>
  </si>
  <si>
    <t xml:space="preserve">202759970</t>
  </si>
  <si>
    <t xml:space="preserve">54,798*8</t>
  </si>
  <si>
    <t xml:space="preserve">12</t>
  </si>
  <si>
    <t xml:space="preserve">171201201</t>
  </si>
  <si>
    <t xml:space="preserve">Uložení sypaniny na skládky</t>
  </si>
  <si>
    <t xml:space="preserve">749019626</t>
  </si>
  <si>
    <t xml:space="preserve">13</t>
  </si>
  <si>
    <t xml:space="preserve">174101101</t>
  </si>
  <si>
    <t xml:space="preserve">Zásyp jam, šachet rýh nebo kolem objektů sypaninou se zhutněním</t>
  </si>
  <si>
    <t xml:space="preserve">-1224416447</t>
  </si>
  <si>
    <t xml:space="preserve">9,463+1,479</t>
  </si>
  <si>
    <t xml:space="preserve">-0,491</t>
  </si>
  <si>
    <t xml:space="preserve">-1,225</t>
  </si>
  <si>
    <t xml:space="preserve">-0,703</t>
  </si>
  <si>
    <t xml:space="preserve">-1,85*1,9*(3,65-3,3)</t>
  </si>
  <si>
    <t xml:space="preserve">14</t>
  </si>
  <si>
    <t xml:space="preserve">M</t>
  </si>
  <si>
    <t xml:space="preserve">58337344</t>
  </si>
  <si>
    <t xml:space="preserve">štěrkopísek frakce 0/32</t>
  </si>
  <si>
    <t xml:space="preserve">t</t>
  </si>
  <si>
    <t xml:space="preserve">-952971807</t>
  </si>
  <si>
    <t xml:space="preserve">7,293*2,0</t>
  </si>
  <si>
    <t xml:space="preserve">175101201</t>
  </si>
  <si>
    <t xml:space="preserve">Obsypání objektu nad přilehlým původním terénem sypaninou bez prohození sítem, uloženou do 3 m</t>
  </si>
  <si>
    <t xml:space="preserve">-1503432357</t>
  </si>
  <si>
    <t xml:space="preserve">"k obrubníku okapového chodníku"</t>
  </si>
  <si>
    <t xml:space="preserve">1,5*0,2*0,2</t>
  </si>
  <si>
    <t xml:space="preserve">16</t>
  </si>
  <si>
    <t xml:space="preserve">175111101</t>
  </si>
  <si>
    <t xml:space="preserve">Obsypání potrubí ručně sypaninou bez prohození sítem, uloženou do 3 m</t>
  </si>
  <si>
    <t xml:space="preserve">-65161643</t>
  </si>
  <si>
    <t xml:space="preserve">"ležatá kanalizace - obsypání pískem"</t>
  </si>
  <si>
    <t xml:space="preserve">(0,3+1,9+2,0+1,5+0,7+2,8+1,25+0,6+1,5+1,3*3+1,1+1,0*8+1,6*2+0,7+0,8+3,5+2,0)*0,6*0,4</t>
  </si>
  <si>
    <t xml:space="preserve">(1,0+0,6+8,4+13,6+0,6+3,0+6,4)*0,6*0,4</t>
  </si>
  <si>
    <t xml:space="preserve">(6,2+7,5+0,9+8,6+4,8+1,7*2+7,1)*0,6*0,425</t>
  </si>
  <si>
    <t xml:space="preserve">(5,0+6,7+2,6+4,8)*0,6*0,45</t>
  </si>
  <si>
    <t xml:space="preserve">(1,4*3)*0,6*0,5</t>
  </si>
  <si>
    <t xml:space="preserve">Mezisoučet</t>
  </si>
  <si>
    <t xml:space="preserve">"ležatá kanalizace - zásyp výkopkem"</t>
  </si>
  <si>
    <t xml:space="preserve">-32,879</t>
  </si>
  <si>
    <t xml:space="preserve">17</t>
  </si>
  <si>
    <t xml:space="preserve">58331200</t>
  </si>
  <si>
    <t xml:space="preserve">štěrkopísek netříděný zásypový</t>
  </si>
  <si>
    <t xml:space="preserve">-146254661</t>
  </si>
  <si>
    <t xml:space="preserve">32,879*2,0</t>
  </si>
  <si>
    <t xml:space="preserve">18</t>
  </si>
  <si>
    <t xml:space="preserve">181951102</t>
  </si>
  <si>
    <t xml:space="preserve">Úprava pláně v hornině tř. 1 až 4 se zhutněním</t>
  </si>
  <si>
    <t xml:space="preserve">703577392</t>
  </si>
  <si>
    <t xml:space="preserve">2,5*2,85</t>
  </si>
  <si>
    <t xml:space="preserve">(0,5+0,65)*1,3</t>
  </si>
  <si>
    <t xml:space="preserve">(1,85+1,6*2)*0,3</t>
  </si>
  <si>
    <t xml:space="preserve">1,25*0,15</t>
  </si>
  <si>
    <t xml:space="preserve">Zakládání</t>
  </si>
  <si>
    <t xml:space="preserve">19</t>
  </si>
  <si>
    <t xml:space="preserve">273321411</t>
  </si>
  <si>
    <t xml:space="preserve">Základové desky ze ŽB bez zvýšených nároků na prostředí tř. C 20/25</t>
  </si>
  <si>
    <t xml:space="preserve">2144518669</t>
  </si>
  <si>
    <t xml:space="preserve">"ŽB deska výtah.šachty"</t>
  </si>
  <si>
    <t xml:space="preserve">1,85*1,9*0,2</t>
  </si>
  <si>
    <t xml:space="preserve">20</t>
  </si>
  <si>
    <t xml:space="preserve">273351121</t>
  </si>
  <si>
    <t xml:space="preserve">Zřízení bednění základových desek</t>
  </si>
  <si>
    <t xml:space="preserve">-101481668</t>
  </si>
  <si>
    <t xml:space="preserve">(1,85*2+1,9*2)*0,2</t>
  </si>
  <si>
    <t xml:space="preserve">273351122</t>
  </si>
  <si>
    <t xml:space="preserve">Odstranění bednění základových desek</t>
  </si>
  <si>
    <t xml:space="preserve">1360135863</t>
  </si>
  <si>
    <t xml:space="preserve">22</t>
  </si>
  <si>
    <t xml:space="preserve">273361821</t>
  </si>
  <si>
    <t xml:space="preserve">Výztuž základových desek betonářskou ocelí 10 505 (R)</t>
  </si>
  <si>
    <t xml:space="preserve">1438536000</t>
  </si>
  <si>
    <t xml:space="preserve">"příložka R8 - 1,8m 23ks" 0,0166*1,1</t>
  </si>
  <si>
    <t xml:space="preserve">"příložka R8 - 1,05m 7ks" 0,003*1,1</t>
  </si>
  <si>
    <t xml:space="preserve">23</t>
  </si>
  <si>
    <t xml:space="preserve">273362021</t>
  </si>
  <si>
    <t xml:space="preserve">Výztuž základových desek svařovanými sítěmi Kari</t>
  </si>
  <si>
    <t xml:space="preserve">-976830391</t>
  </si>
  <si>
    <t xml:space="preserve">"o8-100/100"</t>
  </si>
  <si>
    <t xml:space="preserve">"základ.výtah.šachty" 0,2717*1,1</t>
  </si>
  <si>
    <t xml:space="preserve">24</t>
  </si>
  <si>
    <t xml:space="preserve">274321411</t>
  </si>
  <si>
    <t xml:space="preserve">Základové pasy ze ŽB bez zvýšených nároků na prostředí tř. C 20/25</t>
  </si>
  <si>
    <t xml:space="preserve">237472100</t>
  </si>
  <si>
    <t xml:space="preserve">0,65*0,3*(5,4-4,27)</t>
  </si>
  <si>
    <t xml:space="preserve">25</t>
  </si>
  <si>
    <t xml:space="preserve">274351121</t>
  </si>
  <si>
    <t xml:space="preserve">Zřízení bednění základových pasů rovného</t>
  </si>
  <si>
    <t xml:space="preserve">1957965051</t>
  </si>
  <si>
    <t xml:space="preserve">(0,65*2+0,3)*(5,4-4,27)</t>
  </si>
  <si>
    <t xml:space="preserve">(1,85+1,9*2)*(4,27-3,68)</t>
  </si>
  <si>
    <t xml:space="preserve">(1,25*2+1,45*2)*(4,27-3,68)</t>
  </si>
  <si>
    <t xml:space="preserve">26</t>
  </si>
  <si>
    <t xml:space="preserve">274351122</t>
  </si>
  <si>
    <t xml:space="preserve">Odstranění bednění základových pasů rovného</t>
  </si>
  <si>
    <t xml:space="preserve">-2039556756</t>
  </si>
  <si>
    <t xml:space="preserve">27</t>
  </si>
  <si>
    <t xml:space="preserve">279321346</t>
  </si>
  <si>
    <t xml:space="preserve">Základová zeď ze ŽB bez zvýšených nároků na prostředí tř. C 20/25 bez výztuže</t>
  </si>
  <si>
    <t xml:space="preserve">-1769418757</t>
  </si>
  <si>
    <t xml:space="preserve">"výtah.šachty"</t>
  </si>
  <si>
    <t xml:space="preserve">(1,85+1,6*2)*0,3*(3,45-2,9)</t>
  </si>
  <si>
    <t xml:space="preserve">1,25*0,15*(3,45-3,3)</t>
  </si>
  <si>
    <t xml:space="preserve">28</t>
  </si>
  <si>
    <t xml:space="preserve">279351121</t>
  </si>
  <si>
    <t xml:space="preserve">Zřízení oboustranného bednění základových zdí</t>
  </si>
  <si>
    <t xml:space="preserve">776347136</t>
  </si>
  <si>
    <t xml:space="preserve">(1,85+1,9*2)*(3,45-2,9)</t>
  </si>
  <si>
    <t xml:space="preserve">(1,25+1,6*2)*(3,45-3,3)</t>
  </si>
  <si>
    <t xml:space="preserve">29</t>
  </si>
  <si>
    <t xml:space="preserve">279351122</t>
  </si>
  <si>
    <t xml:space="preserve">Odstranění oboustranného bednění základových zdí</t>
  </si>
  <si>
    <t xml:space="preserve">-1576809416</t>
  </si>
  <si>
    <t xml:space="preserve">30</t>
  </si>
  <si>
    <t xml:space="preserve">279351311</t>
  </si>
  <si>
    <t xml:space="preserve">Zřízení jednostranného bednění základových zdí</t>
  </si>
  <si>
    <t xml:space="preserve">-335402169</t>
  </si>
  <si>
    <t xml:space="preserve">1,25*(3,45-3,3)</t>
  </si>
  <si>
    <t xml:space="preserve">31</t>
  </si>
  <si>
    <t xml:space="preserve">279351312</t>
  </si>
  <si>
    <t xml:space="preserve">Odstranění jednostranného bednění základových zdí</t>
  </si>
  <si>
    <t xml:space="preserve">-962062613</t>
  </si>
  <si>
    <t xml:space="preserve">Svislé a kompletní konstrukce</t>
  </si>
  <si>
    <t xml:space="preserve">32</t>
  </si>
  <si>
    <t xml:space="preserve">310238211</t>
  </si>
  <si>
    <t xml:space="preserve">Zazdívka otvorů pl do 1 m2 ve zdivu nadzákladovém cihlami pálenými na MVC</t>
  </si>
  <si>
    <t xml:space="preserve">733170538</t>
  </si>
  <si>
    <t xml:space="preserve">"nad překlady otvoru dveří do výtahu"</t>
  </si>
  <si>
    <t xml:space="preserve">(1,2*2,83-1,2*2,24)*0,375</t>
  </si>
  <si>
    <t xml:space="preserve">"1.NP"</t>
  </si>
  <si>
    <t xml:space="preserve">(1,2*2,83-1,2*2,24)*0,25</t>
  </si>
  <si>
    <t xml:space="preserve">"2.NP"</t>
  </si>
  <si>
    <t xml:space="preserve">33</t>
  </si>
  <si>
    <t xml:space="preserve">310239211</t>
  </si>
  <si>
    <t xml:space="preserve">Zazdívka otvorů pl do 4 m2 ve zdivu nadzákladovém cihlami pálenými na MVC</t>
  </si>
  <si>
    <t xml:space="preserve">-1804722808</t>
  </si>
  <si>
    <t xml:space="preserve">"nika" </t>
  </si>
  <si>
    <t xml:space="preserve">1,3*0,475*3,0</t>
  </si>
  <si>
    <t xml:space="preserve">-0,57*0,76*0,275</t>
  </si>
  <si>
    <t xml:space="preserve">34</t>
  </si>
  <si>
    <t xml:space="preserve">311234261</t>
  </si>
  <si>
    <t xml:space="preserve">Zdivo jednovrstvé z cihel děrovaných přes P10 do P15 na maltu M10 tl 300 mm</t>
  </si>
  <si>
    <t xml:space="preserve">-1968928229</t>
  </si>
  <si>
    <t xml:space="preserve">"výtahová šachta"</t>
  </si>
  <si>
    <t xml:space="preserve">(1,85+1,6*2)*(2,58+3,05+2,8)</t>
  </si>
  <si>
    <t xml:space="preserve">-1,1*1,2</t>
  </si>
  <si>
    <t xml:space="preserve">-1,1*2,1</t>
  </si>
  <si>
    <t xml:space="preserve">-1,1*2,0</t>
  </si>
  <si>
    <t xml:space="preserve">35</t>
  </si>
  <si>
    <t xml:space="preserve">311235145</t>
  </si>
  <si>
    <t xml:space="preserve">Zdivo jednovrstvé z cihel broušených přes P10 do P15 na tenkovrstvou maltu tl 250 mm</t>
  </si>
  <si>
    <t xml:space="preserve">-1568081940</t>
  </si>
  <si>
    <t xml:space="preserve">4,4*3,05</t>
  </si>
  <si>
    <t xml:space="preserve">-1,0*2,1</t>
  </si>
  <si>
    <t xml:space="preserve">36</t>
  </si>
  <si>
    <t xml:space="preserve">317121101</t>
  </si>
  <si>
    <t xml:space="preserve">Montáž prefabrikovaných překladů délky do 1500 mm</t>
  </si>
  <si>
    <t xml:space="preserve">kus</t>
  </si>
  <si>
    <t xml:space="preserve">214429046</t>
  </si>
  <si>
    <t xml:space="preserve">"1.NP" 2</t>
  </si>
  <si>
    <t xml:space="preserve">37</t>
  </si>
  <si>
    <t xml:space="preserve">59321107</t>
  </si>
  <si>
    <t xml:space="preserve">překlad železobetonový RZP 1490x140x215mm</t>
  </si>
  <si>
    <t xml:space="preserve">-171342032</t>
  </si>
  <si>
    <t xml:space="preserve">38</t>
  </si>
  <si>
    <t xml:space="preserve">317168012</t>
  </si>
  <si>
    <t xml:space="preserve">Překlad keramický plochý š 115 mm dl 1250 mm</t>
  </si>
  <si>
    <t xml:space="preserve">-606083048</t>
  </si>
  <si>
    <t xml:space="preserve">"1.PP" 10</t>
  </si>
  <si>
    <t xml:space="preserve">"1.NP" 14</t>
  </si>
  <si>
    <t xml:space="preserve">"2.NP" 16</t>
  </si>
  <si>
    <t xml:space="preserve">39</t>
  </si>
  <si>
    <t xml:space="preserve">317168013</t>
  </si>
  <si>
    <t xml:space="preserve">Překlad keramický plochý š 115 mm dl 1500 mm</t>
  </si>
  <si>
    <t xml:space="preserve">-2104688461</t>
  </si>
  <si>
    <t xml:space="preserve">"1.PP" 1</t>
  </si>
  <si>
    <t xml:space="preserve">40</t>
  </si>
  <si>
    <t xml:space="preserve">317168022</t>
  </si>
  <si>
    <t xml:space="preserve">Překlad keramický plochý š 145 mm dl 1250 mm</t>
  </si>
  <si>
    <t xml:space="preserve">1411663703</t>
  </si>
  <si>
    <t xml:space="preserve">"1.PP" 12</t>
  </si>
  <si>
    <t xml:space="preserve">"2.NP" 2</t>
  </si>
  <si>
    <t xml:space="preserve">41</t>
  </si>
  <si>
    <t xml:space="preserve">317168052</t>
  </si>
  <si>
    <t xml:space="preserve">Překlad keramický vysoký v 238 mm dl 1250 mm</t>
  </si>
  <si>
    <t xml:space="preserve">146685872</t>
  </si>
  <si>
    <t xml:space="preserve">"1.PP" 3</t>
  </si>
  <si>
    <t xml:space="preserve">42</t>
  </si>
  <si>
    <t xml:space="preserve">317234410</t>
  </si>
  <si>
    <t xml:space="preserve">Vyzdívka mezi nosníky z cihel pálených na MC</t>
  </si>
  <si>
    <t xml:space="preserve">-368614215</t>
  </si>
  <si>
    <t xml:space="preserve">"osazené dodatečně"</t>
  </si>
  <si>
    <t xml:space="preserve">"pro dveře 90 do 009 z 001 - 2xL50x50x5, l=1,4m" 1,4*0,15*0,05</t>
  </si>
  <si>
    <t xml:space="preserve">"pro okno 1,2x1,2 do 009 z 010 - L50x50x5, l=1,6m" 1,6*0,15*0,05</t>
  </si>
  <si>
    <t xml:space="preserve">"pro vstupní otvor do výtahu - 3xIč.18, l=1,6m" 1,6*0,4*0,18</t>
  </si>
  <si>
    <t xml:space="preserve">"2xIč.12, l=1,0m - 4x" 1,0*0,15*0,12*4</t>
  </si>
  <si>
    <t xml:space="preserve">"2xIč.12, l=1,3m - 2x" 1,3*0,15*0,12*2</t>
  </si>
  <si>
    <t xml:space="preserve">"3xIč.14, l=1,5m"  1,5*0,25*0,14</t>
  </si>
  <si>
    <t xml:space="preserve">"do nového zdiva"</t>
  </si>
  <si>
    <t xml:space="preserve">"L50x50x5, l=0,7m - 4ks" 0,7*0,15*0,05*2</t>
  </si>
  <si>
    <t xml:space="preserve">"2xIč.12, l=0,9m" 0,9*0,125*0,12</t>
  </si>
  <si>
    <t xml:space="preserve">"2xIč.12, l=1,0m" 1,0*0,125*0,12</t>
  </si>
  <si>
    <t xml:space="preserve">"2xIč.12, l=1,075m" 1,075*0,125*0,12</t>
  </si>
  <si>
    <t xml:space="preserve">"Ič.12, l=1,1m" 1,1*0,125*0,12</t>
  </si>
  <si>
    <t xml:space="preserve">"2xIč.12, l=1,1m - 2x" 1,1*0,125*0,12*2</t>
  </si>
  <si>
    <t xml:space="preserve">"Ič.12, l=1,2m" 1,2*0,125*0,12</t>
  </si>
  <si>
    <t xml:space="preserve">"2xIč.12, l=1,2m - 4x" 1,2*0,125*0,12*4</t>
  </si>
  <si>
    <t xml:space="preserve">"2xIč.12, l=1,3m" 1,3*0,125*0,12</t>
  </si>
  <si>
    <t xml:space="preserve">"2xIč.12, l=1,4m - 4x" 1,2*0,125*0,12*4</t>
  </si>
  <si>
    <t xml:space="preserve">"2xIč.12, l=1,5m - 4x" 1,5*0,125*0,12*4</t>
  </si>
  <si>
    <t xml:space="preserve">"2xIč.12, l=1,55m" 1,55*0,125*0,12</t>
  </si>
  <si>
    <t xml:space="preserve">"2xIč.12, l=2,35m" 2,35*0,125*0,12</t>
  </si>
  <si>
    <t xml:space="preserve">"2xIč.12, l=2,5m" 2,5*0,15*0,12</t>
  </si>
  <si>
    <t xml:space="preserve">"2xIč.12, l=2,85m" 2,85*0,15*0,12</t>
  </si>
  <si>
    <t xml:space="preserve">"2xIč.12, l=2,7m" 2,7*0,15*0,12</t>
  </si>
  <si>
    <t xml:space="preserve">"2xIč.12, l=1,2" 1,2*0,125*0,12</t>
  </si>
  <si>
    <t xml:space="preserve">43</t>
  </si>
  <si>
    <t xml:space="preserve">317941121</t>
  </si>
  <si>
    <t xml:space="preserve">Osazování ocelových válcovaných nosníků na zdivu I, IE, U, UE nebo L do č 12</t>
  </si>
  <si>
    <t xml:space="preserve">1567854277</t>
  </si>
  <si>
    <t xml:space="preserve">"2xIč.12, l=1,2" 1,2*2*0,0111</t>
  </si>
  <si>
    <t xml:space="preserve">44</t>
  </si>
  <si>
    <t xml:space="preserve">13010714</t>
  </si>
  <si>
    <t xml:space="preserve">ocel profilová IPN 120 jakost 11 375</t>
  </si>
  <si>
    <t xml:space="preserve">-1641569880</t>
  </si>
  <si>
    <t xml:space="preserve">"2xIč.12, l=1,2" 1,2*2*0,0111*1,1</t>
  </si>
  <si>
    <t xml:space="preserve">45</t>
  </si>
  <si>
    <t xml:space="preserve">317941123</t>
  </si>
  <si>
    <t xml:space="preserve">Osazování ocelových válcovaných nosníků na zdivu I, IE, U, UE nebo L do č 22</t>
  </si>
  <si>
    <t xml:space="preserve">-1563859266</t>
  </si>
  <si>
    <t xml:space="preserve">"pro okno 3,0x1,2 do 005 z 004 - Ič.24, l=3,8m" 3,0*0,0362</t>
  </si>
  <si>
    <t xml:space="preserve">46</t>
  </si>
  <si>
    <t xml:space="preserve">13010726</t>
  </si>
  <si>
    <t xml:space="preserve">ocel profilová IPN 240 jakost 11 375</t>
  </si>
  <si>
    <t xml:space="preserve">1745506366</t>
  </si>
  <si>
    <t xml:space="preserve">"pro okno 3,0x1,2 do 005 z 004 - Ič.24, l=3,8m" 3,0*0,0362*1,1</t>
  </si>
  <si>
    <t xml:space="preserve">47</t>
  </si>
  <si>
    <t xml:space="preserve">317944321</t>
  </si>
  <si>
    <t xml:space="preserve">Válcované nosníky do č.12 dodatečně osazované do připravených otvorů</t>
  </si>
  <si>
    <t xml:space="preserve">1181049326</t>
  </si>
  <si>
    <t xml:space="preserve">"pro dveře 90 do 009 z 001 - 2xL50x50x5, l=1,4m" 1,4*2*0,00377*1,1</t>
  </si>
  <si>
    <t xml:space="preserve">"pro okno 1,2x1,2 do 009 z 010 - L50x50x5, l=1,6m" 1,6*0,00377*1,1</t>
  </si>
  <si>
    <t xml:space="preserve">"2xIč.12, l=1,0m - 4x" 1,0*2*0,0111*1,1*4</t>
  </si>
  <si>
    <t xml:space="preserve">"2xIč.12, l=1,3m - 2x" 1,3*2*0,0111*1,1*2</t>
  </si>
  <si>
    <t xml:space="preserve">"2xIč.12, l=1,0m - 4x" 1,0*4*0,0111*1,1*4</t>
  </si>
  <si>
    <t xml:space="preserve">48</t>
  </si>
  <si>
    <t xml:space="preserve">317944323</t>
  </si>
  <si>
    <t xml:space="preserve">Válcované nosníky č.14 až 22 dodatečně osazované do připravených otvorů</t>
  </si>
  <si>
    <t xml:space="preserve">-2103613925</t>
  </si>
  <si>
    <t xml:space="preserve">"pro vstupní otvor do výtahu - 3xIč.18, l=1,6m" 1,6*3*0,0219*1,1</t>
  </si>
  <si>
    <t xml:space="preserve">"pro okno 3,0x1,2 do 011 z 004 - Ič.24, l=3,8m" 3,0*0,0362*1,1</t>
  </si>
  <si>
    <t xml:space="preserve">"3xIč.14, l=1,5m"  1,5*3*0,0143*1,1</t>
  </si>
  <si>
    <t xml:space="preserve">49</t>
  </si>
  <si>
    <t xml:space="preserve">340271035</t>
  </si>
  <si>
    <t xml:space="preserve">Zazdívka otvorů v příčkách nebo stěnách plochy do 4 m2 tvárnicemi pórobetonovými tl 125 mm</t>
  </si>
  <si>
    <t xml:space="preserve">59564562</t>
  </si>
  <si>
    <t xml:space="preserve">0,7*2,1*2</t>
  </si>
  <si>
    <t xml:space="preserve">0,9*2,1</t>
  </si>
  <si>
    <t xml:space="preserve">0,9*2,2*2</t>
  </si>
  <si>
    <t xml:space="preserve">(1,275*2,2-0,8*2,0)</t>
  </si>
  <si>
    <t xml:space="preserve">50</t>
  </si>
  <si>
    <t xml:space="preserve">340271045</t>
  </si>
  <si>
    <t xml:space="preserve">Zazdívka otvorů v příčkách nebo stěnách plochy do 4 m2 tvárnicemi pórobetonovými tl 150 mm</t>
  </si>
  <si>
    <t xml:space="preserve">-857613262</t>
  </si>
  <si>
    <t xml:space="preserve">"vni.okno v 0,18" 1,0*1,2</t>
  </si>
  <si>
    <t xml:space="preserve">"dveře v 0,18" 1,0*2,1</t>
  </si>
  <si>
    <t xml:space="preserve">51</t>
  </si>
  <si>
    <t xml:space="preserve">342244201</t>
  </si>
  <si>
    <t xml:space="preserve">Příčka z cihel broušených na tenkovrstvou maltu tloušťky 80 mm</t>
  </si>
  <si>
    <t xml:space="preserve">-1503112422</t>
  </si>
  <si>
    <t xml:space="preserve">3,0*3,05</t>
  </si>
  <si>
    <t xml:space="preserve">0,9*3,05</t>
  </si>
  <si>
    <t xml:space="preserve">52</t>
  </si>
  <si>
    <t xml:space="preserve">342244211</t>
  </si>
  <si>
    <t xml:space="preserve">Příčka z cihel broušených na tenkovrstvou maltu tloušťky 115 mm</t>
  </si>
  <si>
    <t xml:space="preserve">1318604469</t>
  </si>
  <si>
    <t xml:space="preserve">(2,31+2,25+4,415+1,0+1,275+3,0+0,4)*3,05</t>
  </si>
  <si>
    <t xml:space="preserve">-3,0*2,1</t>
  </si>
  <si>
    <t xml:space="preserve">1,5*3,05-1,0*2,1</t>
  </si>
  <si>
    <t xml:space="preserve">1,8*3,05-1,1*2,1</t>
  </si>
  <si>
    <t xml:space="preserve">(1,1+0,9+2,75)*3,05-0,9*2,1</t>
  </si>
  <si>
    <t xml:space="preserve">2,45*3,05-0,9*2,1</t>
  </si>
  <si>
    <t xml:space="preserve">(1,65*2+1,65*2)*3,05-0,8*2,1*2</t>
  </si>
  <si>
    <t xml:space="preserve">(8,525+0,95)*3,05-0,8*2,1*2</t>
  </si>
  <si>
    <t xml:space="preserve">(0,9+0,15)*3,0*2</t>
  </si>
  <si>
    <t xml:space="preserve">1,975*3,05-0,6*2,0</t>
  </si>
  <si>
    <t xml:space="preserve">0,32*3,05*32</t>
  </si>
  <si>
    <t xml:space="preserve">(1,2*3,05-0,6*2,0)*2</t>
  </si>
  <si>
    <t xml:space="preserve">(1,875*3,05-0,8*2,0)*2</t>
  </si>
  <si>
    <t xml:space="preserve">((2,4+3,3)*3,05-0,8*2,0-0,7*2,0)*2</t>
  </si>
  <si>
    <t xml:space="preserve">2,4*3,05*2</t>
  </si>
  <si>
    <t xml:space="preserve">0,32*3,05*31</t>
  </si>
  <si>
    <t xml:space="preserve">"výtahová šachta - podstřešní prostor"</t>
  </si>
  <si>
    <t xml:space="preserve">(1,85+1,6*2)*0,36</t>
  </si>
  <si>
    <t xml:space="preserve">1,6*(6,9-6,665)*0,5*2</t>
  </si>
  <si>
    <t xml:space="preserve">53</t>
  </si>
  <si>
    <t xml:space="preserve">342244221</t>
  </si>
  <si>
    <t xml:space="preserve">Příčka z cihel broušených na tenkovrstvou maltu tloušťky 140 mm</t>
  </si>
  <si>
    <t xml:space="preserve">-680899738</t>
  </si>
  <si>
    <t xml:space="preserve">(3,31+0,15+1,895+0,15+2,655+0,125)*3,05</t>
  </si>
  <si>
    <t xml:space="preserve">-0,8*2,1</t>
  </si>
  <si>
    <t xml:space="preserve">-0,9*2,1</t>
  </si>
  <si>
    <t xml:space="preserve">(1,675+2,05+0,4)*3,05</t>
  </si>
  <si>
    <t xml:space="preserve">(2,65+3,89)*3,05-0,9*2,1</t>
  </si>
  <si>
    <t xml:space="preserve">(4,4+2,175+5,1+4,975+1,6)*3,05</t>
  </si>
  <si>
    <t xml:space="preserve">-0,7*2,1</t>
  </si>
  <si>
    <t xml:space="preserve">(3,075+2,175)*3,05-1,0*2,1</t>
  </si>
  <si>
    <t xml:space="preserve">(4,825+2,15+1,0)*3,05-1,0*2,1*2</t>
  </si>
  <si>
    <t xml:space="preserve">(4,95+2,4+5,1+1,8+2,2)*3,05-0,9*2,1</t>
  </si>
  <si>
    <t xml:space="preserve">(1,58+0,9)*3,05*2</t>
  </si>
  <si>
    <t xml:space="preserve">(2,325*3,0-0,8*2,0)*2</t>
  </si>
  <si>
    <t xml:space="preserve">(1,75*2+1,85)*0,355</t>
  </si>
  <si>
    <t xml:space="preserve">1,75*0,25*0,5*2</t>
  </si>
  <si>
    <t xml:space="preserve">54</t>
  </si>
  <si>
    <t xml:space="preserve">342291121</t>
  </si>
  <si>
    <t xml:space="preserve">Ukotvení příček k cihelným konstrukcím plochými kotvami</t>
  </si>
  <si>
    <t xml:space="preserve">496963156</t>
  </si>
  <si>
    <t xml:space="preserve">"tl.80mm" 3,05*2</t>
  </si>
  <si>
    <t xml:space="preserve">"tl.115mm" 3,05*7</t>
  </si>
  <si>
    <t xml:space="preserve">"tl.140mm" 3,05*16</t>
  </si>
  <si>
    <t xml:space="preserve">(6,9-6,305)*2</t>
  </si>
  <si>
    <t xml:space="preserve">"tl.80mm" 3,05*32</t>
  </si>
  <si>
    <t xml:space="preserve">"tl.115mm" 3,05*16+0,95*2</t>
  </si>
  <si>
    <t xml:space="preserve">"tl.140mm" 3,05*4</t>
  </si>
  <si>
    <t xml:space="preserve">"tl.80mm" 3,05*31</t>
  </si>
  <si>
    <t xml:space="preserve">55</t>
  </si>
  <si>
    <t xml:space="preserve">342291131</t>
  </si>
  <si>
    <t xml:space="preserve">Ukotvení příček k betonovým konstrukcím plochými kotvami</t>
  </si>
  <si>
    <t xml:space="preserve">-1614009286</t>
  </si>
  <si>
    <t xml:space="preserve">"kotvení do stěn"</t>
  </si>
  <si>
    <t xml:space="preserve">"tl.115mm" 3,05*5</t>
  </si>
  <si>
    <t xml:space="preserve">"tl.250mm - 2řady" 3,05*2*2</t>
  </si>
  <si>
    <t xml:space="preserve">"kotvení do stropu"</t>
  </si>
  <si>
    <t xml:space="preserve">"tl.80mm"</t>
  </si>
  <si>
    <t xml:space="preserve">3,0</t>
  </si>
  <si>
    <t xml:space="preserve">0,9</t>
  </si>
  <si>
    <t xml:space="preserve">"tl.155"</t>
  </si>
  <si>
    <t xml:space="preserve">(2,31+2,25+4,415+1,0+1,275+3,0+0,4)</t>
  </si>
  <si>
    <t xml:space="preserve">1,5*3,05</t>
  </si>
  <si>
    <t xml:space="preserve">1,8*3,05</t>
  </si>
  <si>
    <t xml:space="preserve">(1,1+0,9+2,75)</t>
  </si>
  <si>
    <t xml:space="preserve">2,45*3,05</t>
  </si>
  <si>
    <t xml:space="preserve">(1,65*2+1,65*2)</t>
  </si>
  <si>
    <t xml:space="preserve">(8,525+0,95)</t>
  </si>
  <si>
    <t xml:space="preserve">"tl.140mm"</t>
  </si>
  <si>
    <t xml:space="preserve">(3,31+0,15+1,895+0,15+2,655+0,125)</t>
  </si>
  <si>
    <t xml:space="preserve">(1,675+2,05+0,4)</t>
  </si>
  <si>
    <t xml:space="preserve">(2,65+3,89)</t>
  </si>
  <si>
    <t xml:space="preserve">(4,4+2,175+5,1+4,975+1,6)</t>
  </si>
  <si>
    <t xml:space="preserve">(3,075+2,175)</t>
  </si>
  <si>
    <t xml:space="preserve">(4,825+2,15+1,0)</t>
  </si>
  <si>
    <t xml:space="preserve">(4,95+2,4+5,1+1,8+2,2)</t>
  </si>
  <si>
    <t xml:space="preserve">"kotvení stěn"</t>
  </si>
  <si>
    <t xml:space="preserve">"tl.100mm" 3,05*32</t>
  </si>
  <si>
    <t xml:space="preserve">"tl.150mm" 3,05*4</t>
  </si>
  <si>
    <t xml:space="preserve">"do stropu"</t>
  </si>
  <si>
    <t xml:space="preserve">"tl.100mm"</t>
  </si>
  <si>
    <t xml:space="preserve">(0,9+0,15)*2</t>
  </si>
  <si>
    <t xml:space="preserve">1,975*3,05</t>
  </si>
  <si>
    <t xml:space="preserve">0,32*32</t>
  </si>
  <si>
    <t xml:space="preserve">"tl.125mm"</t>
  </si>
  <si>
    <t xml:space="preserve">1,2*2</t>
  </si>
  <si>
    <t xml:space="preserve">1,875*2</t>
  </si>
  <si>
    <t xml:space="preserve">(2,4+3,3)*2</t>
  </si>
  <si>
    <t xml:space="preserve">"tl.150mm"</t>
  </si>
  <si>
    <t xml:space="preserve">(1,58+0,9)*2</t>
  </si>
  <si>
    <t xml:space="preserve">(3,125)*2</t>
  </si>
  <si>
    <t xml:space="preserve">(1,5)*2</t>
  </si>
  <si>
    <t xml:space="preserve">2,4*2</t>
  </si>
  <si>
    <t xml:space="preserve">"tl.100mm" 3,05*31</t>
  </si>
  <si>
    <t xml:space="preserve">"tl.150mm" 3,05*2</t>
  </si>
  <si>
    <t xml:space="preserve">1,5*2</t>
  </si>
  <si>
    <t xml:space="preserve">56</t>
  </si>
  <si>
    <t xml:space="preserve">346244381</t>
  </si>
  <si>
    <t xml:space="preserve">Plentování jednostranné v do 200 mm válcovaných nosníků cihlami</t>
  </si>
  <si>
    <t xml:space="preserve">-1206599671</t>
  </si>
  <si>
    <t xml:space="preserve">"pro vstupní otvor do výtahu - 3xIč.18, l=1,6m" 1,6*0,18*2</t>
  </si>
  <si>
    <t xml:space="preserve">"pro okno 3,0x1,2 do 011 z 004 - Ič.24, l=3,8m" 3,0*0,24*2</t>
  </si>
  <si>
    <t xml:space="preserve">"2xIč.12, l=1,0m - 4x" 1,0*0,12*2*4</t>
  </si>
  <si>
    <t xml:space="preserve">"2xIč.12, l=1,3m - 2x" 1,3*0,12*2*2</t>
  </si>
  <si>
    <t xml:space="preserve">"3xIč.14, l=1,5m"  1,5*0,14*2</t>
  </si>
  <si>
    <t xml:space="preserve">"3xIč.14, l=1,5m"  1,5*0,1*2</t>
  </si>
  <si>
    <t xml:space="preserve">"pro okno 3,0x1,2 do 005 z 004 - Ič.24, l=3,8m" 3,0*0,24*2</t>
  </si>
  <si>
    <t xml:space="preserve">"2xIč.12, l=1,2" 1,2*0,12*2</t>
  </si>
  <si>
    <t xml:space="preserve">57</t>
  </si>
  <si>
    <t xml:space="preserve">346481111</t>
  </si>
  <si>
    <t xml:space="preserve">Zaplentování rýh, potrubí, výklenků nebo nik ve stěnách rabicovým pletivem</t>
  </si>
  <si>
    <t xml:space="preserve">-1990905962</t>
  </si>
  <si>
    <t xml:space="preserve">"pro dveře 90 do 009 z 001 - 2xL50x50x5, l=1,4m" 1,4*(0,15*2+0,05*2+0,15)</t>
  </si>
  <si>
    <t xml:space="preserve">"pro okno 1,2x1,2 do 009 z 010 - L50x50x5, l=1,6m" 1,6*(0,15*2+0,05*2+0,15)</t>
  </si>
  <si>
    <t xml:space="preserve">"pro vstupní otvor do výtahu - 3xIč.18, l=1,6m" 1,6*(0,15*2+0,18*2+0,4)</t>
  </si>
  <si>
    <t xml:space="preserve">"pro okno 3,0x1,2 do 011 z 004 - Ič.24, l=3,8m" 3,0*(0,15*2+0,24*2+0,15)</t>
  </si>
  <si>
    <t xml:space="preserve">"2xIč.12, l=1,0m - 4x" 1,0*(0,15*2+0,15+0,12*2)*4</t>
  </si>
  <si>
    <t xml:space="preserve">"2xIč.12, l=1,3m - 2x" 1,3*(0,15*2+0,15+0,12*2)*2</t>
  </si>
  <si>
    <t xml:space="preserve">"3xIč.14, l=1,5m"  1,5*(0,15*2+0,25+0,14*2)</t>
  </si>
  <si>
    <t xml:space="preserve">"pro okno 3,0x1,2 do 005 z 004 - Ič.24, l=3,8m" 3,0*(0,15*2+0,24*2+0,15)</t>
  </si>
  <si>
    <t xml:space="preserve">"2xIč.12, l=1,2" 1,2*(0,15*2+0,125+0,12*2)</t>
  </si>
  <si>
    <t xml:space="preserve">58</t>
  </si>
  <si>
    <t xml:space="preserve">349231831</t>
  </si>
  <si>
    <t xml:space="preserve">Přizdívka ostění s ozubem z porobetonových tvárnicl tl do 150 mm</t>
  </si>
  <si>
    <t xml:space="preserve">-959918221</t>
  </si>
  <si>
    <t xml:space="preserve">"otvor pro dveře do 010" 2,1*0,125</t>
  </si>
  <si>
    <t xml:space="preserve">0,25*2,2</t>
  </si>
  <si>
    <t xml:space="preserve">59</t>
  </si>
  <si>
    <t xml:space="preserve">349231851</t>
  </si>
  <si>
    <t xml:space="preserve">Přizdívka závěsné konstrukce WC z porobetonových tvárnicl tl do 150 mm</t>
  </si>
  <si>
    <t xml:space="preserve">-369844665</t>
  </si>
  <si>
    <t xml:space="preserve">0,95*1,35*2</t>
  </si>
  <si>
    <t xml:space="preserve">1,0*1,35</t>
  </si>
  <si>
    <t xml:space="preserve">1,62*1,35</t>
  </si>
  <si>
    <t xml:space="preserve">0,9*1,35*2</t>
  </si>
  <si>
    <t xml:space="preserve">1,2*1,35*2</t>
  </si>
  <si>
    <t xml:space="preserve">3,3*1,35*2</t>
  </si>
  <si>
    <t xml:space="preserve">3,925*1,35*2</t>
  </si>
  <si>
    <t xml:space="preserve">Vodorovné konstrukce</t>
  </si>
  <si>
    <t xml:space="preserve">60</t>
  </si>
  <si>
    <t xml:space="preserve">411321313</t>
  </si>
  <si>
    <t xml:space="preserve">Stropy deskové ze ŽB tř. C 16/20</t>
  </si>
  <si>
    <t xml:space="preserve">-1779358193</t>
  </si>
  <si>
    <t xml:space="preserve">"dodatečné zabetonování otvorů ve stropu"</t>
  </si>
  <si>
    <t xml:space="preserve">1,0*1,2*0,15*4</t>
  </si>
  <si>
    <t xml:space="preserve">0,8*1,2*0,15*4</t>
  </si>
  <si>
    <t xml:space="preserve">61</t>
  </si>
  <si>
    <t xml:space="preserve">411321515</t>
  </si>
  <si>
    <t xml:space="preserve">Stropy deskové ze ŽB tř. C 20/25</t>
  </si>
  <si>
    <t xml:space="preserve">1108756592</t>
  </si>
  <si>
    <t xml:space="preserve">1,85*1,75*0,2</t>
  </si>
  <si>
    <t xml:space="preserve">62</t>
  </si>
  <si>
    <t xml:space="preserve">411351011</t>
  </si>
  <si>
    <t xml:space="preserve">Zřízení bednění stropů deskových tl do 25 cm bez podpěrné kce</t>
  </si>
  <si>
    <t xml:space="preserve">23598839</t>
  </si>
  <si>
    <t xml:space="preserve">1,25*1,45</t>
  </si>
  <si>
    <t xml:space="preserve">(1,85+1,75*2)*0,2</t>
  </si>
  <si>
    <t xml:space="preserve">63</t>
  </si>
  <si>
    <t xml:space="preserve">411351012</t>
  </si>
  <si>
    <t xml:space="preserve">Odstranění bednění stropů deskových tl do 25 cm bez podpěrné kce</t>
  </si>
  <si>
    <t xml:space="preserve">929508545</t>
  </si>
  <si>
    <t xml:space="preserve">64</t>
  </si>
  <si>
    <t xml:space="preserve">411354210</t>
  </si>
  <si>
    <t xml:space="preserve">Bednění stropů ztracené z hraněných trapézových vln v 50 mm plech lesklý tl 1,0 mm</t>
  </si>
  <si>
    <t xml:space="preserve">-772865698</t>
  </si>
  <si>
    <t xml:space="preserve">1,0*1,2*4</t>
  </si>
  <si>
    <t xml:space="preserve">0,8*1,2*4</t>
  </si>
  <si>
    <t xml:space="preserve">65</t>
  </si>
  <si>
    <t xml:space="preserve">411354333</t>
  </si>
  <si>
    <t xml:space="preserve">Zřízení podpěrné konstrukce stropů výšky do 6 m tl do 25 cm</t>
  </si>
  <si>
    <t xml:space="preserve">-1379080347</t>
  </si>
  <si>
    <t xml:space="preserve">66</t>
  </si>
  <si>
    <t xml:space="preserve">411354334</t>
  </si>
  <si>
    <t xml:space="preserve">Odstranění podpěrné konstrukce stropů výšky do 6 m tl do 25 cm</t>
  </si>
  <si>
    <t xml:space="preserve">1330864584</t>
  </si>
  <si>
    <t xml:space="preserve">67</t>
  </si>
  <si>
    <t xml:space="preserve">411361821</t>
  </si>
  <si>
    <t xml:space="preserve">Výztuž stropů betonářskou ocelí 10 505</t>
  </si>
  <si>
    <t xml:space="preserve">-503510947</t>
  </si>
  <si>
    <t xml:space="preserve">1,85*1,75*0,2*0,1</t>
  </si>
  <si>
    <t xml:space="preserve">68</t>
  </si>
  <si>
    <t xml:space="preserve">411362021</t>
  </si>
  <si>
    <t xml:space="preserve">Výztuž stropů svařovanými sítěmi Kari</t>
  </si>
  <si>
    <t xml:space="preserve">-1681470260</t>
  </si>
  <si>
    <t xml:space="preserve">"o6-100/100"</t>
  </si>
  <si>
    <t xml:space="preserve">1,0*1,2*0,007*4</t>
  </si>
  <si>
    <t xml:space="preserve">0,8*1,2*0,007*4</t>
  </si>
  <si>
    <t xml:space="preserve">69</t>
  </si>
  <si>
    <t xml:space="preserve">417321414</t>
  </si>
  <si>
    <t xml:space="preserve">Ztužující pásy a věnce ze ŽB tř. C 20/25</t>
  </si>
  <si>
    <t xml:space="preserve">-1187442673</t>
  </si>
  <si>
    <t xml:space="preserve">"V1" (1,85+1,6*2)*0,3*0,25*2</t>
  </si>
  <si>
    <t xml:space="preserve">"V1" (1,85+1,45*2)*0,3*0,25</t>
  </si>
  <si>
    <t xml:space="preserve">"práh výtahové šachty - 2ks"</t>
  </si>
  <si>
    <t xml:space="preserve">1,2*0,15*0,07*2</t>
  </si>
  <si>
    <t xml:space="preserve">70</t>
  </si>
  <si>
    <t xml:space="preserve">417351115</t>
  </si>
  <si>
    <t xml:space="preserve">Zřízení bednění ztužujících věnců</t>
  </si>
  <si>
    <t xml:space="preserve">-1088153048</t>
  </si>
  <si>
    <t xml:space="preserve">"V1" (1,85+1,6*2)*0,25*2*2</t>
  </si>
  <si>
    <t xml:space="preserve">"V1" (1,85+1,45*2)*0,25*2</t>
  </si>
  <si>
    <t xml:space="preserve">1,2*0,15*2</t>
  </si>
  <si>
    <t xml:space="preserve">71</t>
  </si>
  <si>
    <t xml:space="preserve">417351116</t>
  </si>
  <si>
    <t xml:space="preserve">Odstranění bednění ztužujících věnců</t>
  </si>
  <si>
    <t xml:space="preserve">430503076</t>
  </si>
  <si>
    <t xml:space="preserve">72</t>
  </si>
  <si>
    <t xml:space="preserve">417361821</t>
  </si>
  <si>
    <t xml:space="preserve">Výztuž ztužujících pásů a věnců betonářskou ocelí 10 505</t>
  </si>
  <si>
    <t xml:space="preserve">2123125773</t>
  </si>
  <si>
    <t xml:space="preserve">1,114*0,075</t>
  </si>
  <si>
    <t xml:space="preserve">1,2*0,15*0,07*2*0,1</t>
  </si>
  <si>
    <t xml:space="preserve">73</t>
  </si>
  <si>
    <t xml:space="preserve">451572111</t>
  </si>
  <si>
    <t xml:space="preserve">Lože pod potrubí otevřený výkop z kameniva drobného těženého</t>
  </si>
  <si>
    <t xml:space="preserve">-379027551</t>
  </si>
  <si>
    <t xml:space="preserve">"ležatá kanalizace"</t>
  </si>
  <si>
    <t xml:space="preserve">(0,3+1,9+2,0+1,5+0,7+2,8+1,25+0,6+1,5+1,3*3+1,1+1,0*8+1,6*2+0,7+0,8+3,5+2,0)*0,6*0,1</t>
  </si>
  <si>
    <t xml:space="preserve">(1,0+0,6+8,4+13,6+0,6+3,0+6,4)*0,6*0,1</t>
  </si>
  <si>
    <t xml:space="preserve">(6,2+7,5+0,9+8,6+4,8+1,7*2+7,1)*0,6*0,1</t>
  </si>
  <si>
    <t xml:space="preserve">(5,0+6,7+2,6+4,8)*0,6*0,1</t>
  </si>
  <si>
    <t xml:space="preserve">(1,4*3)*0,6*0,1</t>
  </si>
  <si>
    <t xml:space="preserve">Komunikace pozemní</t>
  </si>
  <si>
    <t xml:space="preserve">74</t>
  </si>
  <si>
    <t xml:space="preserve">561121011</t>
  </si>
  <si>
    <t xml:space="preserve">Podklad zhutněný mechanicky</t>
  </si>
  <si>
    <t xml:space="preserve">1953564194</t>
  </si>
  <si>
    <t xml:space="preserve">"JV - u výtah.šachty" 1,5*0,7</t>
  </si>
  <si>
    <t xml:space="preserve">75</t>
  </si>
  <si>
    <t xml:space="preserve">564251111</t>
  </si>
  <si>
    <t xml:space="preserve">Podklad nebo podsyp ze štěrkopísku ŠP tl 150 mm</t>
  </si>
  <si>
    <t xml:space="preserve">310775168</t>
  </si>
  <si>
    <t xml:space="preserve">"JV - u výtah.šachty" 1,5*0,5</t>
  </si>
  <si>
    <t xml:space="preserve">76</t>
  </si>
  <si>
    <t xml:space="preserve">596811220</t>
  </si>
  <si>
    <t xml:space="preserve">Kladení betonové dlažby komunikací pro pěší do lože z kameniva vel do 0,25 m2 plochy do 50 m2</t>
  </si>
  <si>
    <t xml:space="preserve">-292171983</t>
  </si>
  <si>
    <t xml:space="preserve">77</t>
  </si>
  <si>
    <t xml:space="preserve">59245601</t>
  </si>
  <si>
    <t xml:space="preserve">dlažba desková betonová 500x500x50mm přírodní</t>
  </si>
  <si>
    <t xml:space="preserve">-630358522</t>
  </si>
  <si>
    <t xml:space="preserve">0,75*1,01</t>
  </si>
  <si>
    <t xml:space="preserve">Úpravy povrchu, podlahy, osazení</t>
  </si>
  <si>
    <t xml:space="preserve">78</t>
  </si>
  <si>
    <t xml:space="preserve">611131101</t>
  </si>
  <si>
    <t xml:space="preserve">Cementový postřik vnitřních stropů nanášený celoplošně ručně</t>
  </si>
  <si>
    <t xml:space="preserve">1164565012</t>
  </si>
  <si>
    <t xml:space="preserve">"1.PP" 400,96</t>
  </si>
  <si>
    <t xml:space="preserve">"1.NP" 436,95</t>
  </si>
  <si>
    <t xml:space="preserve">"2.NP" 437,38</t>
  </si>
  <si>
    <t xml:space="preserve">"odpočet akustických podhledů"</t>
  </si>
  <si>
    <t xml:space="preserve">"1.PP" -(53,57+48,17+12,12)</t>
  </si>
  <si>
    <t xml:space="preserve">"1.NP" -(65,08*2+51,48*2+2,81)</t>
  </si>
  <si>
    <t xml:space="preserve">"2.NP" -(65,08*2+51,48*2)</t>
  </si>
  <si>
    <t xml:space="preserve">79</t>
  </si>
  <si>
    <t xml:space="preserve">611321141</t>
  </si>
  <si>
    <t xml:space="preserve">Vápenocementová omítka štuková dvouvrstvá vnitřních stropů rovných nanášená ručně</t>
  </si>
  <si>
    <t xml:space="preserve">1258248676</t>
  </si>
  <si>
    <t xml:space="preserve">80</t>
  </si>
  <si>
    <t xml:space="preserve">611321191</t>
  </si>
  <si>
    <t xml:space="preserve">Příplatek k vápenocementové omítce vnitřních stropů za každých dalších 5 mm tloušťky ručně</t>
  </si>
  <si>
    <t xml:space="preserve">-1980162370</t>
  </si>
  <si>
    <t xml:space="preserve">"2 vrstvy" 692,38*2</t>
  </si>
  <si>
    <t xml:space="preserve">81</t>
  </si>
  <si>
    <t xml:space="preserve">612131101</t>
  </si>
  <si>
    <t xml:space="preserve">Cementový postřik vnitřních stěn nanášený celoplošně ručně</t>
  </si>
  <si>
    <t xml:space="preserve">439389196</t>
  </si>
  <si>
    <t xml:space="preserve">Cementový postřik pod omítku VPC dvouvrstvou štukovou</t>
  </si>
  <si>
    <t xml:space="preserve">"001" (3,05*2+0,425*2+2,95*2)*3,05-1,0*2,0-0,9*2,0-1,2*1,2+1,2*3*0,25</t>
  </si>
  <si>
    <t xml:space="preserve">"002" (1,8*2+1,9*2)*1,05</t>
  </si>
  <si>
    <t xml:space="preserve">"003" (7,225*2+6,0*2+5,3*4+3,2*2)*3,05-0,9*2,0*2-1,0*2,0-0,8*2,0-1,2*2,1+(1,2+2,1*2)*0,4+(2,275*2+5,3*2-1,4)*0,25-1,2*4,45+(1,2+4,45*2)*0,25</t>
  </si>
  <si>
    <t xml:space="preserve">(11,225*2+2,0*2)*3,05-0,9*2,0*8-0,8*2,0-0,7*2,0</t>
  </si>
  <si>
    <t xml:space="preserve">"004" (12,1*2+1,875*2)*3,05-0,9*2,0*6-3,0*1,2*2+(3,0+1,2*2)*0,125*2</t>
  </si>
  <si>
    <t xml:space="preserve">"005" (10,465*2+5,225*2+0,425*4)*3,05-0,9*2,0-0,8*2,0-3,0*1,2-1,2*1,2+1,23*0,25-3,6*1,8+(3,6+1,8*2)*0,25-1,2*1,8+(1,2+1,8*2)*0,25</t>
  </si>
  <si>
    <t xml:space="preserve">"006" (2,655*2+2,31*2)*1,05-(0,8*2+1,0*2)*0,15</t>
  </si>
  <si>
    <t xml:space="preserve">"007" (2,045*2+2,31*2)*1,05+1,2*3*0,25</t>
  </si>
  <si>
    <t xml:space="preserve">"008" (2,25*2+2,36*2)*3,05-0,9*2,0*2-1,8*2,1</t>
  </si>
  <si>
    <t xml:space="preserve">"009" (5,1*2+4,825*2+3,0*2)*1,0+1,2*3*0,25*2+1,2*3*0,16*0,25</t>
  </si>
  <si>
    <t xml:space="preserve">"010" (4,975*2+2,215*2)*1,05+1,2*3*0,25</t>
  </si>
  <si>
    <t xml:space="preserve">"011" (7,1*2+3,0*2+5,1*4)*3,05-0,9*2,0+(1,0+2,1*2)*0,125-0,8*2,0*2-1,2*2,1+(1,2+2,1*2)*0,3-1,1*2,1*2+(1,1+2,1*2)*0,3-1,2*1,2+1,2*3*0,25-1,2*1,8*2</t>
  </si>
  <si>
    <t xml:space="preserve">(1,2+1,8*2)*0,25*2-2,7*1,8+(2,7+1,8*2)*0,25</t>
  </si>
  <si>
    <t xml:space="preserve">"012" (2,815*2+2,45*2)*3,05-0,8*2,0</t>
  </si>
  <si>
    <t xml:space="preserve">"013" (3,89*2+2,5*2)*3,05-0,8*2,0*2</t>
  </si>
  <si>
    <t xml:space="preserve">"014" (5,1*2+23,45*2)*3,05-0,8*2,0-1,2*1,2+1,2*3*0,25</t>
  </si>
  <si>
    <t xml:space="preserve">"015" (1,65*2+0,95*2)*1,05</t>
  </si>
  <si>
    <t xml:space="preserve">"016" (1,65*2+0,95*2)*1,05</t>
  </si>
  <si>
    <t xml:space="preserve">"017" (1,6*2+1,15*2)*1,05</t>
  </si>
  <si>
    <t xml:space="preserve">"018" (5,04*2+4,975*2)*3,05-0,9*2,0+(1,0+2,1*2)*0,125-0,7*2,1+(0,7+2,1*2)*0,15-0,7*2,0-1,2*0,6+(1,2+0,6*2)*0,25-1,2*1,2+1,2*3*0,25</t>
  </si>
  <si>
    <t xml:space="preserve">"019" (1,65*2+1,625*2)*1,05</t>
  </si>
  <si>
    <t xml:space="preserve">"020" (1,65*2+0,95*2)*1,05</t>
  </si>
  <si>
    <t xml:space="preserve">"021" (1,65*2+0,95*2)*1,05</t>
  </si>
  <si>
    <t xml:space="preserve">"022" (5,075*2+4,825*2)*1,05+1,2*3*0,25*2</t>
  </si>
  <si>
    <t xml:space="preserve">"023" (2,025*2+3,075*2)*3,05-0,9*2,0-1,2*1,2+1,2*3*0,25</t>
  </si>
  <si>
    <t xml:space="preserve">"024" (4,95*2+4,95*2)*3,05-0,9*2,0-1,2*1,2*2+1,2*3*0,25*2</t>
  </si>
  <si>
    <t xml:space="preserve">"025" (2,4*2+2,825*2)*3,05-0,9*2,0</t>
  </si>
  <si>
    <t xml:space="preserve">"026" (2,4*2+5,1*2)*3,05-0,9*2,0-1,2*1,2+1,2*3*0,25</t>
  </si>
  <si>
    <t xml:space="preserve">"027" (2,85*2+5,1*2)*3,05-0,9*2,0-1,2*1,2+1,2*3*0,25</t>
  </si>
  <si>
    <t xml:space="preserve">"028" (3,05*2+1,8*2)*3,05-0,9*2,0</t>
  </si>
  <si>
    <t xml:space="preserve">"030" (2,65*2+2,125*2)*1,05</t>
  </si>
  <si>
    <t xml:space="preserve">"031" (2,025*2+1,3*2)*1,05</t>
  </si>
  <si>
    <t xml:space="preserve">"032" (1,65*2+1,0*2)*1,05</t>
  </si>
  <si>
    <t xml:space="preserve">"033" (1,65*2+1,0*2)*1,05</t>
  </si>
  <si>
    <t xml:space="preserve">"034" (1,65*2+1,0*2)*1,05</t>
  </si>
  <si>
    <t xml:space="preserve">"035" (2,4*2+2,125*2)*1,05</t>
  </si>
  <si>
    <t xml:space="preserve">"101" (5,125*2+1,8*2)*3,05-1,8*2,0-1,6*2,0</t>
  </si>
  <si>
    <t xml:space="preserve">"102" (7,5*2+5,9*2)*3,05-0,8*2,0*5-1,6*2,0-1,2*2,1-(1,2+2,1*2)*0,25-1,2*2,1+(1,2+2,1*2)*0,4</t>
  </si>
  <si>
    <t xml:space="preserve">"103" (7,325*2+2,4*2)*3,05-0,8*2,0*2-0,7*2,0-1,2*2,1+(1,2+2,1*2)*0,25</t>
  </si>
  <si>
    <t xml:space="preserve">"104" (1,765*2+1,225*2)*1,05</t>
  </si>
  <si>
    <t xml:space="preserve">"105" (1,765*2+1,175*2)*1,05</t>
  </si>
  <si>
    <t xml:space="preserve">"106" (5,375*2+3,425*2+0,9*2+0,175*2)*1,05+(1,2+2,1*2)*0,25</t>
  </si>
  <si>
    <t xml:space="preserve">"107" (3,925*2+2,075*2)*1,05+(1,2*2,1*2)*0,25</t>
  </si>
  <si>
    <t xml:space="preserve">"108" (2,1*2+0,85*2)*1,05</t>
  </si>
  <si>
    <t xml:space="preserve">"109" (5,25*2+2,29*2)*3,05-0,9*2,0-1,2*2,1+(1,2+2,1*2)*0,25</t>
  </si>
  <si>
    <t xml:space="preserve">"110+111" (13,0*2+12,35*2+0,75*2*3)*3,05-0,7*2,0-0,8*2,0*3-0,9*2,0-3,6*2,1*3+(3,6+2,1*2)*0,25*3-6,0*2,1+(6,0+2,1*2)*0,25-1,2*2,1+(1,2+2,1*2)*0,25</t>
  </si>
  <si>
    <t xml:space="preserve">"112" (2,65*2+1,125*2)*3,05-0,7*2,0</t>
  </si>
  <si>
    <t xml:space="preserve">"113" (2,65*2+2,2*2)*1,05-1,2*2,1+(1,2+2,1*2)*0,25</t>
  </si>
  <si>
    <t xml:space="preserve">"115" (2,65*2+2,2*2)*1,05-1,2*2,1+(1,2+2,1*2)*0,25</t>
  </si>
  <si>
    <t xml:space="preserve">"116" (2,65*2+1,125*2)*3,05-0,7*2,0</t>
  </si>
  <si>
    <t xml:space="preserve">"117+118" (13,0*2+12,35*2+0,75*2*3)*3,05-0,7*2,0-0,8*2,0*3-0,9*2,0-3,6*2,1*3+(3,6+2,1*2)*0,25*3-6,0*2,1+(6,0+2,1*2)*0,25-1,2*2,1+(1,2+2,1*2)*0,25</t>
  </si>
  <si>
    <t xml:space="preserve">"119" (5,25*2+2,29*2)*3,05-0,9*2,0-1,2*2,1+(1,2+2,1*2)*0,25</t>
  </si>
  <si>
    <t xml:space="preserve">"120" (5,375*2+3,425*2+0,9*2+0,175*2)*1,05+(1,2+2,1*2)*0,25</t>
  </si>
  <si>
    <t xml:space="preserve">"121" (3,925*2+2,075*2)*1,05+(1,2*2,1*2)*0,25</t>
  </si>
  <si>
    <t xml:space="preserve">"122" (2,1*2+0,85*2)*1,05</t>
  </si>
  <si>
    <t xml:space="preserve">"123" (7,325*2+2,4*2)*3,05-0,8*2,0*2-0,7*2,0-1,2*2,1+(1,2+2,1*2)*0,25</t>
  </si>
  <si>
    <t xml:space="preserve">"124" (1,765*2+1,225*2)*1,05</t>
  </si>
  <si>
    <t xml:space="preserve">"125" (1,765*2+1,175*2)*1,05</t>
  </si>
  <si>
    <t xml:space="preserve">"126" (5,375*2+4,155*2)*3,05-0,8*2,0-1,2*2,1*2+(1,2+2,1*2)*0,25*2</t>
  </si>
  <si>
    <t xml:space="preserve">"201" (5,125*2+1,8*2)*3,05-1,8*2,0-1,2*2,1-(1,2+2,1*2)*0,4-3,6*2,1+(3,6+2,1*2)*0,25</t>
  </si>
  <si>
    <t xml:space="preserve">"202" (5,375*2+6,08*2+0,3*2)*3,05-0,8*2,0-1,2*2,1*3-(1,2+2,1*2)*0,25*3</t>
  </si>
  <si>
    <t xml:space="preserve">"23" (7,325*2+2,4*2)*3,05-0,8*2,0*2-0,7*2,0-1,2*2,1+(1,2+2,1*2)*0,25</t>
  </si>
  <si>
    <t xml:space="preserve">"204" (1,765*2+1,225*2)*1,05</t>
  </si>
  <si>
    <t xml:space="preserve">"205" (1,765*2+1,175*2)*1,05</t>
  </si>
  <si>
    <t xml:space="preserve">"206" (5,375*2+3,425*2+0,9*2+0,175*2)*1,05+(1,2+2,1*2)*0,25</t>
  </si>
  <si>
    <t xml:space="preserve">"207" (3,925*2+2,075*2)*1,05+(1,2*2,1*2)*0,25</t>
  </si>
  <si>
    <t xml:space="preserve">"208" (2,1*2+0,85*2)*1,05</t>
  </si>
  <si>
    <t xml:space="preserve">"209" (5,25*2+2,29*2)*3,05-0,9*2,0-1,2*2,1+(1,2+2,1*2)*0,25</t>
  </si>
  <si>
    <t xml:space="preserve">"210+211" (13,0*2+12,35*2+0,75*2*3)*3,05-0,7*2,0-0,8*2,0*3-0,9*2,0-3,6*2,1*3+(3,6+2,1*2)*0,25*3-6,0*2,1+(6,0+2,1*2)*0,25-1,2*2,1+(1,2+2,1*2)*0,25</t>
  </si>
  <si>
    <t xml:space="preserve">"212" (2,65*2+1,125*2)*3,05-0,7*2,0</t>
  </si>
  <si>
    <t xml:space="preserve">"213" (2,65*2+2,2*2)*1,05-1,2*2,1+(1,2+2,1*2)*0,25</t>
  </si>
  <si>
    <t xml:space="preserve">"215" (2,65*2+2,2*2)*1,05-1,2*2,1+(1,2+2,1*2)*0,25</t>
  </si>
  <si>
    <t xml:space="preserve">"1216" (2,65*2+1,125*2)*3,05-0,7*2,0</t>
  </si>
  <si>
    <t xml:space="preserve">"217+218" (13,0*2+12,35*2+0,75*2*3)*3,05-0,7*2,0-0,8*2,0*3-0,9*2,0-3,6*2,1*3+(3,6+2,1*2)*0,25*3-6,0*2,1+(6,0+2,1*2)*0,25-1,2*2,1+(1,2+2,1*2)*0,25</t>
  </si>
  <si>
    <t xml:space="preserve">"219" (5,25*2+2,29*2)*3,05-0,9*2,0-1,2*2,1+(1,2+2,1*2)*0,25</t>
  </si>
  <si>
    <t xml:space="preserve">"220" (5,375*2+3,425*2+0,9*2+0,175*2)*1,05+(1,2+2,1*2)*0,25</t>
  </si>
  <si>
    <t xml:space="preserve">"221" (3,925*2+2,075*2)*1,05+(1,2*2,1*2)*0,25</t>
  </si>
  <si>
    <t xml:space="preserve">"222" (2,1*2+0,85*2)*1,05</t>
  </si>
  <si>
    <t xml:space="preserve">"223" (7,325*2+2,4*2)*3,05-0,8*2,0*2-0,7*2,0-1,2*2,1+(1,2+2,1*2)*0,25</t>
  </si>
  <si>
    <t xml:space="preserve">"224" (1,765*2+1,225*2)*1,05</t>
  </si>
  <si>
    <t xml:space="preserve">"225" (1,765*2+1,175*2)*1,05</t>
  </si>
  <si>
    <t xml:space="preserve">(1,25*2+1,6*2)*(3,45+6,28)</t>
  </si>
  <si>
    <t xml:space="preserve">-1,1*2,1*3</t>
  </si>
  <si>
    <t xml:space="preserve">-1,12*(6,03+3,3)+(1,12+(6,03+3,3))*0,3*2</t>
  </si>
  <si>
    <t xml:space="preserve">Omítka VPC hladká</t>
  </si>
  <si>
    <t xml:space="preserve">(2,0+1,75*2)*(3,3+6,28)</t>
  </si>
  <si>
    <t xml:space="preserve">1,75*(6,48-6,28)*0,5*2</t>
  </si>
  <si>
    <t xml:space="preserve">Cementový postřik pod omítku cementovou hladkou</t>
  </si>
  <si>
    <t xml:space="preserve">"pod keramický obklad"</t>
  </si>
  <si>
    <t xml:space="preserve">"002" (1,8*2+1,9*2-1,0)*2,0</t>
  </si>
  <si>
    <t xml:space="preserve">"006" (2,655*2+2,31*2-0,9*2)*2,0</t>
  </si>
  <si>
    <t xml:space="preserve">"007" (2,045*2+2,31*2-0,8)*2,0</t>
  </si>
  <si>
    <t xml:space="preserve">"009" (5,1*2+4,825*2+3,0*2-0,9*2)*2,0</t>
  </si>
  <si>
    <t xml:space="preserve">"010" (4,975*2+2,215*2-0,9)*2,0+(1,0+2,1*2)*0,15</t>
  </si>
  <si>
    <t xml:space="preserve">"015" (1,65*2+0,95*2-0,7*2)*2,0</t>
  </si>
  <si>
    <t xml:space="preserve">"016" (1,65*2+0,95*2*0,7)*2,0</t>
  </si>
  <si>
    <t xml:space="preserve">"017" (1,6*2+1,15*2*0,8)*2,0</t>
  </si>
  <si>
    <t xml:space="preserve">"019" (1,65*2+1,625*2-0,7)*2,0</t>
  </si>
  <si>
    <t xml:space="preserve">"020" (1,65*2+0,95*2-0,7*2)*2,0</t>
  </si>
  <si>
    <t xml:space="preserve">"021" (1,65*2+0,95*2-0,7)*2,0</t>
  </si>
  <si>
    <t xml:space="preserve">"022" (5,075*2+4,825*2-0,9*2)*2,0</t>
  </si>
  <si>
    <t xml:space="preserve">"030" (2,65*2+2,125*2-1,1-0,9-0,8-0,7)*2,0</t>
  </si>
  <si>
    <t xml:space="preserve">"031" (2,025*2+1,3*2-0,8*2-0,7)*2,0</t>
  </si>
  <si>
    <t xml:space="preserve">"032" (1,65*2+1,0*2-0,7)*2,0</t>
  </si>
  <si>
    <t xml:space="preserve">"033" (1,65*2+1,0*2-0,7)*2,0</t>
  </si>
  <si>
    <t xml:space="preserve">"034" (1,65*2+1,0*2-0,7)*2,0</t>
  </si>
  <si>
    <t xml:space="preserve">"035" (2,4*2+2,125*2-0,9)*2,0</t>
  </si>
  <si>
    <t xml:space="preserve">"104" (1,765*2+1,225*2)*2,0-0,7*2,0*2</t>
  </si>
  <si>
    <t xml:space="preserve">"105" (1,765*2+1,175*2)*2,0-0,7*2,0</t>
  </si>
  <si>
    <t xml:space="preserve">"106" (5,375*2+3,425*2+0,9*2+0,175*2)*2,0-0,7*2,0-0,8*2,0*2</t>
  </si>
  <si>
    <t xml:space="preserve">"107" (3,925*2+2,075*2)*2,0-0,8*2,0</t>
  </si>
  <si>
    <t xml:space="preserve">"108" (2,1*2+0,85*2)*2,0-0,7*2,0</t>
  </si>
  <si>
    <t xml:space="preserve">"113" (2,65*2+2,2*2)*2,0-0,8*2,0*2</t>
  </si>
  <si>
    <t xml:space="preserve">"115" (2,65*2+2,2*2)*2,0-0,8*2,0</t>
  </si>
  <si>
    <t xml:space="preserve">"120" (5,375*2+3,425*2+0,9*2+0,175*2)*2,0-0,7*2,0-0,8*2,0*2</t>
  </si>
  <si>
    <t xml:space="preserve">"121" (3,925*2+2,075*2)*2,0-0,8*2,0</t>
  </si>
  <si>
    <t xml:space="preserve">"122" (2,1*2+0,85*2)*2,0-0,7*2,0</t>
  </si>
  <si>
    <t xml:space="preserve">"124" (1,765*2+1,225*2)*2,0-0,74*2,0*2</t>
  </si>
  <si>
    <t xml:space="preserve">"125" (1,765*2+1,175*2)*2,0-0,7*2,0</t>
  </si>
  <si>
    <t xml:space="preserve">"204" (1,765*2+1,225*2)*2,0-0,7*2,0*2</t>
  </si>
  <si>
    <t xml:space="preserve">"205" (1,765*2+1,175*2)*2,0-0,7*2,0</t>
  </si>
  <si>
    <t xml:space="preserve">"206" (5,375*2+3,425*2+0,9*2+0,175*2)*2,0-0,7*2,0-0,8*2,0*2</t>
  </si>
  <si>
    <t xml:space="preserve">"207" (3,925*2+2,075*2)*1,05-0,8*2,0</t>
  </si>
  <si>
    <t xml:space="preserve">"208" (2,1*2+0,85*2)*2,0-0,7*2,0</t>
  </si>
  <si>
    <t xml:space="preserve">"213" (2,65*2+2,2*2)*2,0-0,8*2,0*2</t>
  </si>
  <si>
    <t xml:space="preserve">"215" (2,65*2+2,2*2)*2,0-0,8*2,0</t>
  </si>
  <si>
    <t xml:space="preserve">"220" (5,375*2+3,425*2+0,9*2+0,175*2)*2,0-0,7*2,0-0,8*2,0*2</t>
  </si>
  <si>
    <t xml:space="preserve">"221" (3,925*2+2,075*2)*2,0-0,8*2,0</t>
  </si>
  <si>
    <t xml:space="preserve">"222" (2,1*2+0,85*2)*2,0-0,7*2,0</t>
  </si>
  <si>
    <t xml:space="preserve">"224" (1,765*2+1,225*2)*2,0-0,74*2,0*2</t>
  </si>
  <si>
    <t xml:space="preserve">"225" (1,765*2+1,175*2)*2,0-0,7*2,0</t>
  </si>
  <si>
    <t xml:space="preserve">82</t>
  </si>
  <si>
    <t xml:space="preserve">612321141</t>
  </si>
  <si>
    <t xml:space="preserve">Vápenocementová omítka štuková dvouvrstvá vnitřních stěn nanášená ručně</t>
  </si>
  <si>
    <t xml:space="preserve">263573987</t>
  </si>
  <si>
    <t xml:space="preserve">83</t>
  </si>
  <si>
    <t xml:space="preserve">612321191</t>
  </si>
  <si>
    <t xml:space="preserve">Příplatek k vápenocementové omítce vnitřních stěn za každých dalších 5 mm tloušťky ručně</t>
  </si>
  <si>
    <t xml:space="preserve">865844676</t>
  </si>
  <si>
    <t xml:space="preserve">"3 vrstvy" 2742,541*3</t>
  </si>
  <si>
    <t xml:space="preserve">84</t>
  </si>
  <si>
    <t xml:space="preserve">612331111</t>
  </si>
  <si>
    <t xml:space="preserve">Omítka cementová vnitřních ploch nanášená ručně jednovrstvá, tloušťky do 10 mm hrubá zatřená svislých konstrukcí stěn</t>
  </si>
  <si>
    <t xml:space="preserve">841587645</t>
  </si>
  <si>
    <t xml:space="preserve">85</t>
  </si>
  <si>
    <t xml:space="preserve">612331191</t>
  </si>
  <si>
    <t xml:space="preserve">Příplatek k cementové omítce vnitřních stěn za každých dalších 5 mm tloušťky ručně</t>
  </si>
  <si>
    <t xml:space="preserve">69168598</t>
  </si>
  <si>
    <t xml:space="preserve">"3 vrstvy" 681,826*3</t>
  </si>
  <si>
    <t xml:space="preserve">86</t>
  </si>
  <si>
    <t xml:space="preserve">612473187</t>
  </si>
  <si>
    <t xml:space="preserve">Příplatek k vnitřní omítce zdiva vápenocementové ze suchých směsí za zabudované rohovníky</t>
  </si>
  <si>
    <t xml:space="preserve">388760878</t>
  </si>
  <si>
    <t xml:space="preserve">"1.PP" </t>
  </si>
  <si>
    <t xml:space="preserve">3,05*26</t>
  </si>
  <si>
    <t xml:space="preserve">1,0*4</t>
  </si>
  <si>
    <t xml:space="preserve">2,1</t>
  </si>
  <si>
    <t xml:space="preserve">1,45</t>
  </si>
  <si>
    <t xml:space="preserve">3,05*2</t>
  </si>
  <si>
    <t xml:space="preserve">2,1*4</t>
  </si>
  <si>
    <t xml:space="preserve">1,6*4</t>
  </si>
  <si>
    <t xml:space="preserve">1,0*6</t>
  </si>
  <si>
    <t xml:space="preserve">87</t>
  </si>
  <si>
    <t xml:space="preserve">617321141</t>
  </si>
  <si>
    <t xml:space="preserve">Vápenocementová omítka štuková dvouvrstvá světlíků nebo výtahových šachet nanášená ručně</t>
  </si>
  <si>
    <t xml:space="preserve">344716283</t>
  </si>
  <si>
    <t xml:space="preserve">88</t>
  </si>
  <si>
    <t xml:space="preserve">617321191</t>
  </si>
  <si>
    <t xml:space="preserve">Příplatek k vápenocementové omítce světlíků nebo šachet za každých dalších 5 mm tloušťky ručně</t>
  </si>
  <si>
    <t xml:space="preserve">1957192561</t>
  </si>
  <si>
    <t xml:space="preserve">"3 vrstvy" 44,351*3</t>
  </si>
  <si>
    <t xml:space="preserve">89</t>
  </si>
  <si>
    <t xml:space="preserve">619325131</t>
  </si>
  <si>
    <t xml:space="preserve">Vytažení vápenocementových fabionů, hran nebo koutů</t>
  </si>
  <si>
    <t xml:space="preserve">1037265909</t>
  </si>
  <si>
    <t xml:space="preserve">"PVC"</t>
  </si>
  <si>
    <t xml:space="preserve">"1.26" (5,1*2+2,45*2)-0,9</t>
  </si>
  <si>
    <t xml:space="preserve">"1.36" (4,025*2+2,8*2)-0,8</t>
  </si>
  <si>
    <t xml:space="preserve">"marmoleum"</t>
  </si>
  <si>
    <t xml:space="preserve">"1.09" (2,4*2+5,1*2)-0,9</t>
  </si>
  <si>
    <t xml:space="preserve">"1.21" (4,975*2+3,05*2)-0,7*2-0,9</t>
  </si>
  <si>
    <t xml:space="preserve">"1.25" (5,1*2+2,65*2)-0,9*2</t>
  </si>
  <si>
    <t xml:space="preserve">"1.32" (7,35*2+5,1*2)-0,8*2-0,9</t>
  </si>
  <si>
    <t xml:space="preserve">"1.33" (2,65*2+5,1*2)-0,9-1,1-1,2</t>
  </si>
  <si>
    <t xml:space="preserve">"103" ((5,225*2+1,5)*2+(5,9*2+2,05*2-1,5*2-2,4))-1,45-0,8*4-1,3-1,1+0,25*2</t>
  </si>
  <si>
    <t xml:space="preserve">"104" 2,4+2,3*2+(0,3+0,15)*22</t>
  </si>
  <si>
    <t xml:space="preserve">"106" (7,3*2+2,4*2)-0,8*2-0,7</t>
  </si>
  <si>
    <t xml:space="preserve">"110" (5,375*2+2,29*2)-0,8+0,1*2</t>
  </si>
  <si>
    <t xml:space="preserve">"112" (7,0*2+7,5*2+0,7*2)-0,6-0,8*3-5,3</t>
  </si>
  <si>
    <t xml:space="preserve">"113" (2,65*2+1,415*2)-0,6</t>
  </si>
  <si>
    <t xml:space="preserve">"114" (1,25*2+1,975*2)-0,7</t>
  </si>
  <si>
    <t xml:space="preserve">"116" (2,75*2+2,2*2)-0,8*2</t>
  </si>
  <si>
    <t xml:space="preserve">"117" (7,3*2+2,4*2)-0,8*2-0,7</t>
  </si>
  <si>
    <t xml:space="preserve">"121" (5,375*2+2,29*2)-0,8*2+0,1*2</t>
  </si>
  <si>
    <t xml:space="preserve">"123" (7,0*2+7,5*2+0,7*2)-0,6*0,8*3-5,3</t>
  </si>
  <si>
    <t xml:space="preserve">"124" (2,65*2+1,415*2)-0,6</t>
  </si>
  <si>
    <t xml:space="preserve">"125" (1,25*2+1,975*2)-0,7</t>
  </si>
  <si>
    <t xml:space="preserve">"127" (2,75*2+2,2*2)-0,7</t>
  </si>
  <si>
    <t xml:space="preserve">"2.NP=1.NP" 197,43</t>
  </si>
  <si>
    <t xml:space="preserve">90</t>
  </si>
  <si>
    <t xml:space="preserve">619991001</t>
  </si>
  <si>
    <t xml:space="preserve">Zakrytí vnitřních ploch před znečištěním včetně pozdějšího odkrytí podlah fólií přilepenou lepící páskou</t>
  </si>
  <si>
    <t xml:space="preserve">568418036</t>
  </si>
  <si>
    <t xml:space="preserve">150,0</t>
  </si>
  <si>
    <t xml:space="preserve">91</t>
  </si>
  <si>
    <t xml:space="preserve">619991011</t>
  </si>
  <si>
    <t xml:space="preserve">Obalení konstrukcí a prvků fólií přilepenou lepící páskou</t>
  </si>
  <si>
    <t xml:space="preserve">1693233939</t>
  </si>
  <si>
    <t xml:space="preserve">"1,2x1,2 - 17ks" 1,2*1,2*17</t>
  </si>
  <si>
    <t xml:space="preserve">"3,6x1,8 - 1ks" 3,6*1,8</t>
  </si>
  <si>
    <t xml:space="preserve">"2,7x1,8 - 1ks" 2,7*1,8</t>
  </si>
  <si>
    <t xml:space="preserve">"1,2x4,45 - 1ks" 1,2*4,45</t>
  </si>
  <si>
    <t xml:space="preserve">"1,2x1,8 - 3ks" 1,2*1,8*3</t>
  </si>
  <si>
    <t xml:space="preserve">"1,2x0,6 - 1ks" 1,2*0,6</t>
  </si>
  <si>
    <t xml:space="preserve">"1,17x1,2 - 1ks" 1,17*1,2</t>
  </si>
  <si>
    <t xml:space="preserve">"1,1x2,4 - 1ks" 1,1*2,4</t>
  </si>
  <si>
    <t xml:space="preserve">"1,8x2,1 - 1ks" 1,8*2,1</t>
  </si>
  <si>
    <t xml:space="preserve">"3,0x1,2 - 2ks" 3,0*1,2*2*2</t>
  </si>
  <si>
    <t xml:space="preserve">"1,2x1,2 - 1ks" 1,2*1,2*2</t>
  </si>
  <si>
    <t xml:space="preserve">"0,8x1,2 - 1ks" 0,8*1,2*2</t>
  </si>
  <si>
    <t xml:space="preserve">"3,6x2,1 - 6ks" 3,6*2,1*6</t>
  </si>
  <si>
    <t xml:space="preserve">"1,2x2,1 - 15ks" 1,2*2,1*15</t>
  </si>
  <si>
    <t xml:space="preserve">"6,0x2,1 - 2ks" 6,0*2,1*2</t>
  </si>
  <si>
    <t xml:space="preserve">"1,6x2,83 - 1ks" 1,6*2,83</t>
  </si>
  <si>
    <t xml:space="preserve">"1,2x1,2 - 2ks" 1,2*1,2*2*2</t>
  </si>
  <si>
    <t xml:space="preserve">"3,6x2,1 - 7ks" 3,6*2,1*7</t>
  </si>
  <si>
    <t xml:space="preserve">"výtah.šachta"</t>
  </si>
  <si>
    <t xml:space="preserve">1,12*(6,03+3,3)</t>
  </si>
  <si>
    <t xml:space="preserve">92</t>
  </si>
  <si>
    <t xml:space="preserve">621131111</t>
  </si>
  <si>
    <t xml:space="preserve">Polymercementový spojovací můstek vnějších podhledů nanášený ručně</t>
  </si>
  <si>
    <t xml:space="preserve">-819780075</t>
  </si>
  <si>
    <t xml:space="preserve">"podhed zastřešní vně.schodiště"</t>
  </si>
  <si>
    <t xml:space="preserve">(3,05+2,5+4,35+2,0)*2,85</t>
  </si>
  <si>
    <t xml:space="preserve">93</t>
  </si>
  <si>
    <t xml:space="preserve">621142001</t>
  </si>
  <si>
    <t xml:space="preserve">Potažení vnějších podhledů sklovláknitým pletivem vtlačeným do tenkovrstvé hmoty</t>
  </si>
  <si>
    <t xml:space="preserve">256381972</t>
  </si>
  <si>
    <t xml:space="preserve">94</t>
  </si>
  <si>
    <t xml:space="preserve">621531021</t>
  </si>
  <si>
    <t xml:space="preserve">Tenkovrstvá silikonová zrnitá omítka tl. 2,0 mm včetně penetrace vnějších podhledů</t>
  </si>
  <si>
    <t xml:space="preserve">287629755</t>
  </si>
  <si>
    <t xml:space="preserve">95</t>
  </si>
  <si>
    <t xml:space="preserve">622131121</t>
  </si>
  <si>
    <t xml:space="preserve">Penetrační disperzní nátěr vnějších stěn nanášený ručně</t>
  </si>
  <si>
    <t xml:space="preserve">1861538347</t>
  </si>
  <si>
    <t xml:space="preserve">96</t>
  </si>
  <si>
    <t xml:space="preserve">622142001</t>
  </si>
  <si>
    <t xml:space="preserve">Potažení vnějších stěn sklovláknitým pletivem vtlačeným do tenkovrstvé hmoty</t>
  </si>
  <si>
    <t xml:space="preserve">1977129103</t>
  </si>
  <si>
    <t xml:space="preserve">97</t>
  </si>
  <si>
    <t xml:space="preserve">622252002</t>
  </si>
  <si>
    <t xml:space="preserve">Montáž ostatních lišt kontaktního zateplení</t>
  </si>
  <si>
    <t xml:space="preserve">-481219357</t>
  </si>
  <si>
    <t xml:space="preserve">"dilatační rohová - k výtahové šachtě"</t>
  </si>
  <si>
    <t xml:space="preserve">(3,3+6,48)*2</t>
  </si>
  <si>
    <t xml:space="preserve">98</t>
  </si>
  <si>
    <t xml:space="preserve">59051502</t>
  </si>
  <si>
    <t xml:space="preserve">profil dilatační rohový</t>
  </si>
  <si>
    <t xml:space="preserve">1722486967</t>
  </si>
  <si>
    <t xml:space="preserve">19,56*1,05</t>
  </si>
  <si>
    <t xml:space="preserve">99</t>
  </si>
  <si>
    <t xml:space="preserve">622131101</t>
  </si>
  <si>
    <t xml:space="preserve">Cementový postřik vnějších stěn nanášený celoplošně ručně</t>
  </si>
  <si>
    <t xml:space="preserve">950344684</t>
  </si>
  <si>
    <t xml:space="preserve">100</t>
  </si>
  <si>
    <t xml:space="preserve">622321121</t>
  </si>
  <si>
    <t xml:space="preserve">Vápenocementová omítka hladká jednovrstvá vnějších stěn nanášená ručně</t>
  </si>
  <si>
    <t xml:space="preserve">-358693552</t>
  </si>
  <si>
    <t xml:space="preserve">101</t>
  </si>
  <si>
    <t xml:space="preserve">622321191</t>
  </si>
  <si>
    <t xml:space="preserve">Příplatek k vápenocementové omítce vnějších stěn za každých dalších 5 mm tloušťky ručně</t>
  </si>
  <si>
    <t xml:space="preserve">-253458280</t>
  </si>
  <si>
    <t xml:space="preserve">"3 vrstvy" 48,86*3</t>
  </si>
  <si>
    <t xml:space="preserve">102</t>
  </si>
  <si>
    <t xml:space="preserve">622531021</t>
  </si>
  <si>
    <t xml:space="preserve">Tenkovrstvá silikonová zrnitá omítka tl. 2,0 mm včetně penetrace vnějších stěn</t>
  </si>
  <si>
    <t xml:space="preserve">-771976118</t>
  </si>
  <si>
    <t xml:space="preserve">103</t>
  </si>
  <si>
    <t xml:space="preserve">629991011</t>
  </si>
  <si>
    <t xml:space="preserve">Zakrytí výplní otvorů a svislých ploch fólií přilepenou lepící páskou</t>
  </si>
  <si>
    <t xml:space="preserve">407409703</t>
  </si>
  <si>
    <t xml:space="preserve">105</t>
  </si>
  <si>
    <t xml:space="preserve">631311123</t>
  </si>
  <si>
    <t xml:space="preserve">Mazanina tl do 120 mm z betonu prostého bez zvýšených nároků na prostředí tř. C 12/15</t>
  </si>
  <si>
    <t xml:space="preserve">1211145608</t>
  </si>
  <si>
    <t xml:space="preserve">"podkladní beton"</t>
  </si>
  <si>
    <t xml:space="preserve">"základ zástěny závětří"</t>
  </si>
  <si>
    <t xml:space="preserve">1,7*0,9*0,1</t>
  </si>
  <si>
    <t xml:space="preserve">0,85*0,7*0,1</t>
  </si>
  <si>
    <t xml:space="preserve">(2,25+1,4+0,75+1,75)*0,7*0,1</t>
  </si>
  <si>
    <t xml:space="preserve">106</t>
  </si>
  <si>
    <t xml:space="preserve">631311125</t>
  </si>
  <si>
    <t xml:space="preserve">Mazanina tl do 120 mm z betonu prostého bez zvýšených nároků na prostředí tř. C 20/25</t>
  </si>
  <si>
    <t xml:space="preserve">-533257071</t>
  </si>
  <si>
    <t xml:space="preserve">"podkladní mazanina podlahy" 1,25*1,25*0,1</t>
  </si>
  <si>
    <t xml:space="preserve">107</t>
  </si>
  <si>
    <t xml:space="preserve">631312141</t>
  </si>
  <si>
    <t xml:space="preserve">Doplnění rýh v dosavadních mazaninách betonem prostým</t>
  </si>
  <si>
    <t xml:space="preserve">-2044616309</t>
  </si>
  <si>
    <t xml:space="preserve">"po vybourání podlahové vpustě - 4ks" 0,5*0,3*0,1*4</t>
  </si>
  <si>
    <t xml:space="preserve">"po vybourání sprchové vpustě - 1ks" 0,2*0,2*0,1</t>
  </si>
  <si>
    <t xml:space="preserve">"pro ležatou kanalizaci v podkladním betonu"</t>
  </si>
  <si>
    <t xml:space="preserve">108</t>
  </si>
  <si>
    <t xml:space="preserve">631319171</t>
  </si>
  <si>
    <t xml:space="preserve">Příplatek k mazanině tl do 80 mm za stržení povrchu spodní vrstvy před vložením výztuže</t>
  </si>
  <si>
    <t xml:space="preserve">813105037</t>
  </si>
  <si>
    <t xml:space="preserve">"po ležaté kanalizaci v podkladním betonu"</t>
  </si>
  <si>
    <t xml:space="preserve">109</t>
  </si>
  <si>
    <t xml:space="preserve">631362021</t>
  </si>
  <si>
    <t xml:space="preserve">Výztuž mazanin svařovanými sítěmi Kari</t>
  </si>
  <si>
    <t xml:space="preserve">-1000843276</t>
  </si>
  <si>
    <t xml:space="preserve">(0,3+1,9+2,0+1,5+0,7+2,8+1,25+0,6+1,5+1,3*3+1,1+1,0*8+1,6*2+0,7+0,8+3,5+2,0)*0,6*0,0065</t>
  </si>
  <si>
    <t xml:space="preserve">(1,0+0,6+8,4+13,6+0,6+3,0+6,4)*0,6*0,0065</t>
  </si>
  <si>
    <t xml:space="preserve">(6,2+7,5+0,9+8,6+4,8+1,7*2+7,1)*0,6*0,0065</t>
  </si>
  <si>
    <t xml:space="preserve">(5,0+6,7+2,6+4,8)*0,6*0,0065</t>
  </si>
  <si>
    <t xml:space="preserve">(1,4*3)*0,6*0,0065</t>
  </si>
  <si>
    <t xml:space="preserve">110</t>
  </si>
  <si>
    <t xml:space="preserve">632450132</t>
  </si>
  <si>
    <t xml:space="preserve">Vyrovnávací cementový potěr tl do 30 mm ze suchých směsí provedený v ploše</t>
  </si>
  <si>
    <t xml:space="preserve">-1940075375</t>
  </si>
  <si>
    <t xml:space="preserve">"dno výtah.šachty" </t>
  </si>
  <si>
    <t xml:space="preserve">111</t>
  </si>
  <si>
    <t xml:space="preserve">632451024</t>
  </si>
  <si>
    <t xml:space="preserve">Vyrovnávací potěr tl do 50 mm z MC 15 provedený v pásu</t>
  </si>
  <si>
    <t xml:space="preserve">1509441917</t>
  </si>
  <si>
    <t xml:space="preserve">"0,8x1,2 - 1ks" 0,8*0,15</t>
  </si>
  <si>
    <t xml:space="preserve">"3,0x1,2 - 2ks" 3,0*0,125*2</t>
  </si>
  <si>
    <t xml:space="preserve">"1,2x1,2 - 1ks" 1,2*0,16</t>
  </si>
  <si>
    <t xml:space="preserve">104</t>
  </si>
  <si>
    <t xml:space="preserve">632451211</t>
  </si>
  <si>
    <t xml:space="preserve">Potěr cementový samonivelační litý tř. C 20, tl. přes 30 do 35 mm</t>
  </si>
  <si>
    <t xml:space="preserve">2120073180</t>
  </si>
  <si>
    <t xml:space="preserve">"mazanina podlahy"</t>
  </si>
  <si>
    <t xml:space="preserve">"linoleum" (6,86+59,42+21,73+53,57+6,41+48,17+6,79+9,66+9,53+24,28+6,05+18,25+6,78+12,12+4,96)*0,035</t>
  </si>
  <si>
    <t xml:space="preserve">"KD" (3,412+6,04+4,02+24,03+10,75+1,57+1,47+1,78+2,3+1,57+1,47+17,39+11,46+5,49+1,81+4,68+2,45+1,55+1,55+1,57)*0,03</t>
  </si>
  <si>
    <t xml:space="preserve">"linoleum" (10,77+43,25+16,55+11,67+65,08+51,48+2,65+2,65+51,48+65,08+11,67+16,55+20,81)*0,035</t>
  </si>
  <si>
    <t xml:space="preserve">"KD" (2,42+2,19+12,98+8,14+1,02+5,98+5,98+12,98+8,14+1,02+2,42+2,19)*0,03</t>
  </si>
  <si>
    <t xml:space="preserve">"linoleum" (43,25+32,01+16,55+11,67+65,08+51,48+2,65+2,65+51,48+65,08+11,67+16,55)*0,035</t>
  </si>
  <si>
    <t xml:space="preserve">112</t>
  </si>
  <si>
    <t xml:space="preserve">632451435</t>
  </si>
  <si>
    <t xml:space="preserve">Potěr pískocementový tl do 30 mm tř. C 20 běžný</t>
  </si>
  <si>
    <t xml:space="preserve">-1185414828</t>
  </si>
  <si>
    <t xml:space="preserve">"ochranný potěr"</t>
  </si>
  <si>
    <t xml:space="preserve">1,8*1,95</t>
  </si>
  <si>
    <t xml:space="preserve">113</t>
  </si>
  <si>
    <t xml:space="preserve">632682111</t>
  </si>
  <si>
    <t xml:space="preserve">Vyspravení betonových schodišťových stupňů a podest rychletuhnoucím polymerem tl 10 mm</t>
  </si>
  <si>
    <t xml:space="preserve">844460633</t>
  </si>
  <si>
    <t xml:space="preserve">"mezipodesta" 2,4*2,3</t>
  </si>
  <si>
    <t xml:space="preserve">"schodiště z 1.PP do 1.NP" 1,1*0,3*22</t>
  </si>
  <si>
    <t xml:space="preserve">"schodiště z 1.NPdo 2.NP" 1,1*0,3*22</t>
  </si>
  <si>
    <t xml:space="preserve">114</t>
  </si>
  <si>
    <t xml:space="preserve">632683112</t>
  </si>
  <si>
    <t xml:space="preserve">Sešívání trhlin v betonových podlahách ocelovými sponkami ve vzdálenosti přes 10 do 15 cm</t>
  </si>
  <si>
    <t xml:space="preserve">-398341777</t>
  </si>
  <si>
    <t xml:space="preserve">115</t>
  </si>
  <si>
    <t xml:space="preserve">642942111</t>
  </si>
  <si>
    <t xml:space="preserve">Osazování zárubní nebo rámů dveřních kovových do 2,5 m2 na MC</t>
  </si>
  <si>
    <t xml:space="preserve">-1228830273</t>
  </si>
  <si>
    <t xml:space="preserve">"Z/1 - 70/125" 11</t>
  </si>
  <si>
    <t xml:space="preserve">"z/2 - 80/125" 18</t>
  </si>
  <si>
    <t xml:space="preserve">"Z/3 - 90/125" 10</t>
  </si>
  <si>
    <t xml:space="preserve">"Z/4 - 100/125" 1</t>
  </si>
  <si>
    <t xml:space="preserve">"Z/5 - 70/125" 12</t>
  </si>
  <si>
    <t xml:space="preserve">"Z/6- 80/125" 17</t>
  </si>
  <si>
    <t xml:space="preserve">"Z/7 - 90/125" 10</t>
  </si>
  <si>
    <t xml:space="preserve">116</t>
  </si>
  <si>
    <t xml:space="preserve">55331128</t>
  </si>
  <si>
    <t xml:space="preserve">zárubeň ocelová pro běžné zdění hranatý profil 125 700 levá,pravá</t>
  </si>
  <si>
    <t xml:space="preserve">182515690</t>
  </si>
  <si>
    <t xml:space="preserve">117</t>
  </si>
  <si>
    <t xml:space="preserve">55331130</t>
  </si>
  <si>
    <t xml:space="preserve">zárubeň ocelová pro běžné zdění hranatý profil 125 800 levá,pravá</t>
  </si>
  <si>
    <t xml:space="preserve">-1170977830</t>
  </si>
  <si>
    <t xml:space="preserve">118</t>
  </si>
  <si>
    <t xml:space="preserve">55331132</t>
  </si>
  <si>
    <t xml:space="preserve">zárubeň ocelová pro běžné zdění hranatý profil 125 900 levá,pravá</t>
  </si>
  <si>
    <t xml:space="preserve">-1531382303</t>
  </si>
  <si>
    <t xml:space="preserve">119</t>
  </si>
  <si>
    <t xml:space="preserve">55331133</t>
  </si>
  <si>
    <t xml:space="preserve">zárubeň ocelová pro běžné zdění hranatý profil 125 1000 pravá</t>
  </si>
  <si>
    <t xml:space="preserve">-1537968919</t>
  </si>
  <si>
    <t xml:space="preserve">120</t>
  </si>
  <si>
    <t xml:space="preserve">642942221</t>
  </si>
  <si>
    <t xml:space="preserve">Osazování zárubní nebo rámů dveřních kovových do 4 m2 na MC</t>
  </si>
  <si>
    <t xml:space="preserve">538056176</t>
  </si>
  <si>
    <t xml:space="preserve">"Z/8 - 160/125" 1</t>
  </si>
  <si>
    <t xml:space="preserve">121</t>
  </si>
  <si>
    <t xml:space="preserve">55331138</t>
  </si>
  <si>
    <t xml:space="preserve">zárubeň ocelová pro běžné zdění hranatý profil 125 1600 dvoukřídlá</t>
  </si>
  <si>
    <t xml:space="preserve">-1974782982</t>
  </si>
  <si>
    <t xml:space="preserve">Ostatní konstrukce a práce, bourání</t>
  </si>
  <si>
    <t xml:space="preserve">122</t>
  </si>
  <si>
    <t xml:space="preserve">916231213</t>
  </si>
  <si>
    <t xml:space="preserve">Osazení chodníkového obrubníku betonového stojatého s boční opěrou do lože z betonu prostého</t>
  </si>
  <si>
    <t xml:space="preserve">-1275260525</t>
  </si>
  <si>
    <t xml:space="preserve">"JV - u výtah.šachty " 1,5</t>
  </si>
  <si>
    <t xml:space="preserve">123</t>
  </si>
  <si>
    <t xml:space="preserve">59217018</t>
  </si>
  <si>
    <t xml:space="preserve">obrubník betonový chodníkový 1000x80x200mm</t>
  </si>
  <si>
    <t xml:space="preserve">1859154101</t>
  </si>
  <si>
    <t xml:space="preserve">1,5*1,01</t>
  </si>
  <si>
    <t xml:space="preserve">124</t>
  </si>
  <si>
    <t xml:space="preserve">916991121</t>
  </si>
  <si>
    <t xml:space="preserve">Lože pod obrubníky, krajníky nebo obruby z dlažebních kostek z betonu prostého</t>
  </si>
  <si>
    <t xml:space="preserve">476352146</t>
  </si>
  <si>
    <t xml:space="preserve">1,5*0,4*0,1</t>
  </si>
  <si>
    <t xml:space="preserve">125</t>
  </si>
  <si>
    <t xml:space="preserve">919726123</t>
  </si>
  <si>
    <t xml:space="preserve">Geotextilie pro ochranu, separaci a filtraci netkaná měrná hmotnost do 500 g/m2</t>
  </si>
  <si>
    <t xml:space="preserve">-1142628686</t>
  </si>
  <si>
    <t xml:space="preserve">"mezi pasy" 1,25*1,45</t>
  </si>
  <si>
    <t xml:space="preserve">126</t>
  </si>
  <si>
    <t xml:space="preserve">919735122</t>
  </si>
  <si>
    <t xml:space="preserve">Řezání stávajícího betonového krytu hl do 100 mm</t>
  </si>
  <si>
    <t xml:space="preserve">1781407256</t>
  </si>
  <si>
    <t xml:space="preserve">(0,3+1,9+2,0+1,5+0,7+2,8+1,25+0,6+1,5+1,3*3+1,1+1,0*8+1,6*2+0,7+0,8+3,5+2,0)*2</t>
  </si>
  <si>
    <t xml:space="preserve">(1,0+0,6+8,4+13,6+0,6+3,0+6,4)*2</t>
  </si>
  <si>
    <t xml:space="preserve">(6,2+7,5+0,9+8,6+4,8+1,7*2+7,1)*2</t>
  </si>
  <si>
    <t xml:space="preserve">(5,0+6,7+2,6+4,8)*2</t>
  </si>
  <si>
    <t xml:space="preserve">(1,4*3)*2</t>
  </si>
  <si>
    <t xml:space="preserve">127</t>
  </si>
  <si>
    <t xml:space="preserve">952901111</t>
  </si>
  <si>
    <t xml:space="preserve">Vyčištění budov bytové a občanské výstavby při výšce podlaží do 4 m</t>
  </si>
  <si>
    <t xml:space="preserve">-1990645794</t>
  </si>
  <si>
    <t xml:space="preserve">"1.PP" 6,85+24,4+12,66+13,475+5,49+5,175+11,63+12,12+6,59+4,84+4,98+1,4+2,6+1,44+1,64+12,37+17,2+14,65+8,97+14,52+1,6+1,48+2,38+13,42+9,67+1,48+1,48</t>
  </si>
  <si>
    <t xml:space="preserve">1,8+3,12+21,76+37,48+53,8+12,37+7,44+3,91+5,76+2,22+1,66+1,68+5,0+4,63+13,64+10,78+13,18+4,035+1,81</t>
  </si>
  <si>
    <t xml:space="preserve">"1.NP" 10,77+43,25+16,55+2,42+2,19+12,98+8,14+1,02+11,67+65,08+51,48+2,65+5,98+5,98+2,65+51,48+65,08+11,67+12,98+8,14+1,02+16,55+2,42+2,19+20,81</t>
  </si>
  <si>
    <t xml:space="preserve">"2.NP" 43,52+32,01+16,55+2,42+2,19+12,98+8,14+1,02+11,67+65,08+51,48+2,65+5,98+5,98+2,65+51,48+65,08+11,67+12,98+8,14+1,02+16,55+2,42+2,19</t>
  </si>
  <si>
    <t xml:space="preserve">128</t>
  </si>
  <si>
    <t xml:space="preserve">952902121</t>
  </si>
  <si>
    <t xml:space="preserve">Čištění budov zametení drsných podlah</t>
  </si>
  <si>
    <t xml:space="preserve">1046062031</t>
  </si>
  <si>
    <t xml:space="preserve">129</t>
  </si>
  <si>
    <t xml:space="preserve">953961213</t>
  </si>
  <si>
    <t xml:space="preserve">Kotvy chemickou patronou M 12 hl 110 mm do betonu, ŽB nebo kamene s vyvrtáním otvoru</t>
  </si>
  <si>
    <t xml:space="preserve">-1149914272</t>
  </si>
  <si>
    <t xml:space="preserve">"oc. nosník Ič.10, l=1,2+2xP10-250/250, pro dodatečné zabetonování otvorů ve stropu" </t>
  </si>
  <si>
    <t xml:space="preserve">4*2*4</t>
  </si>
  <si>
    <t xml:space="preserve">130</t>
  </si>
  <si>
    <t xml:space="preserve">953965121</t>
  </si>
  <si>
    <t xml:space="preserve">Kotevní šroub pro chemické kotvy M 12 dl 160 mm</t>
  </si>
  <si>
    <t xml:space="preserve">-251694064</t>
  </si>
  <si>
    <t xml:space="preserve">"oc. nosník Ič.10, l=1,2+2xP10-250/250, pro dodatečné zabetonování otvorů ve stropu - 12ks" </t>
  </si>
  <si>
    <t xml:space="preserve">4*12</t>
  </si>
  <si>
    <t xml:space="preserve">131</t>
  </si>
  <si>
    <t xml:space="preserve">31111006</t>
  </si>
  <si>
    <t xml:space="preserve">matice přesná šestihranná Pz DIN 934-8 M12</t>
  </si>
  <si>
    <t xml:space="preserve">100 kus</t>
  </si>
  <si>
    <t xml:space="preserve">1477958071</t>
  </si>
  <si>
    <t xml:space="preserve">48*0,01</t>
  </si>
  <si>
    <t xml:space="preserve">132</t>
  </si>
  <si>
    <t xml:space="preserve">31121013</t>
  </si>
  <si>
    <t xml:space="preserve">podložka pružná s čtvercovým průřezem DIN 7980 BZ D 12mm</t>
  </si>
  <si>
    <t xml:space="preserve">663544558</t>
  </si>
  <si>
    <t xml:space="preserve">133</t>
  </si>
  <si>
    <t xml:space="preserve">985131111</t>
  </si>
  <si>
    <t xml:space="preserve">Očištění ploch stěn, rubu kleneb a podlah tlakovou vodou</t>
  </si>
  <si>
    <t xml:space="preserve">-783427031</t>
  </si>
  <si>
    <t xml:space="preserve">(3,05+2,5+4,35+2,0)*2,8</t>
  </si>
  <si>
    <t xml:space="preserve">(2,8+3,05*2+2,5+2,2+4,35*2+2,0*2)*0,2</t>
  </si>
  <si>
    <t xml:space="preserve">134</t>
  </si>
  <si>
    <t xml:space="preserve">985331215</t>
  </si>
  <si>
    <t xml:space="preserve">Dodatečné vlepování betonářské výztuže včetně vyvrtání a vyčištění otvoru chemickou maltou průměr výztuže 16 mm</t>
  </si>
  <si>
    <t xml:space="preserve">-2065765245</t>
  </si>
  <si>
    <t xml:space="preserve">"střecha nad výtahovou šachtou"</t>
  </si>
  <si>
    <t xml:space="preserve">"pozednice" 3*2*0,1</t>
  </si>
  <si>
    <t xml:space="preserve">"vaznice" 3*0,2</t>
  </si>
  <si>
    <t xml:space="preserve">135</t>
  </si>
  <si>
    <t xml:space="preserve">31197006</t>
  </si>
  <si>
    <t xml:space="preserve">tyč závitová Pz 4.6 M16</t>
  </si>
  <si>
    <t xml:space="preserve">-885017580</t>
  </si>
  <si>
    <t xml:space="preserve">"pozednice" 3*2*0,25*1,1</t>
  </si>
  <si>
    <t xml:space="preserve">"vaznice" 3*0,35*1,1</t>
  </si>
  <si>
    <t xml:space="preserve">136</t>
  </si>
  <si>
    <t xml:space="preserve">31111008</t>
  </si>
  <si>
    <t xml:space="preserve">matice přesná šestihranná Pz DIN 934-8 M16</t>
  </si>
  <si>
    <t xml:space="preserve">258992659</t>
  </si>
  <si>
    <t xml:space="preserve">"pozednice" 3*2*0,01</t>
  </si>
  <si>
    <t xml:space="preserve">"vaznice" 3*0,01</t>
  </si>
  <si>
    <t xml:space="preserve">137</t>
  </si>
  <si>
    <t xml:space="preserve">31121005</t>
  </si>
  <si>
    <t xml:space="preserve">podložka pod dřevěnou konstrukci DIN 440 D 16mm</t>
  </si>
  <si>
    <t xml:space="preserve">-1462194267</t>
  </si>
  <si>
    <t xml:space="preserve">Lešení a stavební výtahy</t>
  </si>
  <si>
    <t xml:space="preserve">138</t>
  </si>
  <si>
    <t xml:space="preserve">941111122</t>
  </si>
  <si>
    <t xml:space="preserve">Montáž lešení řadového trubkového lehkého s podlahami zatížení do 200 kg/m2 š do 1,2 m v do 25 m</t>
  </si>
  <si>
    <t xml:space="preserve">-1331337666</t>
  </si>
  <si>
    <t xml:space="preserve">((1,75+0,3+1,5)*2+(2,0+0,3*2))*(6,48+3,3)</t>
  </si>
  <si>
    <t xml:space="preserve">139</t>
  </si>
  <si>
    <t xml:space="preserve">941111222</t>
  </si>
  <si>
    <t xml:space="preserve">Příplatek k lešení řadovému trubkovému lehkému s podlahami š 1,2 m v 25 m za první a ZKD den použití</t>
  </si>
  <si>
    <t xml:space="preserve">-1468688569</t>
  </si>
  <si>
    <t xml:space="preserve">94,866*(30*3)</t>
  </si>
  <si>
    <t xml:space="preserve">140</t>
  </si>
  <si>
    <t xml:space="preserve">941111822</t>
  </si>
  <si>
    <t xml:space="preserve">Demontáž lešení řadového trubkového lehkého s podlahami zatížení do 200 kg/m2 š do 1,2 m v do 25 m</t>
  </si>
  <si>
    <t xml:space="preserve">1990194255</t>
  </si>
  <si>
    <t xml:space="preserve">141</t>
  </si>
  <si>
    <t xml:space="preserve">943221111</t>
  </si>
  <si>
    <t xml:space="preserve">Montáž lešení prostorového rámového těžkého s podlahami zatížení tř. 4 do 300 kg/m2 v do 10 m</t>
  </si>
  <si>
    <t xml:space="preserve">164256437</t>
  </si>
  <si>
    <t xml:space="preserve">1,45*1,25*(3,45+6,28)</t>
  </si>
  <si>
    <t xml:space="preserve">142</t>
  </si>
  <si>
    <t xml:space="preserve">943221119</t>
  </si>
  <si>
    <t xml:space="preserve">Příplatek k lešení prostorovému rámovému těžkému s podlahami za půdorysnou plochu do 6 m2</t>
  </si>
  <si>
    <t xml:space="preserve">2001258766</t>
  </si>
  <si>
    <t xml:space="preserve">143</t>
  </si>
  <si>
    <t xml:space="preserve">943221211</t>
  </si>
  <si>
    <t xml:space="preserve">Příplatek k lešení prostorovému rámovému těžkému s podlahami tř.4 v 10 m za první a ZKD den použití</t>
  </si>
  <si>
    <t xml:space="preserve">-1866788682</t>
  </si>
  <si>
    <t xml:space="preserve">17,636*(30*4)</t>
  </si>
  <si>
    <t xml:space="preserve">144</t>
  </si>
  <si>
    <t xml:space="preserve">943321811</t>
  </si>
  <si>
    <t xml:space="preserve">Demontáž lešení prostorového modulového těžkého bez podlah zatížení tř. 4 do 300 kg/m2 v do 10 m</t>
  </si>
  <si>
    <t xml:space="preserve">1668861695</t>
  </si>
  <si>
    <t xml:space="preserve">145</t>
  </si>
  <si>
    <t xml:space="preserve">944511111</t>
  </si>
  <si>
    <t xml:space="preserve">Montáž ochranné sítě z textilie z umělých vláken</t>
  </si>
  <si>
    <t xml:space="preserve">-2016559912</t>
  </si>
  <si>
    <t xml:space="preserve">146</t>
  </si>
  <si>
    <t xml:space="preserve">944511211</t>
  </si>
  <si>
    <t xml:space="preserve">Příplatek k ochranné síti za první a ZKD den použití</t>
  </si>
  <si>
    <t xml:space="preserve">-2139475024</t>
  </si>
  <si>
    <t xml:space="preserve">147</t>
  </si>
  <si>
    <t xml:space="preserve">944511811</t>
  </si>
  <si>
    <t xml:space="preserve">Demontáž ochranné sítě z textilie z umělých vláken</t>
  </si>
  <si>
    <t xml:space="preserve">-678216108</t>
  </si>
  <si>
    <t xml:space="preserve">148</t>
  </si>
  <si>
    <t xml:space="preserve">944711111</t>
  </si>
  <si>
    <t xml:space="preserve">Montáž záchytné stříšky š do 1,5 m</t>
  </si>
  <si>
    <t xml:space="preserve">-185771701</t>
  </si>
  <si>
    <t xml:space="preserve">1,2</t>
  </si>
  <si>
    <t xml:space="preserve">149</t>
  </si>
  <si>
    <t xml:space="preserve">944711211</t>
  </si>
  <si>
    <t xml:space="preserve">Příplatek k záchytné stříšce š do 1,5 m za první a ZKD den použití</t>
  </si>
  <si>
    <t xml:space="preserve">-1689371433</t>
  </si>
  <si>
    <t xml:space="preserve">1,2*(30*3)</t>
  </si>
  <si>
    <t xml:space="preserve">150</t>
  </si>
  <si>
    <t xml:space="preserve">944711811</t>
  </si>
  <si>
    <t xml:space="preserve">Demontáž záchytné stříšky š do 1,5 m</t>
  </si>
  <si>
    <t xml:space="preserve">1478857895</t>
  </si>
  <si>
    <t xml:space="preserve">151</t>
  </si>
  <si>
    <t xml:space="preserve">949101111</t>
  </si>
  <si>
    <t xml:space="preserve">Lešení pomocné pro objekty pozemních staveb s lešeňovou podlahou v do 1,9 m zatížení do 150 kg/m2</t>
  </si>
  <si>
    <t xml:space="preserve">-195954196</t>
  </si>
  <si>
    <t xml:space="preserve">152</t>
  </si>
  <si>
    <t xml:space="preserve">949111139</t>
  </si>
  <si>
    <t xml:space="preserve">Lešení lehké pomocné kozové trubkové ve schodišti o výšce lešeňové podlahy do 3,5 m</t>
  </si>
  <si>
    <t xml:space="preserve">-265243818</t>
  </si>
  <si>
    <t xml:space="preserve">"z 1.PP do 1.NP"</t>
  </si>
  <si>
    <t xml:space="preserve">12,66</t>
  </si>
  <si>
    <t xml:space="preserve">"z 1.NP do 2.NP"</t>
  </si>
  <si>
    <t xml:space="preserve">"venkovní"</t>
  </si>
  <si>
    <t xml:space="preserve">(3,05+2,5+4,35+2,0)*2,3</t>
  </si>
  <si>
    <t xml:space="preserve">Bourání konstrukcí</t>
  </si>
  <si>
    <t xml:space="preserve">153</t>
  </si>
  <si>
    <t xml:space="preserve">962031132</t>
  </si>
  <si>
    <t xml:space="preserve">Bourání příček z cihel pálených na MVC tl do 100 mm</t>
  </si>
  <si>
    <t xml:space="preserve">-736920535</t>
  </si>
  <si>
    <t xml:space="preserve">(3,08+1,475+1,1)*3,05-0,6*2,0</t>
  </si>
  <si>
    <t xml:space="preserve">0,75*3,05*2</t>
  </si>
  <si>
    <t xml:space="preserve">0,85*3,05</t>
  </si>
  <si>
    <t xml:space="preserve">154</t>
  </si>
  <si>
    <t xml:space="preserve">962031133</t>
  </si>
  <si>
    <t xml:space="preserve">Bourání příček z cihel pálených na MVC tl do 150 mm</t>
  </si>
  <si>
    <t xml:space="preserve">-1415280712</t>
  </si>
  <si>
    <t xml:space="preserve">5,1*3,05-0,9*2,0</t>
  </si>
  <si>
    <t xml:space="preserve">(3,025-0,425)*3,05</t>
  </si>
  <si>
    <t xml:space="preserve">(5,625+2,25+4,85+8,925+4,675*2+1,5)*3,05</t>
  </si>
  <si>
    <t xml:space="preserve">-0,9*2,0*4</t>
  </si>
  <si>
    <t xml:space="preserve">-1,75*2,0</t>
  </si>
  <si>
    <t xml:space="preserve">(4,75+5,1)*3,05-1,45*2,0*2</t>
  </si>
  <si>
    <t xml:space="preserve">(4,4+3,2+1,3+1,2*2+4,785+4,36+1,35)*3,05</t>
  </si>
  <si>
    <t xml:space="preserve">-0,7*2,0*3</t>
  </si>
  <si>
    <t xml:space="preserve">-0,8*2,0</t>
  </si>
  <si>
    <t xml:space="preserve">(4,685+2,0+8,525+4,825)*3,05</t>
  </si>
  <si>
    <t xml:space="preserve">-0,9*2,0*5</t>
  </si>
  <si>
    <t xml:space="preserve">1,6*3,05*2</t>
  </si>
  <si>
    <t xml:space="preserve">(1,25+4,5+4,85+1,5+0,75+2,0)*3,05</t>
  </si>
  <si>
    <t xml:space="preserve">-0,8*2,0*4</t>
  </si>
  <si>
    <t xml:space="preserve">1,2*3,05-0,7*2,0</t>
  </si>
  <si>
    <t xml:space="preserve">(1,0*3,05-0,7*1,0)*2</t>
  </si>
  <si>
    <t xml:space="preserve">(5,22+1,475*4+5,2+0,15*2)*3,05</t>
  </si>
  <si>
    <t xml:space="preserve">-0,6*2,0*6</t>
  </si>
  <si>
    <t xml:space="preserve">0,375*2,1</t>
  </si>
  <si>
    <t xml:space="preserve">((0,85+0,8)*3,05-0,6*2,0)*2</t>
  </si>
  <si>
    <t xml:space="preserve">((5,0+1,5+0,25+0,15+3,4)*3,05-0,8*2,0)*2</t>
  </si>
  <si>
    <t xml:space="preserve">155</t>
  </si>
  <si>
    <t xml:space="preserve">962032231</t>
  </si>
  <si>
    <t xml:space="preserve">Bourání zdiva z cihel pálených nebo vápenopískových na MV nebo MVC přes 1 m3</t>
  </si>
  <si>
    <t xml:space="preserve">916411656</t>
  </si>
  <si>
    <t xml:space="preserve">1,4*0,3*3,05</t>
  </si>
  <si>
    <t xml:space="preserve">(1,8*3,05-1,4*2,0)*0,35</t>
  </si>
  <si>
    <t xml:space="preserve">1,2*1,3*0,3</t>
  </si>
  <si>
    <t xml:space="preserve">(4,4+0,95)*0,25*3,05</t>
  </si>
  <si>
    <t xml:space="preserve">0,25*0,2*3,05*2</t>
  </si>
  <si>
    <t xml:space="preserve">1,2*0,375*0,83</t>
  </si>
  <si>
    <t xml:space="preserve">(3,3*3,05-0,8*2,0)*0,25*2</t>
  </si>
  <si>
    <t xml:space="preserve">1,1*0,25*3,05*2</t>
  </si>
  <si>
    <t xml:space="preserve">156</t>
  </si>
  <si>
    <t xml:space="preserve">962032314</t>
  </si>
  <si>
    <t xml:space="preserve">Bourání pilířů cihelných z dutých nebo plných cihel pálených i nepálených na jakoukoli maltu</t>
  </si>
  <si>
    <t xml:space="preserve">-2014432735</t>
  </si>
  <si>
    <t xml:space="preserve">0,425*0,3*3,05</t>
  </si>
  <si>
    <t xml:space="preserve">0,4*0,5*3,05</t>
  </si>
  <si>
    <t xml:space="preserve">157</t>
  </si>
  <si>
    <t xml:space="preserve">962081131</t>
  </si>
  <si>
    <t xml:space="preserve">Bourání příček ze skleněných tvárnic tl do 100 mm</t>
  </si>
  <si>
    <t xml:space="preserve">-1690696639</t>
  </si>
  <si>
    <t xml:space="preserve">0,6*1,2</t>
  </si>
  <si>
    <t xml:space="preserve">0,4*0,6</t>
  </si>
  <si>
    <t xml:space="preserve">1,6*0,6</t>
  </si>
  <si>
    <t xml:space="preserve">1,2*0,6</t>
  </si>
  <si>
    <t xml:space="preserve">158</t>
  </si>
  <si>
    <t xml:space="preserve">965042131</t>
  </si>
  <si>
    <t xml:space="preserve">Bourání podkladů pod dlažby nebo mazanin betonových nebo z litého asfaltu tl do 100 mm pl do 4 m2</t>
  </si>
  <si>
    <t xml:space="preserve">501550405</t>
  </si>
  <si>
    <t xml:space="preserve">"podlaha bet.mazanina" (1,08+1,08)*0,07</t>
  </si>
  <si>
    <t xml:space="preserve">159</t>
  </si>
  <si>
    <t xml:space="preserve">965042141</t>
  </si>
  <si>
    <t xml:space="preserve">Bourání podkladů pod dlažby nebo mazanin betonových nebo z litého asfaltu tl do 100 mm pl přes 4 m2</t>
  </si>
  <si>
    <t xml:space="preserve">-1837537374</t>
  </si>
  <si>
    <t xml:space="preserve">"podlaha bet.mazanina" (4,62+15,19)*0,07</t>
  </si>
  <si>
    <t xml:space="preserve">160</t>
  </si>
  <si>
    <t xml:space="preserve">965045113</t>
  </si>
  <si>
    <t xml:space="preserve">Bourání potěrů cementových nebo pískocementových tl do 50 mm pl přes 4 m2</t>
  </si>
  <si>
    <t xml:space="preserve">-1405380322</t>
  </si>
  <si>
    <t xml:space="preserve">"KD" 9,69+5,0</t>
  </si>
  <si>
    <t xml:space="preserve">"teracová dlažba" 18,38+10,75+10,71+25,5+15,3+7,96+14,37+38,61+5,9+20,35+25,01+17,76+12,8+32,82+5,53+13,43+18,03+20,4+12,45+12,1</t>
  </si>
  <si>
    <t xml:space="preserve">"PVC" 12,1</t>
  </si>
  <si>
    <t xml:space="preserve">"KD" 10,77+1,5+1,18+1,33+49,27+14,09+8,73+9,22+5,37+5,43+9,25+13,92+8,73</t>
  </si>
  <si>
    <t xml:space="preserve">"PVC" 14,96+17,58+40,56+11,51+3,45+40,56+11,52+3,45+17,58</t>
  </si>
  <si>
    <t xml:space="preserve">"vlysy" 65,04+65,04</t>
  </si>
  <si>
    <t xml:space="preserve">"KD" 44,04+13,17+9,62+11,54+0,86+11,54+0,86+14,09+8,73+1,6+1,18+1,33+1,44+1,65</t>
  </si>
  <si>
    <t xml:space="preserve">"PVC" 10,73+17,58+41,09+11,51+41,09+11,51+17,58+9,14+12,0+10,73</t>
  </si>
  <si>
    <t xml:space="preserve">161</t>
  </si>
  <si>
    <t xml:space="preserve">965081213</t>
  </si>
  <si>
    <t xml:space="preserve">Bourání podlah z dlaždic keramických nebo xylolitových tl do 10 mm plochy přes 1 m2 vč.soklíku</t>
  </si>
  <si>
    <t xml:space="preserve">-1354945790</t>
  </si>
  <si>
    <t xml:space="preserve">9,69+2,22+1,35+2,45+1,29+5,0</t>
  </si>
  <si>
    <t xml:space="preserve">"schodiště z 1.PP do 1.NP"</t>
  </si>
  <si>
    <t xml:space="preserve">1,1*(0,3+0,15)*22</t>
  </si>
  <si>
    <t xml:space="preserve">2,4*2,3</t>
  </si>
  <si>
    <t xml:space="preserve">10,77+1,5+1,18+1,33+49,27+14,09+8,73+9,22+5,37+5,43+9,25+13,92+8,73</t>
  </si>
  <si>
    <t xml:space="preserve">"vně.schodiště"</t>
  </si>
  <si>
    <t xml:space="preserve">2,3*(0,33+0,15)*19</t>
  </si>
  <si>
    <t xml:space="preserve">2,5*2,3</t>
  </si>
  <si>
    <t xml:space="preserve">2,0*2,3</t>
  </si>
  <si>
    <t xml:space="preserve">1,8*0,25</t>
  </si>
  <si>
    <t xml:space="preserve">44,04+13,17+9,62+11,54+0,86+11,54+0,86+14,09+8,73+1,6+1,18+1,33+1,44+1,65</t>
  </si>
  <si>
    <t xml:space="preserve">162</t>
  </si>
  <si>
    <t xml:space="preserve">965081333</t>
  </si>
  <si>
    <t xml:space="preserve">Bourání podlah z dlaždic betonových, teracových nebo čedičových tl do 30 mm plochy přes 1 m2 vč.soklíku</t>
  </si>
  <si>
    <t xml:space="preserve">61717103</t>
  </si>
  <si>
    <t xml:space="preserve">18,38+10,75+10,71+25,5+15,3+7,96+14,37+38,61+5,9+20,35+25,01+17,76+12,8+32,82+5,53+13,43+18,03+20,4+12,45+12,1</t>
  </si>
  <si>
    <t xml:space="preserve">163</t>
  </si>
  <si>
    <t xml:space="preserve">966080105</t>
  </si>
  <si>
    <t xml:space="preserve">Bourání kontaktního zateplení z polystyrenových desek tloušťky do 180 mm</t>
  </si>
  <si>
    <t xml:space="preserve">1949989738</t>
  </si>
  <si>
    <t xml:space="preserve">"pro výtahovou šachtu"</t>
  </si>
  <si>
    <t xml:space="preserve">(6,48+3,37)*2,0</t>
  </si>
  <si>
    <t xml:space="preserve">164</t>
  </si>
  <si>
    <t xml:space="preserve">967022681</t>
  </si>
  <si>
    <t xml:space="preserve">Přisekání ploch stupňů kamenných nebo s jiným tvrdým povrchem pro nové vrstvy</t>
  </si>
  <si>
    <t xml:space="preserve">1513259495</t>
  </si>
  <si>
    <t xml:space="preserve">"vně.schodiště - tl.8mm"</t>
  </si>
  <si>
    <t xml:space="preserve">0,33*2,3*19</t>
  </si>
  <si>
    <t xml:space="preserve">1,8*0,2</t>
  </si>
  <si>
    <t xml:space="preserve">"schodiště z 1.PP do 1.NP - tl.3mm (lepidlo)"</t>
  </si>
  <si>
    <t xml:space="preserve">(0,3+0,15)*1,1*22</t>
  </si>
  <si>
    <t xml:space="preserve">"schodiště z 1.NP do 2.NP - tl.3mm (lepidlo)"</t>
  </si>
  <si>
    <t xml:space="preserve">165</t>
  </si>
  <si>
    <t xml:space="preserve">968062244</t>
  </si>
  <si>
    <t xml:space="preserve">Vybourání dřevěných rámů oken jednoduchých včetně křídel pl do 1 m2</t>
  </si>
  <si>
    <t xml:space="preserve">1241049620</t>
  </si>
  <si>
    <t xml:space="preserve">"0,9x0,9 - 2ks" 0,9*0,9*2</t>
  </si>
  <si>
    <t xml:space="preserve">166</t>
  </si>
  <si>
    <t xml:space="preserve">968062245</t>
  </si>
  <si>
    <t xml:space="preserve">Vybourání dřevěných rámů oken jednoduchých včetně křídel pl do 2 m2</t>
  </si>
  <si>
    <t xml:space="preserve">1461393813</t>
  </si>
  <si>
    <t xml:space="preserve">"vnitřní 1,2x1,2 - 1ks" 1,2*1,2</t>
  </si>
  <si>
    <t xml:space="preserve">167</t>
  </si>
  <si>
    <t xml:space="preserve">968062747</t>
  </si>
  <si>
    <t xml:space="preserve">Vybourání stěn dřevěných plných, zasklených nebo výkladních pl přes 4 m2</t>
  </si>
  <si>
    <t xml:space="preserve">-921309362</t>
  </si>
  <si>
    <t xml:space="preserve">"5,3x2,98 - 2ks" 5,3*2,968*2</t>
  </si>
  <si>
    <t xml:space="preserve">168</t>
  </si>
  <si>
    <t xml:space="preserve">968072455</t>
  </si>
  <si>
    <t xml:space="preserve">Vybourání kovových dveřních zárubní pl do 2 m2</t>
  </si>
  <si>
    <t xml:space="preserve">-1213639718</t>
  </si>
  <si>
    <t xml:space="preserve">"60" 0,6*2,0*3</t>
  </si>
  <si>
    <t xml:space="preserve">"80" 0,8*2,0</t>
  </si>
  <si>
    <t xml:space="preserve">"90" 0,9*2,0*17</t>
  </si>
  <si>
    <t xml:space="preserve">"0,7x1,0" 0,7*1,0*2</t>
  </si>
  <si>
    <t xml:space="preserve">"80" 0,8*2,0*15</t>
  </si>
  <si>
    <t xml:space="preserve">"60" 0,6*2,0*7</t>
  </si>
  <si>
    <t xml:space="preserve">"80" 0,8*2,0*16</t>
  </si>
  <si>
    <t xml:space="preserve">169</t>
  </si>
  <si>
    <t xml:space="preserve">968072456</t>
  </si>
  <si>
    <t xml:space="preserve">Vybourání kovových dveřních zárubní pl přes 2 m2</t>
  </si>
  <si>
    <t xml:space="preserve">-1465036786</t>
  </si>
  <si>
    <t xml:space="preserve">"145" 1,45*2,0*4</t>
  </si>
  <si>
    <t xml:space="preserve">"175" 1,75*2,0</t>
  </si>
  <si>
    <t xml:space="preserve">"145" 1,45*2,0</t>
  </si>
  <si>
    <t xml:space="preserve">"195" 1,95*2,0*2</t>
  </si>
  <si>
    <t xml:space="preserve">170</t>
  </si>
  <si>
    <t xml:space="preserve">969011121</t>
  </si>
  <si>
    <t xml:space="preserve">Vybourání vodovodního nebo plynového vedení DN do 52</t>
  </si>
  <si>
    <t xml:space="preserve">-2045667651</t>
  </si>
  <si>
    <t xml:space="preserve">"vodoinstalace" 491,0</t>
  </si>
  <si>
    <t xml:space="preserve">171</t>
  </si>
  <si>
    <t xml:space="preserve">969021111</t>
  </si>
  <si>
    <t xml:space="preserve">Vybourání kanalizačního potrubí DN do 100</t>
  </si>
  <si>
    <t xml:space="preserve">-1085733964</t>
  </si>
  <si>
    <t xml:space="preserve">"kanalizace" 245</t>
  </si>
  <si>
    <t xml:space="preserve">172</t>
  </si>
  <si>
    <t xml:space="preserve">971033631</t>
  </si>
  <si>
    <t xml:space="preserve">Vybourání otvorů ve zdivu cihelném pl do 4 m2 na MVC nebo MV tl do 150 mm</t>
  </si>
  <si>
    <t xml:space="preserve">-1050354918</t>
  </si>
  <si>
    <t xml:space="preserve">"pro dveře 90 do 009 z 001" 1,0*2,1</t>
  </si>
  <si>
    <t xml:space="preserve">"pro dveře 90 do 030 z 035" 1,0*2,1</t>
  </si>
  <si>
    <t xml:space="preserve">"pro okno 1,2x1,2 do 009 z 010" 1,2*1,2</t>
  </si>
  <si>
    <t xml:space="preserve">"pro okno 3,0x1,2 do 011 z 004" 3,0*1,2</t>
  </si>
  <si>
    <t xml:space="preserve">173</t>
  </si>
  <si>
    <t xml:space="preserve">971033651</t>
  </si>
  <si>
    <t xml:space="preserve">Vybourání otvorů ve zdivu cihelném pl do 4 m2 na MVC nebo MV tl do 600 mm</t>
  </si>
  <si>
    <t xml:space="preserve">1569433474</t>
  </si>
  <si>
    <t xml:space="preserve">"pro dveře k výtahu - 1ks" (1,2*2,4-1,2*1,2)*0,375</t>
  </si>
  <si>
    <t xml:space="preserve">"nové vstupní dveře - 2ks" (1,2*2,4-1,2*1,2)*0,375*2</t>
  </si>
  <si>
    <t xml:space="preserve">174</t>
  </si>
  <si>
    <t xml:space="preserve">971042361</t>
  </si>
  <si>
    <t xml:space="preserve">Vybourání otvorů v betonových příčkách a zdech pl do 0,09 m2 tl do 600 mm</t>
  </si>
  <si>
    <t xml:space="preserve">-1384756817</t>
  </si>
  <si>
    <t xml:space="preserve">"splaškovou" 5</t>
  </si>
  <si>
    <t xml:space="preserve">"tukovou" 6</t>
  </si>
  <si>
    <t xml:space="preserve">175</t>
  </si>
  <si>
    <t xml:space="preserve">971042371</t>
  </si>
  <si>
    <t xml:space="preserve">Vybourání otvorů v betonových příčkách a zdech pl do 0,09 m2 tl do 900 mm</t>
  </si>
  <si>
    <t xml:space="preserve">-654769618</t>
  </si>
  <si>
    <t xml:space="preserve">"splaškovou" 4</t>
  </si>
  <si>
    <t xml:space="preserve">"tukovou" 2</t>
  </si>
  <si>
    <t xml:space="preserve">176</t>
  </si>
  <si>
    <t xml:space="preserve">971052651</t>
  </si>
  <si>
    <t xml:space="preserve">Vybourání nebo prorážení otvorů v ŽB příčkách a zdech pl do 4 m2 tl do 600 mm</t>
  </si>
  <si>
    <t xml:space="preserve">219926191</t>
  </si>
  <si>
    <t xml:space="preserve">"otvor pro dveře z okna 1,2x1,2 v 011" (1,2*2,2-1,2*1,2)*0,3</t>
  </si>
  <si>
    <t xml:space="preserve">177</t>
  </si>
  <si>
    <t xml:space="preserve">973031324</t>
  </si>
  <si>
    <t xml:space="preserve">Vysekání kapes ve zdivu cihelném na MV nebo MVC pl do 0,10 m2 hl do 150 mm</t>
  </si>
  <si>
    <t xml:space="preserve">49269545</t>
  </si>
  <si>
    <t xml:space="preserve">"pro překlad PTH 115, l=1,25m - 2x" 2</t>
  </si>
  <si>
    <t xml:space="preserve">178</t>
  </si>
  <si>
    <t xml:space="preserve">973031813</t>
  </si>
  <si>
    <t xml:space="preserve">Vysekání kapes ve zdivu cihelném na MV nebo MVC pro zavázání příček tl do 150 mm</t>
  </si>
  <si>
    <t xml:space="preserve">1805710856</t>
  </si>
  <si>
    <t xml:space="preserve">"tl.125mm" </t>
  </si>
  <si>
    <t xml:space="preserve">"okno v 018" 1,2*2</t>
  </si>
  <si>
    <t xml:space="preserve">"dveře v 018" 2,1*2</t>
  </si>
  <si>
    <t xml:space="preserve">"nové příčky v 011" 3,05</t>
  </si>
  <si>
    <t xml:space="preserve">1,0*2</t>
  </si>
  <si>
    <t xml:space="preserve">2,1*6</t>
  </si>
  <si>
    <t xml:space="preserve">2,2*10</t>
  </si>
  <si>
    <t xml:space="preserve">179</t>
  </si>
  <si>
    <t xml:space="preserve">974031664</t>
  </si>
  <si>
    <t xml:space="preserve">Vysekání rýh ve zdivu cihelném pro vtahování nosníků hl do 150 mm v do 150 mm</t>
  </si>
  <si>
    <t xml:space="preserve">-955257925</t>
  </si>
  <si>
    <t xml:space="preserve">"pro vstupní otvor do výtahu - 3xIč.18, l=1,6m" 1,6*3</t>
  </si>
  <si>
    <t xml:space="preserve">"pro dveře 90 do 009 z 001 - 2xL50x50x5, l=1,4m" 1,4</t>
  </si>
  <si>
    <t xml:space="preserve">"pro okno 1,2x1,2 do 009 z 010 - L50x50x5, l=1,6m" 1,6</t>
  </si>
  <si>
    <t xml:space="preserve">"pro okno 3,0x1,2 do 011 z 004 - Ič.24, l=3,8m" 3,8</t>
  </si>
  <si>
    <t xml:space="preserve">"2xIč.12, l=1,0m - 4x" 1,0*4</t>
  </si>
  <si>
    <t xml:space="preserve">"2xIč.12, l=1,3m - 2x" 1,3*2</t>
  </si>
  <si>
    <t xml:space="preserve">"3xIč.14, l=1,5m"  1,5*2</t>
  </si>
  <si>
    <t xml:space="preserve">180</t>
  </si>
  <si>
    <t xml:space="preserve">974031666</t>
  </si>
  <si>
    <t xml:space="preserve">Vysekání rýh ve zdivu cihelném pro vtahování nosníků hl do 150 mm v do 250 mm</t>
  </si>
  <si>
    <t xml:space="preserve">1168999785</t>
  </si>
  <si>
    <t xml:space="preserve">181</t>
  </si>
  <si>
    <t xml:space="preserve">974042597</t>
  </si>
  <si>
    <t xml:space="preserve">Vysekání rýh v dlažbě betonové nebo jiné monolitické hl do 300 mm š do 300 mm</t>
  </si>
  <si>
    <t xml:space="preserve">-617478713</t>
  </si>
  <si>
    <t xml:space="preserve">"splaškovou" </t>
  </si>
  <si>
    <t xml:space="preserve">0,5*2</t>
  </si>
  <si>
    <t xml:space="preserve">0,7</t>
  </si>
  <si>
    <t xml:space="preserve">"tukovou" </t>
  </si>
  <si>
    <t xml:space="preserve">0,5</t>
  </si>
  <si>
    <t xml:space="preserve">182</t>
  </si>
  <si>
    <t xml:space="preserve">976074131</t>
  </si>
  <si>
    <t xml:space="preserve">Vybourání kotevních želez ze zdiva cihelného na MC</t>
  </si>
  <si>
    <t xml:space="preserve">-2053436272</t>
  </si>
  <si>
    <t xml:space="preserve">"vybourání mříží"</t>
  </si>
  <si>
    <t xml:space="preserve">21*4+4*10+2*6</t>
  </si>
  <si>
    <t xml:space="preserve">183</t>
  </si>
  <si>
    <t xml:space="preserve">976083141</t>
  </si>
  <si>
    <t xml:space="preserve">Vybourání škrabáků, stoupacích želez nebo komínových konzol ze zdiva betonového</t>
  </si>
  <si>
    <t xml:space="preserve">76639414</t>
  </si>
  <si>
    <t xml:space="preserve">"1.NP" 1</t>
  </si>
  <si>
    <t xml:space="preserve">184</t>
  </si>
  <si>
    <t xml:space="preserve">976086221</t>
  </si>
  <si>
    <t xml:space="preserve">Vybourání betonové kádě jednoduché včetně podezdívky</t>
  </si>
  <si>
    <t xml:space="preserve">-1656350855</t>
  </si>
  <si>
    <t xml:space="preserve">"prádlo" 2</t>
  </si>
  <si>
    <t xml:space="preserve">"zelenina" 1</t>
  </si>
  <si>
    <t xml:space="preserve">185</t>
  </si>
  <si>
    <t xml:space="preserve">978011191</t>
  </si>
  <si>
    <t xml:space="preserve">Otlučení (osekání) vnitřní vápenné nebo vápenocementové omítky stropů v rozsahu do 100 %</t>
  </si>
  <si>
    <t xml:space="preserve">-1500034043</t>
  </si>
  <si>
    <t xml:space="preserve">"podhled schodiště z 1.PP do 1.NP" 2,4*2,3+3,45*1,1*2</t>
  </si>
  <si>
    <t xml:space="preserve">"boky schodiště z 1.PP do 1.NP" 3,45*(1,1+0,3)*2+0,2*0,2</t>
  </si>
  <si>
    <t xml:space="preserve">"1.NP" 19,06+10,77+27,64+15,9+19,55+16,55+13,3+8,28+1,08+11,81+65,04+50,82+2,57+2,44+2,13+6,02+16,55+13,3+8,28+1,08+11,81+65,04+50,82+2,65+2,18+6,02</t>
  </si>
  <si>
    <t xml:space="preserve">"podhled schodiště z 1.NP do 2.NP" 2,4*2,3+3,45*1,1*2</t>
  </si>
  <si>
    <t xml:space="preserve">"boky schodiště z 1.NP do 2.NP" 3,45*(1,1+0,3)*2+0,2*0,2</t>
  </si>
  <si>
    <t xml:space="preserve">186</t>
  </si>
  <si>
    <t xml:space="preserve">978013191</t>
  </si>
  <si>
    <t xml:space="preserve">Otlučení (osekání) vnitřní vápenné nebo vápenocementové omítky stěn v rozsahu do 100 %</t>
  </si>
  <si>
    <t xml:space="preserve">1486527574</t>
  </si>
  <si>
    <t xml:space="preserve">((5,5+8,925)*2+(2,25+0,125+4,85)*2+0,425*2)*3,05</t>
  </si>
  <si>
    <t xml:space="preserve">-1,8*2,1</t>
  </si>
  <si>
    <t xml:space="preserve">-1,1*2,1*3+(1,1+2,1*2)*0,15*2</t>
  </si>
  <si>
    <t xml:space="preserve">-3,0*1,2</t>
  </si>
  <si>
    <t xml:space="preserve">-1,5*2,1+(1,6+2,2*2)*0,2</t>
  </si>
  <si>
    <t xml:space="preserve">-1,2*1,2*3-1,2*3*0,25*3</t>
  </si>
  <si>
    <t xml:space="preserve">-1,8*3,6+(1,8+3,6*2)*0,25</t>
  </si>
  <si>
    <t xml:space="preserve">-1,9*3,05+(1,9+3,05*2)*0,3</t>
  </si>
  <si>
    <t xml:space="preserve">(5,1*2+4,825*2)*3,05</t>
  </si>
  <si>
    <t xml:space="preserve">-1,2*1,2*2+1,2*3*0,25*2</t>
  </si>
  <si>
    <t xml:space="preserve">-0,9*2,0*2</t>
  </si>
  <si>
    <t xml:space="preserve">(4,925*2+2,215*2)*3,05</t>
  </si>
  <si>
    <t xml:space="preserve">-1,2*1,2+1,2*3*0,25</t>
  </si>
  <si>
    <t xml:space="preserve">-0,9*2,0</t>
  </si>
  <si>
    <t xml:space="preserve">(13,4*2+5,1*4-4,75)*3,05</t>
  </si>
  <si>
    <t xml:space="preserve">-1,2*2,1*2+(12+2,1*2)*0,3</t>
  </si>
  <si>
    <t xml:space="preserve">-1,1*2,1*2+(1,1+2,1*2)*0,3</t>
  </si>
  <si>
    <t xml:space="preserve">-1,2*1,8*2+(1,2+1,8*2)*0,25*2</t>
  </si>
  <si>
    <t xml:space="preserve">-2,7*1,8+(2,7+1,8*2)*0,25</t>
  </si>
  <si>
    <t xml:space="preserve">(1,0*2+1,2*2)*3,3*2</t>
  </si>
  <si>
    <t xml:space="preserve">(7,225*2+6,0*2+5,275*4)*3,05</t>
  </si>
  <si>
    <t xml:space="preserve">-1,5*2,0*4</t>
  </si>
  <si>
    <t xml:space="preserve">-1,525*3,05+(1,525+3,05*2)*0,3</t>
  </si>
  <si>
    <t xml:space="preserve">-1,5*2,5*4</t>
  </si>
  <si>
    <t xml:space="preserve">-1,1*2,4</t>
  </si>
  <si>
    <t xml:space="preserve">(9,34*2+12,425*2+0,425*2+0,265+0,3+0,125+0,425*2+5,1*2)*3,05</t>
  </si>
  <si>
    <t xml:space="preserve">-1,2*1,2*5+1,2*3*0,25*5</t>
  </si>
  <si>
    <t xml:space="preserve">-1,2*0,6+(1,2+0,6*2)*0,25</t>
  </si>
  <si>
    <t xml:space="preserve">-1,0*2,1*2</t>
  </si>
  <si>
    <t xml:space="preserve">-1,5*3,05</t>
  </si>
  <si>
    <t xml:space="preserve">(4,95*2+12,425*2+0,425*2)*3,05</t>
  </si>
  <si>
    <t xml:space="preserve">-1,2*1,2*3+1,2*3*0,25*3</t>
  </si>
  <si>
    <t xml:space="preserve">(1,925*2+1,2*2)*3,05*2</t>
  </si>
  <si>
    <t xml:space="preserve">-1,2*2,5*2+(1,5+2,5*2)*0,3*2</t>
  </si>
  <si>
    <t xml:space="preserve">(5,375*2+1,02*2+6,2*2)*3,05</t>
  </si>
  <si>
    <t xml:space="preserve">-1,35*2,0</t>
  </si>
  <si>
    <t xml:space="preserve">-1,8*2,0</t>
  </si>
  <si>
    <t xml:space="preserve">-1,2*2,1*2+(1,2+2,1*2)*0,25*2</t>
  </si>
  <si>
    <t xml:space="preserve">(5,9*2+7,5*2+0,3*2)*3,05</t>
  </si>
  <si>
    <t xml:space="preserve">-1,55*2,0</t>
  </si>
  <si>
    <t xml:space="preserve">-1,5*3,05*2</t>
  </si>
  <si>
    <t xml:space="preserve">-1,2*2,1+(1,2+2,1*2)*0,25</t>
  </si>
  <si>
    <t xml:space="preserve">(7,325+2,4+4,6)*3,05</t>
  </si>
  <si>
    <t xml:space="preserve">(5,475*2+4,7*2+0,15*2)*3,05</t>
  </si>
  <si>
    <t xml:space="preserve">-2,15*3,05</t>
  </si>
  <si>
    <t xml:space="preserve">-1,25*3,05</t>
  </si>
  <si>
    <t xml:space="preserve">(3,925*2+2,225*2)*3,05</t>
  </si>
  <si>
    <t xml:space="preserve">(12,175*2+13,0*2+0,7*4)*3,05</t>
  </si>
  <si>
    <t xml:space="preserve">-2,15*2,05</t>
  </si>
  <si>
    <t xml:space="preserve">-6,125*3,05</t>
  </si>
  <si>
    <t xml:space="preserve">-3,6*1,2*3+(3,6+1,2*2)*0,25*3</t>
  </si>
  <si>
    <t xml:space="preserve">-6,0*1,2+(6,0+1,2*2)*0,25</t>
  </si>
  <si>
    <t xml:space="preserve">"2.polovina" 313,518</t>
  </si>
  <si>
    <t xml:space="preserve">(5,375*2+1,02*2+6,2*2-5,05)*3,05</t>
  </si>
  <si>
    <t xml:space="preserve">-1,2*2,1*3+(1,2+2,1*2)*0,25*3</t>
  </si>
  <si>
    <t xml:space="preserve">187</t>
  </si>
  <si>
    <t xml:space="preserve">978015391</t>
  </si>
  <si>
    <t xml:space="preserve">Otlučení (osekání) vnější vápenné nebo vápenocementové omítky stupně členitosti 1 a 2 do 100%</t>
  </si>
  <si>
    <t xml:space="preserve">1766344382</t>
  </si>
  <si>
    <t xml:space="preserve">2,0*(3,37+6,48)</t>
  </si>
  <si>
    <t xml:space="preserve">188</t>
  </si>
  <si>
    <t xml:space="preserve">978059541</t>
  </si>
  <si>
    <t xml:space="preserve">Odsekání a odebrání obkladů stěn z vnitřních obkládaček plochy přes 1 m2</t>
  </si>
  <si>
    <t xml:space="preserve">-1269117270</t>
  </si>
  <si>
    <t xml:space="preserve">(2,25*2+5,1*2-0,9*2)*1,5</t>
  </si>
  <si>
    <t xml:space="preserve">(2,0*2+5,1*2-0,9-1,4)*1,8</t>
  </si>
  <si>
    <t xml:space="preserve">(4,975*2+5,1*2-1,4-1,1)*1,8</t>
  </si>
  <si>
    <t xml:space="preserve">(3,05*2+5,1*2-1,45)*1,5</t>
  </si>
  <si>
    <t xml:space="preserve">(1,9*2+5,1*2-0,6-0,8)*1,5</t>
  </si>
  <si>
    <t xml:space="preserve">(1,35*2+1,9*2-0,6*2)*1,8</t>
  </si>
  <si>
    <t xml:space="preserve">(1,2*2+1,0*2-0,6+0,15*2,1*2)*2,1</t>
  </si>
  <si>
    <t xml:space="preserve">(1,2*2+2,0*2-0,8)*0,9</t>
  </si>
  <si>
    <t xml:space="preserve">(1,35*2+3,475*2-0,6*2)*1,5</t>
  </si>
  <si>
    <t xml:space="preserve">(1,2*2+1,25*2-0,6)*0,9</t>
  </si>
  <si>
    <t xml:space="preserve">(2,915*2+4,975*2-1,1-0,9)*1,8</t>
  </si>
  <si>
    <t xml:space="preserve">(2,225*2+3,925*2-0,8)*1,5*2</t>
  </si>
  <si>
    <t xml:space="preserve">(0,875*2+1,2)*2,1*2</t>
  </si>
  <si>
    <t xml:space="preserve">(3,625*2+0,2*2+5,375+4,05-0,8*2)*1,5*2</t>
  </si>
  <si>
    <t xml:space="preserve">(1,95*2+0,25*2+2,75*2)*2,0</t>
  </si>
  <si>
    <t xml:space="preserve">(2,95+3,45*2-0,8)*1,6*2</t>
  </si>
  <si>
    <t xml:space="preserve">2,95*0,73*2</t>
  </si>
  <si>
    <t xml:space="preserve">(0,7+0,7)*1,5</t>
  </si>
  <si>
    <t xml:space="preserve">(1,475*2+0,8*2-0,6)*1,5*2</t>
  </si>
  <si>
    <t xml:space="preserve">(1,475*2+1,1*2-0,8)*1,5</t>
  </si>
  <si>
    <t xml:space="preserve">(1,475*2+1,0-0,6*3)*1,5</t>
  </si>
  <si>
    <t xml:space="preserve">(0,9*4+0,7*4-0,6*3)*2,1</t>
  </si>
  <si>
    <t xml:space="preserve">(1,475*2+0,8*2-0,6)*1,5</t>
  </si>
  <si>
    <t xml:space="preserve">1,1*1,6*2</t>
  </si>
  <si>
    <t xml:space="preserve">(4,4*2+1,3+1,5-0,6)*1,6*2</t>
  </si>
  <si>
    <t xml:space="preserve">997</t>
  </si>
  <si>
    <t xml:space="preserve">Přesun sutě</t>
  </si>
  <si>
    <t xml:space="preserve">189</t>
  </si>
  <si>
    <t xml:space="preserve">997013155</t>
  </si>
  <si>
    <t xml:space="preserve">Vnitrostaveništní doprava suti a vybouraných hmot pro budovy v do 18 m s omezením mechanizace</t>
  </si>
  <si>
    <t xml:space="preserve">477910217</t>
  </si>
  <si>
    <t xml:space="preserve">190</t>
  </si>
  <si>
    <t xml:space="preserve">997013501</t>
  </si>
  <si>
    <t xml:space="preserve">Odvoz suti a vybouraných hmot na skládku nebo meziskládku do 1 km se složením</t>
  </si>
  <si>
    <t xml:space="preserve">-1995315852</t>
  </si>
  <si>
    <t xml:space="preserve">191</t>
  </si>
  <si>
    <t xml:space="preserve">997013509</t>
  </si>
  <si>
    <t xml:space="preserve">Příplatek k odvozu suti a vybouraných hmot na skládku ZKD 1 km přes 1 km</t>
  </si>
  <si>
    <t xml:space="preserve">-1402729565</t>
  </si>
  <si>
    <t xml:space="preserve">572,234*18</t>
  </si>
  <si>
    <t xml:space="preserve">192</t>
  </si>
  <si>
    <t xml:space="preserve">997013801</t>
  </si>
  <si>
    <t xml:space="preserve">Poplatek za uložení na skládce (skládkovné) stavebního odpadu betonového kód odpadu 170 101</t>
  </si>
  <si>
    <t xml:space="preserve">-1108423124</t>
  </si>
  <si>
    <t xml:space="preserve">597,268</t>
  </si>
  <si>
    <t xml:space="preserve">-162,894</t>
  </si>
  <si>
    <t xml:space="preserve">-0,145</t>
  </si>
  <si>
    <t xml:space="preserve">-22,738</t>
  </si>
  <si>
    <t xml:space="preserve">-1,124</t>
  </si>
  <si>
    <t xml:space="preserve">-0,153</t>
  </si>
  <si>
    <t xml:space="preserve">-1,656</t>
  </si>
  <si>
    <t xml:space="preserve">193</t>
  </si>
  <si>
    <t xml:space="preserve">997013803</t>
  </si>
  <si>
    <t xml:space="preserve">Poplatek za uložení na skládce (skládkovné) stavebního odpadu cihelného kód odpadu 170 102</t>
  </si>
  <si>
    <t xml:space="preserve">-634358764</t>
  </si>
  <si>
    <t xml:space="preserve">11,096</t>
  </si>
  <si>
    <t xml:space="preserve">116,399</t>
  </si>
  <si>
    <t xml:space="preserve">24,718</t>
  </si>
  <si>
    <t xml:space="preserve">1,798</t>
  </si>
  <si>
    <t xml:space="preserve">2,495</t>
  </si>
  <si>
    <t xml:space="preserve">2,916</t>
  </si>
  <si>
    <t xml:space="preserve">0,06</t>
  </si>
  <si>
    <t xml:space="preserve">0,471</t>
  </si>
  <si>
    <t xml:space="preserve">1,294</t>
  </si>
  <si>
    <t xml:space="preserve">0,559</t>
  </si>
  <si>
    <t xml:space="preserve">1,088</t>
  </si>
  <si>
    <t xml:space="preserve">194</t>
  </si>
  <si>
    <t xml:space="preserve">997013804</t>
  </si>
  <si>
    <t xml:space="preserve">Poplatek za uložení na skládce (skládkovné) stavebního odpadu ze skla kód odpadu 170 202</t>
  </si>
  <si>
    <t xml:space="preserve">-1838371660</t>
  </si>
  <si>
    <t xml:space="preserve">0,145</t>
  </si>
  <si>
    <t xml:space="preserve">195</t>
  </si>
  <si>
    <t xml:space="preserve">997013811</t>
  </si>
  <si>
    <t xml:space="preserve">Poplatek za uložení na skládce (skládkovné) stavebního odpadu dřevěného kód odpadu 170 201</t>
  </si>
  <si>
    <t xml:space="preserve">1893993622</t>
  </si>
  <si>
    <t xml:space="preserve">14,052</t>
  </si>
  <si>
    <t xml:space="preserve">3,458</t>
  </si>
  <si>
    <t xml:space="preserve">0,133</t>
  </si>
  <si>
    <t xml:space="preserve">0,249</t>
  </si>
  <si>
    <t xml:space="preserve">0,944</t>
  </si>
  <si>
    <t xml:space="preserve">3,902</t>
  </si>
  <si>
    <t xml:space="preserve">196</t>
  </si>
  <si>
    <t xml:space="preserve">997013813</t>
  </si>
  <si>
    <t xml:space="preserve">Poplatek za uložení na skládce (skládkovné) stavebního odpadu z plastických hmot kód odpadu 170 203</t>
  </si>
  <si>
    <t xml:space="preserve">1969860903</t>
  </si>
  <si>
    <t xml:space="preserve">0,192</t>
  </si>
  <si>
    <t xml:space="preserve">0,932</t>
  </si>
  <si>
    <t xml:space="preserve">197</t>
  </si>
  <si>
    <t xml:space="preserve">997013814</t>
  </si>
  <si>
    <t xml:space="preserve">Poplatek za uložení na skládce (skládkovné) stavebního odpadu izolací kód odpadu 170 604</t>
  </si>
  <si>
    <t xml:space="preserve">2052581946</t>
  </si>
  <si>
    <t xml:space="preserve">0,153</t>
  </si>
  <si>
    <t xml:space="preserve">198</t>
  </si>
  <si>
    <t xml:space="preserve">997223845</t>
  </si>
  <si>
    <t xml:space="preserve">Poplatek za uložení na skládce (skládkovné) odpadu asfaltového bez dehtu kód odpadu 170 302</t>
  </si>
  <si>
    <t xml:space="preserve">-1806625311</t>
  </si>
  <si>
    <t xml:space="preserve">1,656</t>
  </si>
  <si>
    <t xml:space="preserve">998</t>
  </si>
  <si>
    <t xml:space="preserve">Přesun hmot</t>
  </si>
  <si>
    <t xml:space="preserve">199</t>
  </si>
  <si>
    <t xml:space="preserve">998017003</t>
  </si>
  <si>
    <t xml:space="preserve">Přesun hmot s omezením mechanizace pro budovy v do 24 m</t>
  </si>
  <si>
    <t xml:space="preserve">-1493331592</t>
  </si>
  <si>
    <t xml:space="preserve">PSV</t>
  </si>
  <si>
    <t xml:space="preserve">Práce a dodávky PSV</t>
  </si>
  <si>
    <t xml:space="preserve">711</t>
  </si>
  <si>
    <t xml:space="preserve">Izolace proti vodě, vlhkosti a plynům</t>
  </si>
  <si>
    <t xml:space="preserve">200</t>
  </si>
  <si>
    <t xml:space="preserve">711111001</t>
  </si>
  <si>
    <t xml:space="preserve">Provedení izolace proti zemní vlhkosti vodorovné za studena nátěrem penetračním</t>
  </si>
  <si>
    <t xml:space="preserve">-212824196</t>
  </si>
  <si>
    <t xml:space="preserve">1,85*1,9</t>
  </si>
  <si>
    <t xml:space="preserve">"pod novými příčkami"</t>
  </si>
  <si>
    <t xml:space="preserve">"zazdívka dveře v 018" 1,0*2,1</t>
  </si>
  <si>
    <t xml:space="preserve">3,0*0,08</t>
  </si>
  <si>
    <t xml:space="preserve">0,9*0,08</t>
  </si>
  <si>
    <t xml:space="preserve">"tl.115mm"</t>
  </si>
  <si>
    <t xml:space="preserve">(2,31+2,25+4,415+1,0+1,275+3,0+0,4)*0,115</t>
  </si>
  <si>
    <t xml:space="preserve">1,5*0,115</t>
  </si>
  <si>
    <t xml:space="preserve">1,8*0,115</t>
  </si>
  <si>
    <t xml:space="preserve">(1,1+0,9+2,75)*0,115</t>
  </si>
  <si>
    <t xml:space="preserve">2,45*0,115</t>
  </si>
  <si>
    <t xml:space="preserve">(1,65*2+1,65*2)*0,115</t>
  </si>
  <si>
    <t xml:space="preserve">(8,525+0,95)*0,115</t>
  </si>
  <si>
    <t xml:space="preserve">(3,31+0,15+1,895+0,15+2,655+0,125)*0,14</t>
  </si>
  <si>
    <t xml:space="preserve">(1,675+2,05+0,4)*0,14</t>
  </si>
  <si>
    <t xml:space="preserve">1,5*0,14</t>
  </si>
  <si>
    <t xml:space="preserve">(2,65+3,89)*0,14</t>
  </si>
  <si>
    <t xml:space="preserve">(4,4+2,175+5,1+4,975+1,6)*0,14</t>
  </si>
  <si>
    <t xml:space="preserve">(3,075+2,175)*0,14</t>
  </si>
  <si>
    <t xml:space="preserve">(4,825+2,15+1,0)*0,14</t>
  </si>
  <si>
    <t xml:space="preserve">(4,95+2,4+5,1+1,8+2,2)*0,14</t>
  </si>
  <si>
    <t xml:space="preserve">201</t>
  </si>
  <si>
    <t xml:space="preserve">11163150</t>
  </si>
  <si>
    <t xml:space="preserve">lak penetrační asfaltový</t>
  </si>
  <si>
    <t xml:space="preserve">217604800</t>
  </si>
  <si>
    <t xml:space="preserve">421,2*0,0003</t>
  </si>
  <si>
    <t xml:space="preserve">202</t>
  </si>
  <si>
    <t xml:space="preserve">711112001</t>
  </si>
  <si>
    <t xml:space="preserve">Provedení izolace proti zemní vlhkosti svislé za studena nátěrem penetračním</t>
  </si>
  <si>
    <t xml:space="preserve">349498406</t>
  </si>
  <si>
    <t xml:space="preserve">(1,85*2+1,9*2)*(3,65-2,9)</t>
  </si>
  <si>
    <t xml:space="preserve">203</t>
  </si>
  <si>
    <t xml:space="preserve">-806869057</t>
  </si>
  <si>
    <t xml:space="preserve">5,625*0,00035</t>
  </si>
  <si>
    <t xml:space="preserve">204</t>
  </si>
  <si>
    <t xml:space="preserve">711131811</t>
  </si>
  <si>
    <t xml:space="preserve">Odstranění izolace proti zemní vlhkosti vodorovné</t>
  </si>
  <si>
    <t xml:space="preserve">-505853760</t>
  </si>
  <si>
    <t xml:space="preserve">"KD" 9,69+2,22+1,35+2,45+1,29+5,0</t>
  </si>
  <si>
    <t xml:space="preserve">"podlaha bet.mazanina" 4,62+15,19+1,08+1,08</t>
  </si>
  <si>
    <t xml:space="preserve">"příčky do tl.150mm"</t>
  </si>
  <si>
    <t xml:space="preserve">5,1*0,15</t>
  </si>
  <si>
    <t xml:space="preserve">(3,025-0,425)*0,15</t>
  </si>
  <si>
    <t xml:space="preserve">(5,625+2,25+4,85+8,925+4,675*2+1,5)*0,15</t>
  </si>
  <si>
    <t xml:space="preserve">(4,75+5,1)*0,15</t>
  </si>
  <si>
    <t xml:space="preserve">(4,4+3,2+1,3+1,2*2+4,785+4,36+1,35)*0,15</t>
  </si>
  <si>
    <t xml:space="preserve">(4,685+2,0+8,525+4,825)*0,15</t>
  </si>
  <si>
    <t xml:space="preserve">"zdivo"</t>
  </si>
  <si>
    <t xml:space="preserve">1,4*0,3</t>
  </si>
  <si>
    <t xml:space="preserve">(1,8*3,05-1,4*2,0)</t>
  </si>
  <si>
    <t xml:space="preserve">1,2*1,3</t>
  </si>
  <si>
    <t xml:space="preserve">(4,4+0,95)*0,25</t>
  </si>
  <si>
    <t xml:space="preserve">0,25*0,2*2</t>
  </si>
  <si>
    <t xml:space="preserve">205</t>
  </si>
  <si>
    <t xml:space="preserve">711141559</t>
  </si>
  <si>
    <t xml:space="preserve">Provedení izolace proti zemní vlhkosti pásy přitavením vodorovné NAIP</t>
  </si>
  <si>
    <t xml:space="preserve">1491407901</t>
  </si>
  <si>
    <t xml:space="preserve">"2 vrstvy"</t>
  </si>
  <si>
    <t xml:space="preserve">1,85*1,9*2</t>
  </si>
  <si>
    <t xml:space="preserve">206</t>
  </si>
  <si>
    <t xml:space="preserve">62836110</t>
  </si>
  <si>
    <t xml:space="preserve">pás asfaltový natavitelný oxidovaný tl. 4mm s vložkou z hliníkové fólie / hliníkové fólie s textilií, se spalitelnou PE folií nebo jemnozrnným minerálním posypem</t>
  </si>
  <si>
    <t xml:space="preserve">2000561654</t>
  </si>
  <si>
    <t xml:space="preserve">424,715*1,15</t>
  </si>
  <si>
    <t xml:space="preserve">207</t>
  </si>
  <si>
    <t xml:space="preserve">711142559</t>
  </si>
  <si>
    <t xml:space="preserve">Provedení izolace proti zemní vlhkosti pásy přitavením svislé NAIP</t>
  </si>
  <si>
    <t xml:space="preserve">-1613192728</t>
  </si>
  <si>
    <t xml:space="preserve">(1,85*2+1,9*2)*(3,65-2,9)*2</t>
  </si>
  <si>
    <t xml:space="preserve">208</t>
  </si>
  <si>
    <t xml:space="preserve">-1008335408</t>
  </si>
  <si>
    <t xml:space="preserve">11,25*1,2</t>
  </si>
  <si>
    <t xml:space="preserve">209</t>
  </si>
  <si>
    <t xml:space="preserve">711193121</t>
  </si>
  <si>
    <t xml:space="preserve">Izolace proti zemní vlhkosti na vodorovné ploše hydroizolační stěrkou</t>
  </si>
  <si>
    <t xml:space="preserve">486866924</t>
  </si>
  <si>
    <t xml:space="preserve">(3,412+6,04+4,02+24,03+10,75+1,57+1,47+1,78+2,3+1,57+1,47+17,39+11,46+5,49+1,81+4,68+2,45+1,55+1,55+1,57)</t>
  </si>
  <si>
    <t xml:space="preserve">(2,42+2,19+12,98+8,14+1,02+5,98+5,98+12,98+8,14+1,02+2,42+2,19)</t>
  </si>
  <si>
    <t xml:space="preserve">210</t>
  </si>
  <si>
    <t xml:space="preserve">711193131</t>
  </si>
  <si>
    <t xml:space="preserve">Izolace proti zemní vlhkosti na svislé ploše hydroizolační stěrkou vč.vyztužení koutů a rohů výztužnou tkaninou š.125mm</t>
  </si>
  <si>
    <t xml:space="preserve">-127469814</t>
  </si>
  <si>
    <t xml:space="preserve">"002" (1,8*2+1,9*2-1,0)*0,15</t>
  </si>
  <si>
    <t xml:space="preserve">"006" (2,655*2+2,31*2-0,9*2)*0,15</t>
  </si>
  <si>
    <t xml:space="preserve">"007" (2,045*2+2,31*2-0,8)*0,15</t>
  </si>
  <si>
    <t xml:space="preserve">"010" (4,975*2+2,215*2-0,9)*0,15+(1,0+2,1*2)*0,15</t>
  </si>
  <si>
    <t xml:space="preserve">"015" (1,65*2+0,95*2-0,7*2)*0,15</t>
  </si>
  <si>
    <t xml:space="preserve">"016" (1,65*2+0,95*2*0,7)*0,15</t>
  </si>
  <si>
    <t xml:space="preserve">"017" (1,6*2+1,15*2*0,8)*0,15</t>
  </si>
  <si>
    <t xml:space="preserve">"020" (1,65*2+0,95*2-0,7*2)*0,15</t>
  </si>
  <si>
    <t xml:space="preserve">"021" (1,65*2+0,95*2-0,7)*0,15</t>
  </si>
  <si>
    <t xml:space="preserve">"022" (5,075*2+4,825*2-0,9*2)*0,15</t>
  </si>
  <si>
    <t xml:space="preserve">"030" (2,65*2+2,125*2-1,1-0,9-0,8-0,7)*0,15</t>
  </si>
  <si>
    <t xml:space="preserve">"031" (2,025*2+1,3*2-0,8*2-0,7)*0,15</t>
  </si>
  <si>
    <t xml:space="preserve">"032" (1,65*2+1,0*2-0,7)*0,15</t>
  </si>
  <si>
    <t xml:space="preserve">"033" (1,65*2+1,0*2-0,7)*0,15</t>
  </si>
  <si>
    <t xml:space="preserve">"034" (1,65*2+1,0*2-0,7)*0,15</t>
  </si>
  <si>
    <t xml:space="preserve">"035" (2,4*2+2,125*2-0,9)*0,15</t>
  </si>
  <si>
    <t xml:space="preserve">"104" (1,765*2+1,225*2-0,7*2)*0,15</t>
  </si>
  <si>
    <t xml:space="preserve">"105" (1,765*2+1,175*2-0,7)*0,15</t>
  </si>
  <si>
    <t xml:space="preserve">"106" (5,375*2+3,425*2+0,9*2+0,175*2-0,7-0,8*2)*0,15</t>
  </si>
  <si>
    <t xml:space="preserve">"107" (3,925*2+2,075*2-0,8)*0,15</t>
  </si>
  <si>
    <t xml:space="preserve">"108" (2,1*2+0,85*2-0,7)*0,15</t>
  </si>
  <si>
    <t xml:space="preserve">"113" (2,65*2+2,2*2-0,8*2)*0,15</t>
  </si>
  <si>
    <t xml:space="preserve">"120" (5,375*2+3,425*2+0,9*2+0,175*2-0,8*2)*0,15</t>
  </si>
  <si>
    <t xml:space="preserve">"121" (3,925*2+2,075*2-0,8)*0,15</t>
  </si>
  <si>
    <t xml:space="preserve">"122" (2,1*2+0,85*2-0,7)*0,15</t>
  </si>
  <si>
    <t xml:space="preserve">"124" (1,765*2+1,225*2-0,7*2)*0,15</t>
  </si>
  <si>
    <t xml:space="preserve">"125" (1,765*2+1,175*2-0,7)*0,15</t>
  </si>
  <si>
    <t xml:space="preserve">"204" (1,765*2+1,225*2-0,7*2)*0,15</t>
  </si>
  <si>
    <t xml:space="preserve">"205" (1,765*2+1,175*2-0,7)*0,15</t>
  </si>
  <si>
    <t xml:space="preserve">"206" (5,375*2+3,425*2+0,9*2+0,175*2-0,7-0,8*2)*0,15</t>
  </si>
  <si>
    <t xml:space="preserve">"207" (3,925*2+2,075*2-0,8)*0,15</t>
  </si>
  <si>
    <t xml:space="preserve">"208" (2,1*2+0,85*2-0,7)*0,15</t>
  </si>
  <si>
    <t xml:space="preserve">"213" (2,65*2+2,2*2-0,8*2)*0,15</t>
  </si>
  <si>
    <t xml:space="preserve">"215" (2,65*2+2,2*2-0,8)*0,15</t>
  </si>
  <si>
    <t xml:space="preserve">"220" (5,375*2+3,425*2+0,9*2+0,175*2-0,7-0,8*2)*0,15</t>
  </si>
  <si>
    <t xml:space="preserve">"221" (3,925*2+2,075*2-0,8)*0,15</t>
  </si>
  <si>
    <t xml:space="preserve">"222" (2,1*2+0,85*2-0,7)*0,15</t>
  </si>
  <si>
    <t xml:space="preserve">"224" (1,765*2+1,225*2-0,7*2)*0,15</t>
  </si>
  <si>
    <t xml:space="preserve">"225" (1,765*2+1,175*2-0,7)*0,15</t>
  </si>
  <si>
    <t xml:space="preserve">211</t>
  </si>
  <si>
    <t xml:space="preserve">711-001</t>
  </si>
  <si>
    <t xml:space="preserve">Zapravení prostupů přes vodorovnou hydroizolaci základové desky</t>
  </si>
  <si>
    <t xml:space="preserve">soub.</t>
  </si>
  <si>
    <t xml:space="preserve">2001808343</t>
  </si>
  <si>
    <t xml:space="preserve">212</t>
  </si>
  <si>
    <t xml:space="preserve">998711103</t>
  </si>
  <si>
    <t xml:space="preserve">Přesun hmot pro izolace proti vodě, vlhkosti a plynům stanovený z hmotnosti přesunovaného materiálu vodorovná dopravní vzdálenost do 50 m v objektech výšky přes 12 do 60 m</t>
  </si>
  <si>
    <t xml:space="preserve">1927788030</t>
  </si>
  <si>
    <t xml:space="preserve">712</t>
  </si>
  <si>
    <t xml:space="preserve">Povlakové krytiny</t>
  </si>
  <si>
    <t xml:space="preserve">213</t>
  </si>
  <si>
    <t xml:space="preserve">712400831</t>
  </si>
  <si>
    <t xml:space="preserve">Odstranění povlakové krytiny střech do 30° jednovrstvé</t>
  </si>
  <si>
    <t xml:space="preserve">-774643451</t>
  </si>
  <si>
    <t xml:space="preserve">"otvor pro střešní výlez VELUX GXL 660x1180 - 1ks" 0,66*1,18</t>
  </si>
  <si>
    <t xml:space="preserve">713</t>
  </si>
  <si>
    <t xml:space="preserve">Izolace tepelné</t>
  </si>
  <si>
    <t xml:space="preserve">214</t>
  </si>
  <si>
    <t xml:space="preserve">713111111</t>
  </si>
  <si>
    <t xml:space="preserve">Montáž izolace tepelné vrchem stropů volně kladenými rohožemi, pásy, dílci, deskami</t>
  </si>
  <si>
    <t xml:space="preserve">1509007926</t>
  </si>
  <si>
    <t xml:space="preserve">1,7*1,6*2</t>
  </si>
  <si>
    <t xml:space="preserve">215</t>
  </si>
  <si>
    <t xml:space="preserve">63150849</t>
  </si>
  <si>
    <t xml:space="preserve">pás tepelně izolační pro všechny druhy nezatížených izolací  ?=0,038-0,039 tl 100mm</t>
  </si>
  <si>
    <t xml:space="preserve">-1739655094</t>
  </si>
  <si>
    <t xml:space="preserve">"2 vrstvy" 2,72*2*1,02</t>
  </si>
  <si>
    <t xml:space="preserve">216</t>
  </si>
  <si>
    <t xml:space="preserve">713120821</t>
  </si>
  <si>
    <t xml:space="preserve">Odstranění tepelné izolace podlah volně kladené z polystyrenu tl do 100 mm</t>
  </si>
  <si>
    <t xml:space="preserve">-2144701612</t>
  </si>
  <si>
    <t xml:space="preserve">217</t>
  </si>
  <si>
    <t xml:space="preserve">713121111</t>
  </si>
  <si>
    <t xml:space="preserve">Montáž izolace tepelné podlah volně kladenými rohožemi, pásy, dílci, deskami 1 vrstva</t>
  </si>
  <si>
    <t xml:space="preserve">290429111</t>
  </si>
  <si>
    <t xml:space="preserve">218</t>
  </si>
  <si>
    <t xml:space="preserve">28376361</t>
  </si>
  <si>
    <t xml:space="preserve">deska XPS hladký povrch ?=0,034 tl 30mm</t>
  </si>
  <si>
    <t xml:space="preserve">350302431</t>
  </si>
  <si>
    <t xml:space="preserve">400,96*1,02</t>
  </si>
  <si>
    <t xml:space="preserve">219</t>
  </si>
  <si>
    <t xml:space="preserve">713191132</t>
  </si>
  <si>
    <t xml:space="preserve">Montáž izolace tepelné podlah, stropů vrchem nebo střech překrytí separační fólií z PE</t>
  </si>
  <si>
    <t xml:space="preserve">1954238821</t>
  </si>
  <si>
    <t xml:space="preserve">"separační PE fólie"</t>
  </si>
  <si>
    <t xml:space="preserve">"parozábrana"</t>
  </si>
  <si>
    <t xml:space="preserve">"výtah.šachta - zateplení podstřeší"</t>
  </si>
  <si>
    <t xml:space="preserve">"parozábrana" 1,7*1,6</t>
  </si>
  <si>
    <t xml:space="preserve">"difuzní" 1,7*1,6</t>
  </si>
  <si>
    <t xml:space="preserve">220</t>
  </si>
  <si>
    <t xml:space="preserve">28329012</t>
  </si>
  <si>
    <t xml:space="preserve">fólie PE vyztužená pro parotěsnou vrstvu (reakce na oheň - třída F) 140g/m2</t>
  </si>
  <si>
    <t xml:space="preserve">-1836546380</t>
  </si>
  <si>
    <t xml:space="preserve">"parozábrana" 1,7*1,6*1,15</t>
  </si>
  <si>
    <t xml:space="preserve">221</t>
  </si>
  <si>
    <t xml:space="preserve">28329042</t>
  </si>
  <si>
    <t xml:space="preserve">fólie PE separační či ochranná tl. 0,2mm</t>
  </si>
  <si>
    <t xml:space="preserve">-1076649753</t>
  </si>
  <si>
    <t xml:space="preserve">400,96</t>
  </si>
  <si>
    <t xml:space="preserve">400,96*1,1 "Přepočtené koeficientem množství</t>
  </si>
  <si>
    <t xml:space="preserve">222</t>
  </si>
  <si>
    <t xml:space="preserve">28329046</t>
  </si>
  <si>
    <t xml:space="preserve">fólie kontaktní difuzně propustná pro doplňkovou hydroizolační vrstvu, třívrstvá 140g/m2</t>
  </si>
  <si>
    <t xml:space="preserve">-185137896</t>
  </si>
  <si>
    <t xml:space="preserve">"difuzní" 1,7*1,6*1,15</t>
  </si>
  <si>
    <t xml:space="preserve">223</t>
  </si>
  <si>
    <t xml:space="preserve">28329297</t>
  </si>
  <si>
    <t xml:space="preserve">páska spojovací oboustranně lepící parotěsných folií</t>
  </si>
  <si>
    <t xml:space="preserve">-178705472</t>
  </si>
  <si>
    <t xml:space="preserve">"parozábrana" (1,7*2+1,6*3)</t>
  </si>
  <si>
    <t xml:space="preserve">"difuzní" (1,7*2+1,6*3)</t>
  </si>
  <si>
    <t xml:space="preserve">224</t>
  </si>
  <si>
    <t xml:space="preserve">998713103</t>
  </si>
  <si>
    <t xml:space="preserve">Přesun hmot pro izolace tepelné stanovený z hmotnosti přesunovaného materiálu vodorovná dopravní vzdálenost do 50 m v objektech výšky přes 12 m do 24 m</t>
  </si>
  <si>
    <t xml:space="preserve">1678053728</t>
  </si>
  <si>
    <t xml:space="preserve">721</t>
  </si>
  <si>
    <t xml:space="preserve">Zdravotechnika - vnitřní kanalizace</t>
  </si>
  <si>
    <t xml:space="preserve">225</t>
  </si>
  <si>
    <t xml:space="preserve">721210813</t>
  </si>
  <si>
    <t xml:space="preserve">Demontáž vpustí podlahových z kyselinovzdorné kameniny DN 100</t>
  </si>
  <si>
    <t xml:space="preserve">135440819</t>
  </si>
  <si>
    <t xml:space="preserve">"1.PP" 4</t>
  </si>
  <si>
    <t xml:space="preserve">226</t>
  </si>
  <si>
    <t xml:space="preserve">721210820</t>
  </si>
  <si>
    <t xml:space="preserve">Demontáž vpustí sprchových DN 70</t>
  </si>
  <si>
    <t xml:space="preserve">-618682194</t>
  </si>
  <si>
    <t xml:space="preserve">"1.NPP" 2</t>
  </si>
  <si>
    <t xml:space="preserve">"2.NP" 3</t>
  </si>
  <si>
    <t xml:space="preserve">725</t>
  </si>
  <si>
    <t xml:space="preserve">Zdravotechnika - zařizovací předměty</t>
  </si>
  <si>
    <t xml:space="preserve">227</t>
  </si>
  <si>
    <t xml:space="preserve">725110811</t>
  </si>
  <si>
    <t xml:space="preserve">Demontáž klozetů splachovací s nádrží</t>
  </si>
  <si>
    <t xml:space="preserve">soubor</t>
  </si>
  <si>
    <t xml:space="preserve">2015359171</t>
  </si>
  <si>
    <t xml:space="preserve">"1.PP" 2</t>
  </si>
  <si>
    <t xml:space="preserve">"1.NP" 13</t>
  </si>
  <si>
    <t xml:space="preserve">"2.NP" 11</t>
  </si>
  <si>
    <t xml:space="preserve">228</t>
  </si>
  <si>
    <t xml:space="preserve">725210821</t>
  </si>
  <si>
    <t xml:space="preserve">Demontáž umyvadel bez výtokových armatur</t>
  </si>
  <si>
    <t xml:space="preserve">-1889584068</t>
  </si>
  <si>
    <t xml:space="preserve">"2.NP" 14</t>
  </si>
  <si>
    <t xml:space="preserve">229</t>
  </si>
  <si>
    <t xml:space="preserve">725240811</t>
  </si>
  <si>
    <t xml:space="preserve">Demontáž kabin sprchových bez výtokových armatur</t>
  </si>
  <si>
    <t xml:space="preserve">-1859592824</t>
  </si>
  <si>
    <t xml:space="preserve">230</t>
  </si>
  <si>
    <t xml:space="preserve">725240812</t>
  </si>
  <si>
    <t xml:space="preserve">Demontáž vaniček sprchových bez výtokových armatur</t>
  </si>
  <si>
    <t xml:space="preserve">509142506</t>
  </si>
  <si>
    <t xml:space="preserve">231</t>
  </si>
  <si>
    <t xml:space="preserve">725310828</t>
  </si>
  <si>
    <t xml:space="preserve">Demontáž dřez jednoduchý velkokuchyně bez výtokových armatur</t>
  </si>
  <si>
    <t xml:space="preserve">-988606881</t>
  </si>
  <si>
    <t xml:space="preserve">"1.NP" 4</t>
  </si>
  <si>
    <t xml:space="preserve">"2.NP" 4</t>
  </si>
  <si>
    <t xml:space="preserve">232</t>
  </si>
  <si>
    <t xml:space="preserve">725320829</t>
  </si>
  <si>
    <t xml:space="preserve">Demontáž dřez dvojitý velkokuchyně bez výtokových armatur</t>
  </si>
  <si>
    <t xml:space="preserve">156688935</t>
  </si>
  <si>
    <t xml:space="preserve">233</t>
  </si>
  <si>
    <t xml:space="preserve">725330820</t>
  </si>
  <si>
    <t xml:space="preserve">Demontáž výlevka diturvitová</t>
  </si>
  <si>
    <t xml:space="preserve">-668885540</t>
  </si>
  <si>
    <t xml:space="preserve">"2.NP" 1</t>
  </si>
  <si>
    <t xml:space="preserve">234</t>
  </si>
  <si>
    <t xml:space="preserve">725820801</t>
  </si>
  <si>
    <t xml:space="preserve">Demontáž baterie nástěnné do G 3 / 4</t>
  </si>
  <si>
    <t xml:space="preserve">1156160533</t>
  </si>
  <si>
    <t xml:space="preserve">"výlevka" 2</t>
  </si>
  <si>
    <t xml:space="preserve">"umývadlo" 3</t>
  </si>
  <si>
    <t xml:space="preserve">"dřez" 5</t>
  </si>
  <si>
    <t xml:space="preserve">"sprcha" 1</t>
  </si>
  <si>
    <t xml:space="preserve">"výlevka" 1</t>
  </si>
  <si>
    <t xml:space="preserve">"umývadlo" 14</t>
  </si>
  <si>
    <t xml:space="preserve">"dřez" 4</t>
  </si>
  <si>
    <t xml:space="preserve">"sprcha" 3</t>
  </si>
  <si>
    <t xml:space="preserve">"sprcha" 2</t>
  </si>
  <si>
    <t xml:space="preserve">235</t>
  </si>
  <si>
    <t xml:space="preserve">725860811</t>
  </si>
  <si>
    <t xml:space="preserve">Demontáž uzávěrů zápachu jednoduchých</t>
  </si>
  <si>
    <t xml:space="preserve">-1583739781</t>
  </si>
  <si>
    <t xml:space="preserve">236</t>
  </si>
  <si>
    <t xml:space="preserve">725990819</t>
  </si>
  <si>
    <t xml:space="preserve">Demontáž dělících zástěn mezi WC</t>
  </si>
  <si>
    <t xml:space="preserve">1108289297</t>
  </si>
  <si>
    <t xml:space="preserve">"1.NP" 10</t>
  </si>
  <si>
    <t xml:space="preserve">"2.NP" 10</t>
  </si>
  <si>
    <t xml:space="preserve">762</t>
  </si>
  <si>
    <t xml:space="preserve">Konstrukce tesařské</t>
  </si>
  <si>
    <t xml:space="preserve">237</t>
  </si>
  <si>
    <t xml:space="preserve">762083122</t>
  </si>
  <si>
    <t xml:space="preserve">Impregnace řeziva proti dřevokaznému hmyzu, houbám a plísním máčením třída ohrožení 3 a 4</t>
  </si>
  <si>
    <t xml:space="preserve">627023387</t>
  </si>
  <si>
    <t xml:space="preserve">0,139</t>
  </si>
  <si>
    <t xml:space="preserve">0,014</t>
  </si>
  <si>
    <t xml:space="preserve">"latě podkladové roštu pdbití krovu" 0,046</t>
  </si>
  <si>
    <t xml:space="preserve">238</t>
  </si>
  <si>
    <t xml:space="preserve">762085103</t>
  </si>
  <si>
    <t xml:space="preserve">Montáž kotevních želez, příložek, patek nebo táhel</t>
  </si>
  <si>
    <t xml:space="preserve">-741000158</t>
  </si>
  <si>
    <t xml:space="preserve">"pozednice" 3*2</t>
  </si>
  <si>
    <t xml:space="preserve">"vaznice" 3</t>
  </si>
  <si>
    <t xml:space="preserve">239</t>
  </si>
  <si>
    <t xml:space="preserve">762332131</t>
  </si>
  <si>
    <t xml:space="preserve">Montáž vázaných kcí krovů pravidelných z hraněného řeziva průřezové plochy do 120 cm2</t>
  </si>
  <si>
    <t xml:space="preserve">-501942199</t>
  </si>
  <si>
    <t xml:space="preserve">"pozednice 100/100" 1,55*2</t>
  </si>
  <si>
    <t xml:space="preserve">"vaznice 100/100" 1,55</t>
  </si>
  <si>
    <t xml:space="preserve">"sloupek 100/100" 0,15*3</t>
  </si>
  <si>
    <t xml:space="preserve">"krokev 120/100" 2,1*3</t>
  </si>
  <si>
    <t xml:space="preserve">240</t>
  </si>
  <si>
    <t xml:space="preserve">60512125</t>
  </si>
  <si>
    <t xml:space="preserve">hranol stavební řezivo průřezu do 120cm2 do dl 6m</t>
  </si>
  <si>
    <t xml:space="preserve">293078093</t>
  </si>
  <si>
    <t xml:space="preserve">"pozednice 100/100" 1,55*2*0,01*1,1</t>
  </si>
  <si>
    <t xml:space="preserve">"vaznice 100/100" 1,55*0,01*1,1</t>
  </si>
  <si>
    <t xml:space="preserve">"sloupek 100/100" 0,15*3*0,01*1,1</t>
  </si>
  <si>
    <t xml:space="preserve">"krokev 120/100" 2,1*3*0,012*1,1</t>
  </si>
  <si>
    <t xml:space="preserve">241</t>
  </si>
  <si>
    <t xml:space="preserve">762341017</t>
  </si>
  <si>
    <t xml:space="preserve">Bednění střech rovných z desek OSB tl 25 mm na sraz šroubovaných na krokve</t>
  </si>
  <si>
    <t xml:space="preserve">-266443198</t>
  </si>
  <si>
    <t xml:space="preserve">4,4</t>
  </si>
  <si>
    <t xml:space="preserve">242</t>
  </si>
  <si>
    <t xml:space="preserve">762342441</t>
  </si>
  <si>
    <t xml:space="preserve">Montáž lišt trojúhelníkových nebo kontralatí na střechách sklonu do 60°</t>
  </si>
  <si>
    <t xml:space="preserve">1361181996</t>
  </si>
  <si>
    <t xml:space="preserve">2,1*3</t>
  </si>
  <si>
    <t xml:space="preserve">243</t>
  </si>
  <si>
    <t xml:space="preserve">60514106</t>
  </si>
  <si>
    <t xml:space="preserve">řezivo jehličnaté lať pevnostní třída S10-13 průžez 40x60mm</t>
  </si>
  <si>
    <t xml:space="preserve">-1426196113</t>
  </si>
  <si>
    <t xml:space="preserve">6,3*0,04*0,05*1,15</t>
  </si>
  <si>
    <t xml:space="preserve">244</t>
  </si>
  <si>
    <t xml:space="preserve">762342812</t>
  </si>
  <si>
    <t xml:space="preserve">Demontáž laťování střech z latí osové vzdálenosti do 0,50 m</t>
  </si>
  <si>
    <t xml:space="preserve">159373104</t>
  </si>
  <si>
    <t xml:space="preserve">245</t>
  </si>
  <si>
    <t xml:space="preserve">762395000</t>
  </si>
  <si>
    <t xml:space="preserve">Spojovací prostředky krovů, bednění, laťování, nadstřešních konstrukcí</t>
  </si>
  <si>
    <t xml:space="preserve">-814536504</t>
  </si>
  <si>
    <t xml:space="preserve">246</t>
  </si>
  <si>
    <t xml:space="preserve">762420018</t>
  </si>
  <si>
    <t xml:space="preserve">Obložení stropů nebo střešních podhledů z cementotřískových desek šroubovaných na sraz, tloušťky desky 26 mm</t>
  </si>
  <si>
    <t xml:space="preserve">681481170</t>
  </si>
  <si>
    <t xml:space="preserve">247</t>
  </si>
  <si>
    <t xml:space="preserve">762420817</t>
  </si>
  <si>
    <t xml:space="preserve">Demontáž obložení stropů nebo střešních podhledů z cementotřískových desek šroubovaných na sraz, tloušťka desky přes 24 mm</t>
  </si>
  <si>
    <t xml:space="preserve">-1318452745</t>
  </si>
  <si>
    <t xml:space="preserve">248</t>
  </si>
  <si>
    <t xml:space="preserve">762495000</t>
  </si>
  <si>
    <t xml:space="preserve">Spojovací prostředky olištování spár, obložení stropů, střešních podhledů a stěn hřebíky, vruty</t>
  </si>
  <si>
    <t xml:space="preserve">1905227051</t>
  </si>
  <si>
    <t xml:space="preserve">249</t>
  </si>
  <si>
    <t xml:space="preserve">762511829</t>
  </si>
  <si>
    <t xml:space="preserve">Demontáž kce podkladové z desek tl přes 15 mm na pero a drážku lepených</t>
  </si>
  <si>
    <t xml:space="preserve">1114155344</t>
  </si>
  <si>
    <t xml:space="preserve">"stávající podkladní vrstva Izoplat pod vlysy"</t>
  </si>
  <si>
    <t xml:space="preserve">"1.NP" 65,04+65,04</t>
  </si>
  <si>
    <t xml:space="preserve">250</t>
  </si>
  <si>
    <t xml:space="preserve">998762103</t>
  </si>
  <si>
    <t xml:space="preserve">Přesun hmot pro konstrukce tesařské stanovený z hmotnosti přesunovaného materiálu vodorovná dopravní vzdálenost do 50 m v objektech výšky přes 12 do 24 m</t>
  </si>
  <si>
    <t xml:space="preserve">43448538</t>
  </si>
  <si>
    <t xml:space="preserve">763</t>
  </si>
  <si>
    <t xml:space="preserve">Konstrukce suché výstavby</t>
  </si>
  <si>
    <t xml:space="preserve">251</t>
  </si>
  <si>
    <t xml:space="preserve">763164521</t>
  </si>
  <si>
    <t xml:space="preserve">SDK obklad kovových kcí tvaru L š do 0,4 m desky 1xH2 12,5</t>
  </si>
  <si>
    <t xml:space="preserve">-731843618</t>
  </si>
  <si>
    <t xml:space="preserve">"1.PP" 3,05*2</t>
  </si>
  <si>
    <t xml:space="preserve">"1.NP" 3,05*2</t>
  </si>
  <si>
    <t xml:space="preserve">"2.NP" 3,05*2</t>
  </si>
  <si>
    <t xml:space="preserve">252</t>
  </si>
  <si>
    <t xml:space="preserve">763-001</t>
  </si>
  <si>
    <t xml:space="preserve">Akustický podhled certifikovaný vč.podkladního roštu</t>
  </si>
  <si>
    <t xml:space="preserve">-785659175</t>
  </si>
  <si>
    <t xml:space="preserve">"1.PP" 53,57+48,17+12,12</t>
  </si>
  <si>
    <t xml:space="preserve">"1.NP" 65,08*2+51,48*2+2,81</t>
  </si>
  <si>
    <t xml:space="preserve">"2.NP" 65,08*2+51,48*2</t>
  </si>
  <si>
    <t xml:space="preserve">253</t>
  </si>
  <si>
    <t xml:space="preserve">763164561</t>
  </si>
  <si>
    <t xml:space="preserve">SDK obklad kovových kcí tvaru L š přes 0,8 m desky 1xH2 12,5</t>
  </si>
  <si>
    <t xml:space="preserve">-1318994729</t>
  </si>
  <si>
    <t xml:space="preserve">254</t>
  </si>
  <si>
    <t xml:space="preserve">998763303</t>
  </si>
  <si>
    <t xml:space="preserve"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</si>
  <si>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 xml:space="preserve">2141759759</t>
  </si>
  <si>
    <t xml:space="preserve">764</t>
  </si>
  <si>
    <t xml:space="preserve">Konstrukce klempířské</t>
  </si>
  <si>
    <t xml:space="preserve">255</t>
  </si>
  <si>
    <t xml:space="preserve">764001831</t>
  </si>
  <si>
    <t xml:space="preserve">Demontáž krytiny z taškových tabulí do suti</t>
  </si>
  <si>
    <t xml:space="preserve">749780208</t>
  </si>
  <si>
    <t xml:space="preserve">256</t>
  </si>
  <si>
    <t xml:space="preserve">764002413</t>
  </si>
  <si>
    <t xml:space="preserve">Montáž strukturované oddělovací rohože</t>
  </si>
  <si>
    <t xml:space="preserve">347318170</t>
  </si>
  <si>
    <t xml:space="preserve">257</t>
  </si>
  <si>
    <t xml:space="preserve">283292230</t>
  </si>
  <si>
    <t xml:space="preserve">fólie strukturovaná oddělovací 1,5 x 30 m</t>
  </si>
  <si>
    <t xml:space="preserve">118354006</t>
  </si>
  <si>
    <t xml:space="preserve">4,4*1,15</t>
  </si>
  <si>
    <t xml:space="preserve">258</t>
  </si>
  <si>
    <t xml:space="preserve">764111640</t>
  </si>
  <si>
    <t xml:space="preserve">Krytina střechy šablony z Pz plechu tl.0,7mm s povrchovou úpravou (dle stávající krytiny) sklonu do 30°</t>
  </si>
  <si>
    <t xml:space="preserve">1589540584</t>
  </si>
  <si>
    <t xml:space="preserve">"K8" 4,4</t>
  </si>
  <si>
    <t xml:space="preserve">259</t>
  </si>
  <si>
    <t xml:space="preserve">764-001</t>
  </si>
  <si>
    <t xml:space="preserve">Oplechování štítu závětrnou lištou z Pz plechu rš 340 mm</t>
  </si>
  <si>
    <t xml:space="preserve">899860827</t>
  </si>
  <si>
    <t xml:space="preserve">"K7" 3,7</t>
  </si>
  <si>
    <t xml:space="preserve">260</t>
  </si>
  <si>
    <t xml:space="preserve">764212432</t>
  </si>
  <si>
    <t xml:space="preserve">Oplechování rovné okapové hrany z Pz plechu rš 200 mm</t>
  </si>
  <si>
    <t xml:space="preserve">-1298328986</t>
  </si>
  <si>
    <t xml:space="preserve">"K5" 2,15</t>
  </si>
  <si>
    <t xml:space="preserve">261</t>
  </si>
  <si>
    <t xml:space="preserve">764311413</t>
  </si>
  <si>
    <t xml:space="preserve">Lemování rovných zdí střech s krytinou skládanou z Pz plechu rš 250 mm</t>
  </si>
  <si>
    <t xml:space="preserve">-452484781</t>
  </si>
  <si>
    <t xml:space="preserve">"K6" 2,15</t>
  </si>
  <si>
    <t xml:space="preserve">262</t>
  </si>
  <si>
    <t xml:space="preserve">764511404</t>
  </si>
  <si>
    <t xml:space="preserve">Žlab podokapní půlkruhový z Pz plechu rš 330 mm</t>
  </si>
  <si>
    <t xml:space="preserve">-1401620850</t>
  </si>
  <si>
    <t xml:space="preserve">"k4" 2,15</t>
  </si>
  <si>
    <t xml:space="preserve">263</t>
  </si>
  <si>
    <t xml:space="preserve">764-002</t>
  </si>
  <si>
    <t xml:space="preserve">Kotlík oválný (trychtýřový) pro podokapní žlaby z Pz plechu 330/125 mm</t>
  </si>
  <si>
    <t xml:space="preserve">-466010416</t>
  </si>
  <si>
    <t xml:space="preserve">"K3" 2</t>
  </si>
  <si>
    <t xml:space="preserve">264</t>
  </si>
  <si>
    <t xml:space="preserve">764518423</t>
  </si>
  <si>
    <t xml:space="preserve">Svody kruhové včetně objímek, kolen, odskoků z Pz plechu průměru 120 mm</t>
  </si>
  <si>
    <t xml:space="preserve">862233085</t>
  </si>
  <si>
    <t xml:space="preserve">"K1" 13,0</t>
  </si>
  <si>
    <t xml:space="preserve">"K2" 0,25*3</t>
  </si>
  <si>
    <t xml:space="preserve">265</t>
  </si>
  <si>
    <t xml:space="preserve">998764103</t>
  </si>
  <si>
    <t xml:space="preserve">Přesun hmot pro konstrukce klempířské stanovený z hmotnosti přesunovaného materiálu vodorovná dopravní vzdálenost do 50 m v objektech výšky přes 12 do 24 m</t>
  </si>
  <si>
    <t xml:space="preserve">-432373547</t>
  </si>
  <si>
    <t xml:space="preserve">765</t>
  </si>
  <si>
    <t xml:space="preserve">Krytina skládaná</t>
  </si>
  <si>
    <t xml:space="preserve">266</t>
  </si>
  <si>
    <t xml:space="preserve">765191011</t>
  </si>
  <si>
    <t xml:space="preserve">Montáž pojistné hydroizolační fólie kladené ve sklonu do 30° volně na krokve</t>
  </si>
  <si>
    <t xml:space="preserve">-1858854494</t>
  </si>
  <si>
    <t xml:space="preserve">2,2*2,1</t>
  </si>
  <si>
    <t xml:space="preserve">267</t>
  </si>
  <si>
    <t xml:space="preserve">63150819</t>
  </si>
  <si>
    <t xml:space="preserve">fólie kontaktní difuzně propustná pro doplňkovou hydroizolační vrstvu, jednovrstvá mikrovláknitá s funkční vrstvou tl 220µm</t>
  </si>
  <si>
    <t xml:space="preserve">356918530</t>
  </si>
  <si>
    <t xml:space="preserve">4,62*1,1</t>
  </si>
  <si>
    <t xml:space="preserve">268</t>
  </si>
  <si>
    <t xml:space="preserve">998765103</t>
  </si>
  <si>
    <t xml:space="preserve">Přesun hmot pro krytiny skládané stanovený z hmotnosti přesunovaného materiálu vodorovná dopravní vzdálenost do 50 m na objektech výšky přes 12 do 24 m</t>
  </si>
  <si>
    <t xml:space="preserve">-1414592352</t>
  </si>
  <si>
    <t xml:space="preserve">766</t>
  </si>
  <si>
    <t xml:space="preserve">Konstrukce truhlářské</t>
  </si>
  <si>
    <t xml:space="preserve">269</t>
  </si>
  <si>
    <t xml:space="preserve">766211200</t>
  </si>
  <si>
    <t xml:space="preserve">Montáž madel schodišťových dřevěných průběžných</t>
  </si>
  <si>
    <t xml:space="preserve">-391425476</t>
  </si>
  <si>
    <t xml:space="preserve">"madlo ve výšce 1,0m" </t>
  </si>
  <si>
    <t xml:space="preserve">"z 1.PP do 1.NP" 3,35*2+0,25</t>
  </si>
  <si>
    <t xml:space="preserve">"z 1.NP do 2.NP" 3,35*2+0,25*2</t>
  </si>
  <si>
    <t xml:space="preserve">(3,2+4,8*2+1,7)</t>
  </si>
  <si>
    <t xml:space="preserve">"madlo ve výšce 0,6m"</t>
  </si>
  <si>
    <t xml:space="preserve">270</t>
  </si>
  <si>
    <t xml:space="preserve">766-001</t>
  </si>
  <si>
    <t xml:space="preserve">dodávka dřevěného madla zábradlí schodiště, masiv dub, pr.50mm, 3x lazirovací lak transparentní</t>
  </si>
  <si>
    <t xml:space="preserve">-2115688574</t>
  </si>
  <si>
    <t xml:space="preserve">86,3*1,01</t>
  </si>
  <si>
    <t xml:space="preserve">271</t>
  </si>
  <si>
    <t xml:space="preserve">766211811</t>
  </si>
  <si>
    <t xml:space="preserve">Demontáž madel schodišťových</t>
  </si>
  <si>
    <t xml:space="preserve">26204513</t>
  </si>
  <si>
    <t xml:space="preserve">272</t>
  </si>
  <si>
    <t xml:space="preserve">766231113</t>
  </si>
  <si>
    <t xml:space="preserve">Montáž sklápěcích půdních schodů</t>
  </si>
  <si>
    <t xml:space="preserve">364071123</t>
  </si>
  <si>
    <t xml:space="preserve">273</t>
  </si>
  <si>
    <t xml:space="preserve">61233172</t>
  </si>
  <si>
    <t xml:space="preserve">schody stahovací kovové a plechovým víkem s vnitřní protipožární,protihlukovou a zateplovací vložkou - 70(1100)x50(100) cm</t>
  </si>
  <si>
    <t xml:space="preserve">-1572063459</t>
  </si>
  <si>
    <t xml:space="preserve">274</t>
  </si>
  <si>
    <t xml:space="preserve">766231814</t>
  </si>
  <si>
    <t xml:space="preserve">Demontáž sklápěcích půdních schodů</t>
  </si>
  <si>
    <t xml:space="preserve">1263595159</t>
  </si>
  <si>
    <t xml:space="preserve">275</t>
  </si>
  <si>
    <t xml:space="preserve">766411811</t>
  </si>
  <si>
    <t xml:space="preserve">Demontáž truhlářského obložení stěn z panelů plochy do 1,5 m2</t>
  </si>
  <si>
    <t xml:space="preserve">-1328331408</t>
  </si>
  <si>
    <t xml:space="preserve">"1.15, 1.16"  (1,30*2+0,30+6,40+0,90)*1,00+(6,975+1,825+2,00+5,675)*1,00</t>
  </si>
  <si>
    <t xml:space="preserve">"1.01, 1.27"  (1,30*2+0,30+6,40+0,90)*1,00+(6,975+1,825+2,00+5,675)*1,00</t>
  </si>
  <si>
    <t xml:space="preserve">"1.21"  (5,90+5,30*2+0,50*2)*1,00</t>
  </si>
  <si>
    <t xml:space="preserve">"1.05, 1.11"  (7,325+2,40)*2*1,00*2</t>
  </si>
  <si>
    <t xml:space="preserve">"1.02, 1.14"  (4,40+2,29)*2*1,00*2</t>
  </si>
  <si>
    <t xml:space="preserve">"2.17, 2.18"  (1,30*2+0,30+6,40+0,90)*1,00+(6,975+1,825+2,00+5,675)*1,00</t>
  </si>
  <si>
    <t xml:space="preserve">"2.01, 2.29"  (1,30*2+0,30+6,40+0,90)*1,00+(6,975+1,825+2,00+5,675)*1,00</t>
  </si>
  <si>
    <t xml:space="preserve">"2.24"  (5,90+7,50*2)*1,00</t>
  </si>
  <si>
    <t xml:space="preserve">"2.05, 2.13"  (7,325+2,40)*2*1,00*2</t>
  </si>
  <si>
    <t xml:space="preserve">"2.02, 2.16"  (4,40+2,29)*2*1,00*2</t>
  </si>
  <si>
    <t xml:space="preserve">276</t>
  </si>
  <si>
    <t xml:space="preserve">766411822</t>
  </si>
  <si>
    <t xml:space="preserve">Demontáž truhlářského obložení stěn podkladových roštů</t>
  </si>
  <si>
    <t xml:space="preserve">-10055375</t>
  </si>
  <si>
    <t xml:space="preserve">277</t>
  </si>
  <si>
    <t xml:space="preserve">766411891</t>
  </si>
  <si>
    <t xml:space="preserve">Demontáž dřevěných krytů radiátorů </t>
  </si>
  <si>
    <t xml:space="preserve">-581968357</t>
  </si>
  <si>
    <t xml:space="preserve">(4,40+0,30)*0,73*12</t>
  </si>
  <si>
    <t xml:space="preserve">(6,80+0,30)*0,73*2</t>
  </si>
  <si>
    <t xml:space="preserve">278</t>
  </si>
  <si>
    <t xml:space="preserve">766421213</t>
  </si>
  <si>
    <t xml:space="preserve">Montáž obložení podhledů jednoduchých palubkami z měkkého dřeva š do 100 mm</t>
  </si>
  <si>
    <t xml:space="preserve">-2122642534</t>
  </si>
  <si>
    <t xml:space="preserve">2,1*(0,2+0,3)*2</t>
  </si>
  <si>
    <t xml:space="preserve">2,0+(0,3*0,3)</t>
  </si>
  <si>
    <t xml:space="preserve">279</t>
  </si>
  <si>
    <t xml:space="preserve">61191120</t>
  </si>
  <si>
    <t xml:space="preserve">palubky obkladové smrk profil klasický 12,5x96mm jakost A/B</t>
  </si>
  <si>
    <t xml:space="preserve">-51508632</t>
  </si>
  <si>
    <t xml:space="preserve">4,19*1,15</t>
  </si>
  <si>
    <t xml:space="preserve">280</t>
  </si>
  <si>
    <t xml:space="preserve">766427112</t>
  </si>
  <si>
    <t xml:space="preserve">Montáž obložení podhledů podkladového roštu</t>
  </si>
  <si>
    <t xml:space="preserve">1993647571</t>
  </si>
  <si>
    <t xml:space="preserve">4,19*4</t>
  </si>
  <si>
    <t xml:space="preserve">281</t>
  </si>
  <si>
    <t xml:space="preserve">-151220259</t>
  </si>
  <si>
    <t xml:space="preserve">16,76*0,04*0,06*1,15</t>
  </si>
  <si>
    <t xml:space="preserve">282</t>
  </si>
  <si>
    <t xml:space="preserve">766660001</t>
  </si>
  <si>
    <t xml:space="preserve">Montáž dveřních křídel otvíravých jednokřídlových š do 0,8 m do ocelové zárubně</t>
  </si>
  <si>
    <t xml:space="preserve">525438989</t>
  </si>
  <si>
    <t xml:space="preserve">"O1 - 70" 11</t>
  </si>
  <si>
    <t xml:space="preserve">"O2 - 70" 12</t>
  </si>
  <si>
    <t xml:space="preserve">"O3 - 80" 7</t>
  </si>
  <si>
    <t xml:space="preserve">"O4 - 80" 4</t>
  </si>
  <si>
    <t xml:space="preserve">"O5 - 80" 2</t>
  </si>
  <si>
    <t xml:space="preserve">"O6 - 80" 2</t>
  </si>
  <si>
    <t xml:space="preserve">"O7 - 80" 3</t>
  </si>
  <si>
    <t xml:space="preserve">"O8 - 80" 6</t>
  </si>
  <si>
    <t xml:space="preserve">283</t>
  </si>
  <si>
    <t xml:space="preserve">611-001</t>
  </si>
  <si>
    <t xml:space="preserve">dveře vnitřní hladké DTD CPL laminát plné 1křídlé 700x1970mm dub</t>
  </si>
  <si>
    <t xml:space="preserve">1783036986</t>
  </si>
  <si>
    <t xml:space="preserve">284</t>
  </si>
  <si>
    <t xml:space="preserve">611-002</t>
  </si>
  <si>
    <t xml:space="preserve">dveře vnitřní hladké DTD CPL laminát plné 1křídlé 800x1970mm dub</t>
  </si>
  <si>
    <t xml:space="preserve">-1879265166</t>
  </si>
  <si>
    <t xml:space="preserve">285</t>
  </si>
  <si>
    <t xml:space="preserve">611-003</t>
  </si>
  <si>
    <t xml:space="preserve">dveře vnitřní hladké DTD CPL laminát 2/3 sklo se vzorem 1křídlé 800x1970mm dub</t>
  </si>
  <si>
    <t xml:space="preserve">-2066573898</t>
  </si>
  <si>
    <t xml:space="preserve">286</t>
  </si>
  <si>
    <t xml:space="preserve">611-004</t>
  </si>
  <si>
    <t xml:space="preserve">dveře vnitřní hladké DTD CPL laminát 2/3 sklo čiré 1křídlé 800x1970mm dub</t>
  </si>
  <si>
    <t xml:space="preserve">-2140741303</t>
  </si>
  <si>
    <t xml:space="preserve">287</t>
  </si>
  <si>
    <t xml:space="preserve">766660002</t>
  </si>
  <si>
    <t xml:space="preserve">Montáž dveřních křídel otvíravých jednokřídlových š přes 0,8 m do ocelové zárubně</t>
  </si>
  <si>
    <t xml:space="preserve">1086509613</t>
  </si>
  <si>
    <t xml:space="preserve">"O9 - 90" 6</t>
  </si>
  <si>
    <t xml:space="preserve">"O10 - 90" 7</t>
  </si>
  <si>
    <t xml:space="preserve">"O11 - 90" 2</t>
  </si>
  <si>
    <t xml:space="preserve">"O12 - 90" 1</t>
  </si>
  <si>
    <t xml:space="preserve">"O13 - 90" 3</t>
  </si>
  <si>
    <t xml:space="preserve">288</t>
  </si>
  <si>
    <t xml:space="preserve">611-005</t>
  </si>
  <si>
    <t xml:space="preserve">dveře vnitřní hladké DTD CPL laminát plné 1křídlé 900x1970mm dub</t>
  </si>
  <si>
    <t xml:space="preserve">-1139197553</t>
  </si>
  <si>
    <t xml:space="preserve">289</t>
  </si>
  <si>
    <t xml:space="preserve">611-006</t>
  </si>
  <si>
    <t xml:space="preserve">dveře vnitřní hladké DTD CPL 2/3sklo se vzorem 1křídlé 900x1970mm dub</t>
  </si>
  <si>
    <t xml:space="preserve">340336744</t>
  </si>
  <si>
    <t xml:space="preserve">290</t>
  </si>
  <si>
    <t xml:space="preserve">611-007</t>
  </si>
  <si>
    <t xml:space="preserve">dveře vnitřní hladké DTD CPL 2/3sklo čiré 1křídlé 900x1970mm dub</t>
  </si>
  <si>
    <t xml:space="preserve">-1167134211</t>
  </si>
  <si>
    <t xml:space="preserve">291</t>
  </si>
  <si>
    <t xml:space="preserve">766660021</t>
  </si>
  <si>
    <t xml:space="preserve">Montáž dveřních křídel otvíravých jednokřídlových š do 0,8 m požárních do ocelové zárubně</t>
  </si>
  <si>
    <t xml:space="preserve">-1217472118</t>
  </si>
  <si>
    <t xml:space="preserve">"O16 - 80" 2</t>
  </si>
  <si>
    <t xml:space="preserve">"O17 - 80" 1</t>
  </si>
  <si>
    <t xml:space="preserve">"O18 - 80" 2</t>
  </si>
  <si>
    <t xml:space="preserve">"O19 - 80" 2</t>
  </si>
  <si>
    <t xml:space="preserve">"O20 - 80" 2</t>
  </si>
  <si>
    <t xml:space="preserve">"O21 - 80" 2</t>
  </si>
  <si>
    <t xml:space="preserve">292</t>
  </si>
  <si>
    <t xml:space="preserve">611-008</t>
  </si>
  <si>
    <t xml:space="preserve">dveře vnitřní hladké požárně odolné DTD CPL laminát plné EI15 DP3 1křídlové 800x1970mm dub</t>
  </si>
  <si>
    <t xml:space="preserve">1766670142</t>
  </si>
  <si>
    <t xml:space="preserve">293</t>
  </si>
  <si>
    <t xml:space="preserve">611-009</t>
  </si>
  <si>
    <t xml:space="preserve">dveře vnitřní hladké požárně odolné DTD CPL laminát 2/3 sklo se vzorem EI15 DP3 1křídlové 800x1970mm dub</t>
  </si>
  <si>
    <t xml:space="preserve">717644801</t>
  </si>
  <si>
    <t xml:space="preserve">294</t>
  </si>
  <si>
    <t xml:space="preserve">611-010</t>
  </si>
  <si>
    <t xml:space="preserve">dveře vnitřní hladké požárně odolné DTD CPL laminát 2/3 sklo čiré EI15 DP3 1křídlové 800x1970mm dub</t>
  </si>
  <si>
    <t xml:space="preserve">311402915</t>
  </si>
  <si>
    <t xml:space="preserve">295</t>
  </si>
  <si>
    <t xml:space="preserve">766660022</t>
  </si>
  <si>
    <t xml:space="preserve">Montáž dveřních křídel otvíravých jednokřídlových š přes 0,8 m požárních do ocelové zárubně</t>
  </si>
  <si>
    <t xml:space="preserve">-1809616122</t>
  </si>
  <si>
    <t xml:space="preserve">"O14 - 90" 1</t>
  </si>
  <si>
    <t xml:space="preserve">"O22 - 90" 2</t>
  </si>
  <si>
    <t xml:space="preserve">296</t>
  </si>
  <si>
    <t xml:space="preserve">611-011</t>
  </si>
  <si>
    <t xml:space="preserve">dveře vnitřní hladké požárně odolné DTD CPL laminát plné EI15 DP3 1křídlové 900x1970mm dub, 1x invalidní madlo</t>
  </si>
  <si>
    <t xml:space="preserve">1663483911</t>
  </si>
  <si>
    <t xml:space="preserve">297</t>
  </si>
  <si>
    <t xml:space="preserve">611-012</t>
  </si>
  <si>
    <t xml:space="preserve">dveře vnitřní hladké požárně odolné DTD CPL laminát 2/3 sklo se vzorem EI15 DP3 1křídlové 900x1970mm dub</t>
  </si>
  <si>
    <t xml:space="preserve">-676367211</t>
  </si>
  <si>
    <t xml:space="preserve">298</t>
  </si>
  <si>
    <t xml:space="preserve">766660031</t>
  </si>
  <si>
    <t xml:space="preserve">Montáž dveřních křídel otvíravých dvoukřídlových požárních do ocelové zárubně</t>
  </si>
  <si>
    <t xml:space="preserve">651896867</t>
  </si>
  <si>
    <t xml:space="preserve">"O15 - 160" 1</t>
  </si>
  <si>
    <t xml:space="preserve">299</t>
  </si>
  <si>
    <t xml:space="preserve">611-013</t>
  </si>
  <si>
    <t xml:space="preserve">dveře vnitřní požárně odolné DTD CPL laminát 2/3 sklo čiré EI15 DP3 2křídlové 1450x1970mm</t>
  </si>
  <si>
    <t xml:space="preserve">-1215490193</t>
  </si>
  <si>
    <t xml:space="preserve">300</t>
  </si>
  <si>
    <t xml:space="preserve">766660717</t>
  </si>
  <si>
    <t xml:space="preserve">Montáž dveřních křídel samozavírače na ocelovou zárubeň</t>
  </si>
  <si>
    <t xml:space="preserve">-1658767988</t>
  </si>
  <si>
    <t xml:space="preserve">301</t>
  </si>
  <si>
    <t xml:space="preserve">549172655</t>
  </si>
  <si>
    <t xml:space="preserve">samozavírač dveří hydraulický </t>
  </si>
  <si>
    <t xml:space="preserve">675813476</t>
  </si>
  <si>
    <t xml:space="preserve">302</t>
  </si>
  <si>
    <t xml:space="preserve">766660720</t>
  </si>
  <si>
    <t xml:space="preserve">Osazení větrací mřížky s vyříznutím otvoru vč.dodávky páru větracích mřížek</t>
  </si>
  <si>
    <t xml:space="preserve">-1569671355</t>
  </si>
  <si>
    <t xml:space="preserve">"1.PP" 9</t>
  </si>
  <si>
    <t xml:space="preserve">"1.NP" 8</t>
  </si>
  <si>
    <t xml:space="preserve">"2.NP" 8</t>
  </si>
  <si>
    <t xml:space="preserve">303</t>
  </si>
  <si>
    <t xml:space="preserve">766660728</t>
  </si>
  <si>
    <t xml:space="preserve">Montáž dveřního interiérového kování - zámku</t>
  </si>
  <si>
    <t xml:space="preserve">1696294720</t>
  </si>
  <si>
    <t xml:space="preserve">"WC, sprcha" 9</t>
  </si>
  <si>
    <t xml:space="preserve">"FAB" 72</t>
  </si>
  <si>
    <t xml:space="preserve">304</t>
  </si>
  <si>
    <t xml:space="preserve">54914622</t>
  </si>
  <si>
    <t xml:space="preserve">kování dveřní vrchní klika včetně štítu a montážního materiálu BB 72 matný nikl</t>
  </si>
  <si>
    <t xml:space="preserve">355811630</t>
  </si>
  <si>
    <t xml:space="preserve">305</t>
  </si>
  <si>
    <t xml:space="preserve">54914623</t>
  </si>
  <si>
    <t xml:space="preserve">kování dveřní WC, vrchní klika včetně štítu a montážního materiálu BB 72 matný nikl</t>
  </si>
  <si>
    <t xml:space="preserve">404667612</t>
  </si>
  <si>
    <t xml:space="preserve">306</t>
  </si>
  <si>
    <t xml:space="preserve">54926045</t>
  </si>
  <si>
    <t xml:space="preserve">zámek stavební zadlabací vložkový 24026 s převodem pravý/levý</t>
  </si>
  <si>
    <t xml:space="preserve">-632401454</t>
  </si>
  <si>
    <t xml:space="preserve">307</t>
  </si>
  <si>
    <t xml:space="preserve">54964150</t>
  </si>
  <si>
    <t xml:space="preserve">vložka zámková cylindrická oboustranná+4 klíče</t>
  </si>
  <si>
    <t xml:space="preserve">606347829</t>
  </si>
  <si>
    <t xml:space="preserve">308</t>
  </si>
  <si>
    <t xml:space="preserve">766-004</t>
  </si>
  <si>
    <t xml:space="preserve">D+MTŽ přepážky mezi WC</t>
  </si>
  <si>
    <t xml:space="preserve">144344198</t>
  </si>
  <si>
    <t xml:space="preserve">309</t>
  </si>
  <si>
    <t xml:space="preserve">766-006.</t>
  </si>
  <si>
    <t xml:space="preserve">D+MTŽ plastové okno vnitřní 800x1200 FIX, zasklené iz.2sklem bezpečnostním</t>
  </si>
  <si>
    <t xml:space="preserve">-1055087037</t>
  </si>
  <si>
    <t xml:space="preserve">310</t>
  </si>
  <si>
    <t xml:space="preserve">766-007</t>
  </si>
  <si>
    <t xml:space="preserve">D+MTŽ plastové okno vnitřní 1200x1200 FIX, zasklené iz.2sklem bezpečnostním, barva bílá</t>
  </si>
  <si>
    <t xml:space="preserve">58664777</t>
  </si>
  <si>
    <t xml:space="preserve">311</t>
  </si>
  <si>
    <t xml:space="preserve">766-007.</t>
  </si>
  <si>
    <t xml:space="preserve">D+MTŽ plastové okno, zasklené iz.2sklem bezpečnostním, 3200x1200mm FIX, barva bílá</t>
  </si>
  <si>
    <t xml:space="preserve">ks</t>
  </si>
  <si>
    <t xml:space="preserve">1294903944</t>
  </si>
  <si>
    <t xml:space="preserve">"1.PP"  2</t>
  </si>
  <si>
    <t xml:space="preserve">312</t>
  </si>
  <si>
    <t xml:space="preserve">766-013</t>
  </si>
  <si>
    <t xml:space="preserve">D+MTŽ plastové okno, Uw=1,2, iz.2sklo, 1120x7230mm FIX</t>
  </si>
  <si>
    <t xml:space="preserve">1724288959</t>
  </si>
  <si>
    <t xml:space="preserve">"výtahová šachta"  1</t>
  </si>
  <si>
    <t xml:space="preserve">313</t>
  </si>
  <si>
    <t xml:space="preserve">766-018</t>
  </si>
  <si>
    <t xml:space="preserve">D+MTŽ vnitřní textilní vertikální žaluzie, šířka lamel 124mm, ovládání pomocí pásků, rozměr 1200x2000mmi - přesná specifikace viz výpis plastových prvků P/3</t>
  </si>
  <si>
    <t xml:space="preserve">388595896</t>
  </si>
  <si>
    <t xml:space="preserve">"P/3" 10</t>
  </si>
  <si>
    <t xml:space="preserve">314</t>
  </si>
  <si>
    <t xml:space="preserve">766-019</t>
  </si>
  <si>
    <t xml:space="preserve">D+MTŽ vnitřní textilní vertikální žaluzie, šířka lamel 124mm, ovládání pomocí pásků, rozměr 2700x2000mmi - přesná specifikace viz výpis plastových prvků P/4</t>
  </si>
  <si>
    <t xml:space="preserve">-1273262875</t>
  </si>
  <si>
    <t xml:space="preserve">"P/4" 13</t>
  </si>
  <si>
    <t xml:space="preserve">315</t>
  </si>
  <si>
    <t xml:space="preserve">766-020</t>
  </si>
  <si>
    <t xml:space="preserve">D+MTŽ vnitřní textilní vertikální žaluzie, šířka lamel 124mm, ovládání pomocí pásků, rozměr 3600x2000mmi - přesná specifikace viz výpis plastových prvků P/5</t>
  </si>
  <si>
    <t xml:space="preserve">80463293</t>
  </si>
  <si>
    <t xml:space="preserve">"P/5" 1</t>
  </si>
  <si>
    <t xml:space="preserve">316</t>
  </si>
  <si>
    <t xml:space="preserve">766-021</t>
  </si>
  <si>
    <t xml:space="preserve">D+MTŽ vnitřní textilní vertikální žaluzie, šířka lamel 124mm, ovládání pomocí pásků, rozměr 6000x2000mmi - přesná specifikace viz výpis plastových prvků P/6</t>
  </si>
  <si>
    <t xml:space="preserve">2118057902</t>
  </si>
  <si>
    <t xml:space="preserve">"P/6" 4</t>
  </si>
  <si>
    <t xml:space="preserve">317</t>
  </si>
  <si>
    <t xml:space="preserve">766-031</t>
  </si>
  <si>
    <t xml:space="preserve">D+MTŽ stříška nad vstupem 1245x1500mm, z duté polykarbonátové desky, nosné konzoly vč.ukotvení do zdi - přesná specifikace viz výpis plastových prvků P/1</t>
  </si>
  <si>
    <t xml:space="preserve">-1784692653</t>
  </si>
  <si>
    <t xml:space="preserve">"P/1" 3</t>
  </si>
  <si>
    <t xml:space="preserve">318</t>
  </si>
  <si>
    <t xml:space="preserve">766-032</t>
  </si>
  <si>
    <t xml:space="preserve">D+MTŽ stříška nad vstupem 1245x1000mm, z duté polykarbonátové desky, nosné konzoly vč.ukotvení do zdi - přesná specifikace viz výpis plastových prvků P/2</t>
  </si>
  <si>
    <t xml:space="preserve">-643248842</t>
  </si>
  <si>
    <t xml:space="preserve">"P/2" 4</t>
  </si>
  <si>
    <t xml:space="preserve">319</t>
  </si>
  <si>
    <t xml:space="preserve">766-033</t>
  </si>
  <si>
    <t xml:space="preserve">Vnitřní vertikální žaluzie, rozm. 5600x2200mm, d+m, ozn. 28/P</t>
  </si>
  <si>
    <t xml:space="preserve">999702761</t>
  </si>
  <si>
    <t xml:space="preserve">320</t>
  </si>
  <si>
    <t xml:space="preserve">766-034</t>
  </si>
  <si>
    <t xml:space="preserve">-483309281</t>
  </si>
  <si>
    <t xml:space="preserve">321</t>
  </si>
  <si>
    <t xml:space="preserve">766-035</t>
  </si>
  <si>
    <t xml:space="preserve">643326014</t>
  </si>
  <si>
    <t xml:space="preserve">322</t>
  </si>
  <si>
    <t xml:space="preserve">998766103</t>
  </si>
  <si>
    <t xml:space="preserve">Přesun hmot pro konstrukce truhlářské stanovený z hmotnosti přesunovaného materiálu vodorovná dopravní vzdálenost do 50 m v objektech výšky přes 12 do 24 m</t>
  </si>
  <si>
    <t xml:space="preserve">-810985740</t>
  </si>
  <si>
    <t xml:space="preserve">767</t>
  </si>
  <si>
    <t xml:space="preserve">Konstrukce zámečnické</t>
  </si>
  <si>
    <t xml:space="preserve">323</t>
  </si>
  <si>
    <t xml:space="preserve">767161823</t>
  </si>
  <si>
    <t xml:space="preserve">Demontáž zábradlí schodišťového nerozebíratelného hmotnosti 1m zábradlí do 20 kg</t>
  </si>
  <si>
    <t xml:space="preserve">729549254</t>
  </si>
  <si>
    <t xml:space="preserve">324</t>
  </si>
  <si>
    <t xml:space="preserve">767161851</t>
  </si>
  <si>
    <t xml:space="preserve">1370573012</t>
  </si>
  <si>
    <t xml:space="preserve">325</t>
  </si>
  <si>
    <t xml:space="preserve">767531111</t>
  </si>
  <si>
    <t xml:space="preserve">Montáž vstupních čistících zón z rohoží kovových nebo plastových</t>
  </si>
  <si>
    <t xml:space="preserve">CS ÚRS 2016 02</t>
  </si>
  <si>
    <t xml:space="preserve">-947693873</t>
  </si>
  <si>
    <t xml:space="preserve">"1.PP" 1,0*0,6</t>
  </si>
  <si>
    <t xml:space="preserve">"1.NP" 1,0*0,6</t>
  </si>
  <si>
    <t xml:space="preserve">326</t>
  </si>
  <si>
    <t xml:space="preserve">69752001</t>
  </si>
  <si>
    <t xml:space="preserve">rohož vstupní provedení hliník standard 27 mm</t>
  </si>
  <si>
    <t xml:space="preserve">821340751</t>
  </si>
  <si>
    <t xml:space="preserve">327</t>
  </si>
  <si>
    <t xml:space="preserve">69752122</t>
  </si>
  <si>
    <t xml:space="preserve">koberec čistící zóna, střiž.smyčka s pruhy hrub.vlákna,vlákno PA 670g/m2,zátěž 33,Bfl-S1,záda vinyl</t>
  </si>
  <si>
    <t xml:space="preserve">-494462974</t>
  </si>
  <si>
    <t xml:space="preserve">328</t>
  </si>
  <si>
    <t xml:space="preserve">767531121</t>
  </si>
  <si>
    <t xml:space="preserve">Montáž vstupních čistících zón z rohoží osazení rámu mosazného nebo hliníkového zapuštěného z L profilů</t>
  </si>
  <si>
    <t xml:space="preserve">-1288001401</t>
  </si>
  <si>
    <t xml:space="preserve">"1.PP" (1,0+0,6)*2</t>
  </si>
  <si>
    <t xml:space="preserve">"1.NP" (1,0+0,6)*2</t>
  </si>
  <si>
    <t xml:space="preserve">329</t>
  </si>
  <si>
    <t xml:space="preserve">69752160</t>
  </si>
  <si>
    <t xml:space="preserve">rám pro zapuštění profil L-30/30 25/25 20/30 15/30-Al</t>
  </si>
  <si>
    <t xml:space="preserve">842236300</t>
  </si>
  <si>
    <t xml:space="preserve">330</t>
  </si>
  <si>
    <t xml:space="preserve">767-003</t>
  </si>
  <si>
    <t xml:space="preserve">Výroba atypických zámečnických konstrukcí hmotnosti do 20 kg</t>
  </si>
  <si>
    <t xml:space="preserve">kg</t>
  </si>
  <si>
    <t xml:space="preserve">-450709292</t>
  </si>
  <si>
    <t xml:space="preserve">"oc nosník pro dodatečné zabetonování otvorů ve stropu - 12ks"</t>
  </si>
  <si>
    <t xml:space="preserve">"Ič.10, l=1,2m - 12ks" 1,2*8,34*12</t>
  </si>
  <si>
    <t xml:space="preserve">"P10-250/250 - 24ks" 0,25*0,25*0,01*7865*24</t>
  </si>
  <si>
    <t xml:space="preserve">"2xUč.18 svař.do krabice, l=1,5 - 2ks" 1,8*2*2*22,0</t>
  </si>
  <si>
    <t xml:space="preserve">"1xUč.8, l=1,2 - 2ks" 1,2*2*8,64</t>
  </si>
  <si>
    <t xml:space="preserve">331</t>
  </si>
  <si>
    <t xml:space="preserve">13010712</t>
  </si>
  <si>
    <t xml:space="preserve">ocel profilová IPN 100 jakost 11 375</t>
  </si>
  <si>
    <t xml:space="preserve">-670846204</t>
  </si>
  <si>
    <t xml:space="preserve">"oc nosník pro dodatečné zabetonování otvorů ve stropu"</t>
  </si>
  <si>
    <t xml:space="preserve">"Ič.10, l=1,2m - 12ks" 1,2*0,00834*12*1,1</t>
  </si>
  <si>
    <t xml:space="preserve">332</t>
  </si>
  <si>
    <t xml:space="preserve">13010814</t>
  </si>
  <si>
    <t xml:space="preserve">ocel profilová UPN 80 jakost 11 375</t>
  </si>
  <si>
    <t xml:space="preserve">1441747564</t>
  </si>
  <si>
    <t xml:space="preserve">"1xUč.8, l=1,2 - 24ks" 1,2*24*0,00864*1,1</t>
  </si>
  <si>
    <t xml:space="preserve">333</t>
  </si>
  <si>
    <t xml:space="preserve">13010824</t>
  </si>
  <si>
    <t xml:space="preserve">ocel profilová UPN 180 jakost 11 375</t>
  </si>
  <si>
    <t xml:space="preserve">186042758</t>
  </si>
  <si>
    <t xml:space="preserve">"2xUč.18 svař.do krabice, l=1,5 - 2ks" 1,8*2*2*0,022*1,1</t>
  </si>
  <si>
    <t xml:space="preserve">334</t>
  </si>
  <si>
    <t xml:space="preserve">13611228</t>
  </si>
  <si>
    <t xml:space="preserve">plech ocelový hladký jakost S 235 JR tl 10mm tabule</t>
  </si>
  <si>
    <t xml:space="preserve">-1962220442</t>
  </si>
  <si>
    <t xml:space="preserve">"P10-250/250 - 8ks" 0,25*0,25*0,01*7,865*8*1,1</t>
  </si>
  <si>
    <t xml:space="preserve">335</t>
  </si>
  <si>
    <t xml:space="preserve">767-011</t>
  </si>
  <si>
    <t xml:space="preserve">D+MTŽ dřevěné zaoblené madlo vč. konzol pro uchycení do zdi - přesná specifikace viz výpis zámečnických prvků Z11</t>
  </si>
  <si>
    <t xml:space="preserve">451078040</t>
  </si>
  <si>
    <t xml:space="preserve">"Z/11" 33,0</t>
  </si>
  <si>
    <t xml:space="preserve">337</t>
  </si>
  <si>
    <t xml:space="preserve">767-016</t>
  </si>
  <si>
    <t xml:space="preserve">D+MTŽ větrací mřížka se sítí proti hmyzu 350x350mm</t>
  </si>
  <si>
    <t xml:space="preserve">-1730507008</t>
  </si>
  <si>
    <t xml:space="preserve">"výtah.šachta" 2</t>
  </si>
  <si>
    <t xml:space="preserve">338</t>
  </si>
  <si>
    <t xml:space="preserve">767-017</t>
  </si>
  <si>
    <t xml:space="preserve">D+MTŽ invalidní madlo vodorovné, sklopné, materiál nerez, l=800mm - Z/9</t>
  </si>
  <si>
    <t xml:space="preserve">311493032</t>
  </si>
  <si>
    <t xml:space="preserve">339</t>
  </si>
  <si>
    <t xml:space="preserve">767-018</t>
  </si>
  <si>
    <t xml:space="preserve">D+MTŽ invalidní madlo vodorovné, pevné, materiál nerez, l=600mm - Z/10</t>
  </si>
  <si>
    <t xml:space="preserve">275212798</t>
  </si>
  <si>
    <t xml:space="preserve">340</t>
  </si>
  <si>
    <t xml:space="preserve">998767103</t>
  </si>
  <si>
    <t xml:space="preserve">Přesun hmot pro zámečnické konstrukce stanovený z hmotnosti přesunovaného materiálu vodorovná dopravní vzdálenost do 50 m v objektech výšky přes 12 do 24 m</t>
  </si>
  <si>
    <t xml:space="preserve">257862239</t>
  </si>
  <si>
    <t xml:space="preserve">771</t>
  </si>
  <si>
    <t xml:space="preserve">Podlahy z dlaždic</t>
  </si>
  <si>
    <t xml:space="preserve">341</t>
  </si>
  <si>
    <t xml:space="preserve">771121011</t>
  </si>
  <si>
    <t xml:space="preserve">Nátěr penetrační na podlahu</t>
  </si>
  <si>
    <t xml:space="preserve">-1065478716</t>
  </si>
  <si>
    <t xml:space="preserve">2,3*19*0,33</t>
  </si>
  <si>
    <t xml:space="preserve">2,3*19*0,15</t>
  </si>
  <si>
    <t xml:space="preserve">"soklík rovný" 24,7*0,09</t>
  </si>
  <si>
    <t xml:space="preserve">237,282</t>
  </si>
  <si>
    <t xml:space="preserve">342</t>
  </si>
  <si>
    <t xml:space="preserve">771161011</t>
  </si>
  <si>
    <t xml:space="preserve">Montáž profilu dilatační spáry bez izolace v rovině dlažby</t>
  </si>
  <si>
    <t xml:space="preserve">1390830815</t>
  </si>
  <si>
    <t xml:space="preserve">"do prahů zárubni - přechod KD na linoleum"</t>
  </si>
  <si>
    <t xml:space="preserve">"70" 0,7*2</t>
  </si>
  <si>
    <t xml:space="preserve">"80" 0,8*3</t>
  </si>
  <si>
    <t xml:space="preserve">"90" 0,9*6</t>
  </si>
  <si>
    <t xml:space="preserve">"100" 1,0</t>
  </si>
  <si>
    <t xml:space="preserve">"120" 1,2</t>
  </si>
  <si>
    <t xml:space="preserve">"80" 0,8*8</t>
  </si>
  <si>
    <t xml:space="preserve">343</t>
  </si>
  <si>
    <t xml:space="preserve">590541732</t>
  </si>
  <si>
    <t xml:space="preserve">profil dilatační nerezový pro keramickou dlažbu tl.9 mm - přechod keram.dlažba/linoleum</t>
  </si>
  <si>
    <t xml:space="preserve">-691712681</t>
  </si>
  <si>
    <t xml:space="preserve">24,2*1,15</t>
  </si>
  <si>
    <t xml:space="preserve">344</t>
  </si>
  <si>
    <t xml:space="preserve">771161022</t>
  </si>
  <si>
    <t xml:space="preserve">Montáž profilu pro schodové hrany</t>
  </si>
  <si>
    <t xml:space="preserve">1513333712</t>
  </si>
  <si>
    <t xml:space="preserve">2,3*19</t>
  </si>
  <si>
    <t xml:space="preserve">345</t>
  </si>
  <si>
    <t xml:space="preserve">SCS.TE110100</t>
  </si>
  <si>
    <t xml:space="preserve">schodový profil nerezový protiskluzový</t>
  </si>
  <si>
    <t xml:space="preserve">-1182978075</t>
  </si>
  <si>
    <t xml:space="preserve">2,5*19</t>
  </si>
  <si>
    <t xml:space="preserve">346</t>
  </si>
  <si>
    <t xml:space="preserve">771274124</t>
  </si>
  <si>
    <t xml:space="preserve">Montáž obkladů stupnic z dlaždic protiskluzných keramických flexibilní lepidlo š do 350 mm</t>
  </si>
  <si>
    <t xml:space="preserve">515750731</t>
  </si>
  <si>
    <t xml:space="preserve">347</t>
  </si>
  <si>
    <t xml:space="preserve">59761337</t>
  </si>
  <si>
    <t xml:space="preserve">schodovka protiskluzná šířky 300mm</t>
  </si>
  <si>
    <t xml:space="preserve">1241431217</t>
  </si>
  <si>
    <t xml:space="preserve">43,7/0,3*1,1</t>
  </si>
  <si>
    <t xml:space="preserve">348</t>
  </si>
  <si>
    <t xml:space="preserve">59761409</t>
  </si>
  <si>
    <t xml:space="preserve">dlažba keramická slinutá protiskluzná do interiéru i exteriéru pro vysoké mechanické namáhání přes 9 do 12 ks/m2</t>
  </si>
  <si>
    <t xml:space="preserve">1793945755</t>
  </si>
  <si>
    <t xml:space="preserve">43,7*0,03*1,1</t>
  </si>
  <si>
    <t xml:space="preserve">349</t>
  </si>
  <si>
    <t xml:space="preserve">771274231</t>
  </si>
  <si>
    <t xml:space="preserve">Montáž obkladů podstupnic z dlaždic hladkých keramických flexibilní lepidlo v do 150 mm</t>
  </si>
  <si>
    <t xml:space="preserve">-425340261</t>
  </si>
  <si>
    <t xml:space="preserve">350</t>
  </si>
  <si>
    <t xml:space="preserve">59761434</t>
  </si>
  <si>
    <t xml:space="preserve">dlažba keramická slinutá hladká do interiéru i exteriéru pro vysoké mechanické namáhání přes 9 do 12ks/m2</t>
  </si>
  <si>
    <t xml:space="preserve">416989144</t>
  </si>
  <si>
    <t xml:space="preserve">2,3*19*0,3*1,1</t>
  </si>
  <si>
    <t xml:space="preserve">351</t>
  </si>
  <si>
    <t xml:space="preserve">771473113</t>
  </si>
  <si>
    <t xml:space="preserve">Montáž soklů z dlaždic keramických lepených rovných v do 120 mm</t>
  </si>
  <si>
    <t xml:space="preserve">-583718175</t>
  </si>
  <si>
    <t xml:space="preserve">"027" (2,85*2+5,1*2)-0,9</t>
  </si>
  <si>
    <t xml:space="preserve">"028" (3,05*2+1,8*2)-0,9</t>
  </si>
  <si>
    <t xml:space="preserve">"sokl rovný"</t>
  </si>
  <si>
    <t xml:space="preserve">"vně.schodiště" 0,3+0,15*2+0,3</t>
  </si>
  <si>
    <t xml:space="preserve">352</t>
  </si>
  <si>
    <t xml:space="preserve">59761416</t>
  </si>
  <si>
    <t xml:space="preserve">sokl-dlažba keramická slinutá hladká do interiéru i exteriéru 300x80mm</t>
  </si>
  <si>
    <t xml:space="preserve">29715680</t>
  </si>
  <si>
    <t xml:space="preserve">24,7/0,3*1,1</t>
  </si>
  <si>
    <t xml:space="preserve">353</t>
  </si>
  <si>
    <t xml:space="preserve">771574263</t>
  </si>
  <si>
    <t xml:space="preserve">Montáž podlah keramických pro mechanické zatížení protiskluzných lepených flexibilním lepidlem do 12 ks/m2</t>
  </si>
  <si>
    <t xml:space="preserve">-1578066852</t>
  </si>
  <si>
    <t xml:space="preserve">354</t>
  </si>
  <si>
    <t xml:space="preserve">-510731140</t>
  </si>
  <si>
    <t xml:space="preserve">237,282*1,1</t>
  </si>
  <si>
    <t xml:space="preserve">355</t>
  </si>
  <si>
    <t xml:space="preserve">771591115</t>
  </si>
  <si>
    <t xml:space="preserve">Podlahy spárování silikonem</t>
  </si>
  <si>
    <t xml:space="preserve">-1291687031</t>
  </si>
  <si>
    <t xml:space="preserve">356</t>
  </si>
  <si>
    <t xml:space="preserve">998771103</t>
  </si>
  <si>
    <t xml:space="preserve">Přesun hmot pro podlahy z dlaždic stanovený z hmotnosti přesunovaného materiálu vodorovná dopravní vzdálenost do 50 m v objektech výšky přes 12 do 24 m</t>
  </si>
  <si>
    <t xml:space="preserve">-314493802</t>
  </si>
  <si>
    <t xml:space="preserve">775</t>
  </si>
  <si>
    <t xml:space="preserve">Podlahy skládané</t>
  </si>
  <si>
    <t xml:space="preserve">357</t>
  </si>
  <si>
    <t xml:space="preserve">775511810</t>
  </si>
  <si>
    <t xml:space="preserve">Demontáž podlah vlysových přibíjených s lištami přibíjenými</t>
  </si>
  <si>
    <t xml:space="preserve">82204721</t>
  </si>
  <si>
    <t xml:space="preserve">"2.NP" 65,04+65,04</t>
  </si>
  <si>
    <t xml:space="preserve">776</t>
  </si>
  <si>
    <t xml:space="preserve">Podlahy povlakové</t>
  </si>
  <si>
    <t xml:space="preserve">358</t>
  </si>
  <si>
    <t xml:space="preserve">776111112</t>
  </si>
  <si>
    <t xml:space="preserve">Broušení betonového podkladu povlakových podlah</t>
  </si>
  <si>
    <t xml:space="preserve">754999144</t>
  </si>
  <si>
    <t xml:space="preserve">"schodiště z 1.PP do 1.NP" </t>
  </si>
  <si>
    <t xml:space="preserve">"schodiště z 1.NP do 2.NP" </t>
  </si>
  <si>
    <t xml:space="preserve">359</t>
  </si>
  <si>
    <t xml:space="preserve">776111311</t>
  </si>
  <si>
    <t xml:space="preserve">Vysátí podkladu povlakových podlah</t>
  </si>
  <si>
    <t xml:space="preserve">-442502205</t>
  </si>
  <si>
    <t xml:space="preserve">1039,91</t>
  </si>
  <si>
    <t xml:space="preserve">48,4*(0,3+0,15)</t>
  </si>
  <si>
    <t xml:space="preserve">360</t>
  </si>
  <si>
    <t xml:space="preserve">776121111</t>
  </si>
  <si>
    <t xml:space="preserve">Vodou ředitelná penetrace savého podkladu povlakových podlah ředěná v poměru 1:3</t>
  </si>
  <si>
    <t xml:space="preserve">-1258750739</t>
  </si>
  <si>
    <t xml:space="preserve">361</t>
  </si>
  <si>
    <t xml:space="preserve">776141112</t>
  </si>
  <si>
    <t xml:space="preserve">Vyrovnání podkladu povlakových podlah stěrkou pevnosti 20 MPa tl 5 mm</t>
  </si>
  <si>
    <t xml:space="preserve">-337788574</t>
  </si>
  <si>
    <t xml:space="preserve">(6,86+59,42+2,3*2,4+21,73+53,57+6,41+48,17+6,79+9,66+9,53+24,28+6,05+18,25+6,78+12,12+4,96)</t>
  </si>
  <si>
    <t xml:space="preserve">(10,77+43,25+16,55+11,67+65,08+51,48+2,65+2,65+51,48+65,08+11,67+16,55+20,81)</t>
  </si>
  <si>
    <t xml:space="preserve">(43,25+32,01+16,55+11,67+65,08+51,48+2,65+2,65+51,48+65,08+11,67+16,55)</t>
  </si>
  <si>
    <t xml:space="preserve">362</t>
  </si>
  <si>
    <t xml:space="preserve">776201811</t>
  </si>
  <si>
    <t xml:space="preserve">Demontáž lepených povlakových podlah bez podložky ručně vč.soklíku</t>
  </si>
  <si>
    <t xml:space="preserve">-1695399724</t>
  </si>
  <si>
    <t xml:space="preserve">12,1</t>
  </si>
  <si>
    <t xml:space="preserve">14,96+17,58+40,56+11,51+3,45+40,56+11,52+3,45+17,58</t>
  </si>
  <si>
    <t xml:space="preserve">10,73+17,58+41,09+11,51+41,09+11,51+17,58+9,14+12,0+10,73</t>
  </si>
  <si>
    <t xml:space="preserve">363</t>
  </si>
  <si>
    <t xml:space="preserve">776251111</t>
  </si>
  <si>
    <t xml:space="preserve">Lepení pásů z přírodního linolea (marmolea) standardním lepidlem vč.svaření spojů, navaření na dilatační profil nerezový v zárubni</t>
  </si>
  <si>
    <t xml:space="preserve">-1812931239</t>
  </si>
  <si>
    <t xml:space="preserve">(6,86+59,42+21,73+53,57+6,41+48,17+6,79+9,66+9,53+24,28+6,05+18,25+6,78+12,12+4,96)</t>
  </si>
  <si>
    <t xml:space="preserve">"mezipodesta" 2,3*2,4</t>
  </si>
  <si>
    <t xml:space="preserve">364</t>
  </si>
  <si>
    <t xml:space="preserve">28411068</t>
  </si>
  <si>
    <t xml:space="preserve">marmoleum přírodní ze 100% dřevité moučky tl 3,0mm, zátěž 32/41, R9, hořlavost Cfl S1</t>
  </si>
  <si>
    <t xml:space="preserve">233056964</t>
  </si>
  <si>
    <t xml:space="preserve">(1039,91-2,3*2,4*2)*1,15</t>
  </si>
  <si>
    <t xml:space="preserve">365</t>
  </si>
  <si>
    <t xml:space="preserve">284-001</t>
  </si>
  <si>
    <t xml:space="preserve">marmoleum přírodní ze 100% dřevité moučky tl 3,0mm, zátěž 32/41, R9, hořlavost Cfl S1 s protiskluznou úpravou</t>
  </si>
  <si>
    <t xml:space="preserve">-1832946745</t>
  </si>
  <si>
    <t xml:space="preserve">"mezipodesta" 2,4*2,3*1,15</t>
  </si>
  <si>
    <t xml:space="preserve">366</t>
  </si>
  <si>
    <t xml:space="preserve">776351111</t>
  </si>
  <si>
    <t xml:space="preserve">Montáž podlahovin z přírodního linolea (marmolea) na stupnice šířky do 300 mm vč.svaření spojů</t>
  </si>
  <si>
    <t xml:space="preserve">1602502552</t>
  </si>
  <si>
    <t xml:space="preserve">"schodiště z 1.PPdo 1.NP" 1,1*22</t>
  </si>
  <si>
    <t xml:space="preserve">"schodiště z 1.NPdo 2.NP" 1,1*22</t>
  </si>
  <si>
    <t xml:space="preserve">367</t>
  </si>
  <si>
    <t xml:space="preserve">-1785192215</t>
  </si>
  <si>
    <t xml:space="preserve">48,4*0,3*1,15</t>
  </si>
  <si>
    <t xml:space="preserve">368</t>
  </si>
  <si>
    <t xml:space="preserve">776351121</t>
  </si>
  <si>
    <t xml:space="preserve">Montáž podlahovin z přírodního linolea (marmolea) na podstupnice výšky do 200 mm vč.svaření spojů</t>
  </si>
  <si>
    <t xml:space="preserve">-877532239</t>
  </si>
  <si>
    <t xml:space="preserve">"schodiště z 1.PP do 1.NP" 1,1*22</t>
  </si>
  <si>
    <t xml:space="preserve">369</t>
  </si>
  <si>
    <t xml:space="preserve">964029987</t>
  </si>
  <si>
    <t xml:space="preserve">48,4*0,15*1,1</t>
  </si>
  <si>
    <t xml:space="preserve">370</t>
  </si>
  <si>
    <t xml:space="preserve">776411112</t>
  </si>
  <si>
    <t xml:space="preserve">Montáž obvodových soklíků výšky do 100 mm</t>
  </si>
  <si>
    <t xml:space="preserve">92204870</t>
  </si>
  <si>
    <t xml:space="preserve">"linoleum"</t>
  </si>
  <si>
    <t xml:space="preserve">"001" (3,05*2+0,425*2+2,95*2)-1,0-0,9</t>
  </si>
  <si>
    <t xml:space="preserve">"003" (7,225*2+6,0*2+5,3*4+3,2*2)-0,9*2-1,0-0,8-1,2+0,4*2</t>
  </si>
  <si>
    <t xml:space="preserve">"mezipodesta" 2,3*2+2,4</t>
  </si>
  <si>
    <t xml:space="preserve">"004" (12,1*2+1,875*2)-0,9*6</t>
  </si>
  <si>
    <t xml:space="preserve">"005" (10,465*2+5,225*2+0,425*4)-0,9-0,8</t>
  </si>
  <si>
    <t xml:space="preserve">"008" (2,25*2+2,36*2)-0,9*2-1,8</t>
  </si>
  <si>
    <t xml:space="preserve">"011" (7,1*2+3,0*2+5,1*4+0,425*2)-0,9+0,125*2-0,8*2-1,2*2+0,3*23-1,1*2+0,3*2</t>
  </si>
  <si>
    <t xml:space="preserve">"012" (2,815*2+2,45*2)-0,8</t>
  </si>
  <si>
    <t xml:space="preserve">"013" (3,89*2+2,5*2)-0,8*2</t>
  </si>
  <si>
    <t xml:space="preserve">"014" (5,1*2+23,45*2)-0,8</t>
  </si>
  <si>
    <t xml:space="preserve">"018" (5,04*2+4,975*2)-0,9+0,125*2-0,7+0,15*2-0,7</t>
  </si>
  <si>
    <t xml:space="preserve">"023" (2,025*2+3,075*2)-0,9</t>
  </si>
  <si>
    <t xml:space="preserve">"024" (4,95*2+4,95*2)-0,9</t>
  </si>
  <si>
    <t xml:space="preserve">"025" (2,4*2+2,825*2)-0,9</t>
  </si>
  <si>
    <t xml:space="preserve">"026" (2,4*2+5,1*2)-0,9</t>
  </si>
  <si>
    <t xml:space="preserve">"035" (2,4*2+2,125*2)-0,9</t>
  </si>
  <si>
    <t xml:space="preserve">"schodiště z 1.PPdo 1.NP" (0,3+0,15)*22</t>
  </si>
  <si>
    <t xml:space="preserve">"201" (5,08*2+5,375*2+0,4*2+0,125*2)-0,8</t>
  </si>
  <si>
    <t xml:space="preserve">"202" (7,5*2+5,9*2)-0,8*5+0,1*2*4</t>
  </si>
  <si>
    <t xml:space="preserve">"204" (7,3*2+2,4*2)-0,8*2</t>
  </si>
  <si>
    <t xml:space="preserve">"208" (5,375*2+2,29*2)-0,8</t>
  </si>
  <si>
    <t xml:space="preserve">"210" (7,0*2+7,5*2+0,7*2)-0,8*3-0,6-5,3</t>
  </si>
  <si>
    <t xml:space="preserve">"211" (2,65*2+1,415*2)-0,6</t>
  </si>
  <si>
    <t xml:space="preserve">"212" (1,25*2+1,975*2)-0,6-0,8</t>
  </si>
  <si>
    <t xml:space="preserve">"214" (2,75*2+2,2*2)-0,8*2</t>
  </si>
  <si>
    <t xml:space="preserve">"215" (7,3*2+2,4*2)-0,8*2</t>
  </si>
  <si>
    <t xml:space="preserve">"219" (5,375*2+2,29*2)-0,8</t>
  </si>
  <si>
    <t xml:space="preserve">"221" (7,0*2+7,5*2+0,7*2)-0,8*3-0,6-5,3</t>
  </si>
  <si>
    <t xml:space="preserve">"222" (2,65*2+1,415*2)-0,6</t>
  </si>
  <si>
    <t xml:space="preserve">"223" (1,25*2+1,975*2)-0,6-0,8</t>
  </si>
  <si>
    <t xml:space="preserve">"225" (2,75*2+2,2*2)-0,8*2</t>
  </si>
  <si>
    <t xml:space="preserve">371</t>
  </si>
  <si>
    <t xml:space="preserve">28411006</t>
  </si>
  <si>
    <t xml:space="preserve">lišta soklová PVC samolepící 15x50mm</t>
  </si>
  <si>
    <t xml:space="preserve">622836876</t>
  </si>
  <si>
    <t xml:space="preserve">727,85*1,05</t>
  </si>
  <si>
    <t xml:space="preserve">372</t>
  </si>
  <si>
    <t xml:space="preserve">776991121</t>
  </si>
  <si>
    <t xml:space="preserve">Základní čištění nově položených podlahovin vysátím a setřením vlhkým mopem</t>
  </si>
  <si>
    <t xml:space="preserve">-242565727</t>
  </si>
  <si>
    <t xml:space="preserve">373</t>
  </si>
  <si>
    <t xml:space="preserve">998776103</t>
  </si>
  <si>
    <t xml:space="preserve">Přesun hmot pro podlahy povlakové stanovený z hmotnosti přesunovaného materiálu vodorovná dopravní vzdálenost do 50 m v objektech výšky přes 12 do 24 m</t>
  </si>
  <si>
    <t xml:space="preserve">-712293692</t>
  </si>
  <si>
    <t xml:space="preserve">781</t>
  </si>
  <si>
    <t xml:space="preserve">Dokončovací práce - obklady</t>
  </si>
  <si>
    <t xml:space="preserve">374</t>
  </si>
  <si>
    <t xml:space="preserve">781473114</t>
  </si>
  <si>
    <t xml:space="preserve">Montáž obkladů vnitřních keramických hladkých do 22 ks/m2 lepených standardním lepidlem</t>
  </si>
  <si>
    <t xml:space="preserve">-1617239028</t>
  </si>
  <si>
    <t xml:space="preserve">"124" (1,765*2+1,225*2)*2,0-0,7*2,0*2</t>
  </si>
  <si>
    <t xml:space="preserve">"207" (3,925*2+2,075*2)*2,0-0,8*2,0</t>
  </si>
  <si>
    <t xml:space="preserve">"224" (1,765*2+1,225*2)*2,0-0,7*2,0*2</t>
  </si>
  <si>
    <t xml:space="preserve">375</t>
  </si>
  <si>
    <t xml:space="preserve">59761040</t>
  </si>
  <si>
    <t xml:space="preserve">obklad keramický hladký přes 19 do 22ks/m2</t>
  </si>
  <si>
    <t xml:space="preserve">-973240520</t>
  </si>
  <si>
    <t xml:space="preserve">693,54*1,1</t>
  </si>
  <si>
    <t xml:space="preserve">376</t>
  </si>
  <si>
    <t xml:space="preserve">781477111</t>
  </si>
  <si>
    <t xml:space="preserve">Příplatek k montáži obkladů vnitřních keramických hladkých za plochu do 10 m2</t>
  </si>
  <si>
    <t xml:space="preserve">940053390</t>
  </si>
  <si>
    <t xml:space="preserve">377</t>
  </si>
  <si>
    <t xml:space="preserve">781477116</t>
  </si>
  <si>
    <t xml:space="preserve">Příplatek k montáži obkladů vnitřních keramických hladkých za penetraci podkladu</t>
  </si>
  <si>
    <t xml:space="preserve">-1174659578</t>
  </si>
  <si>
    <t xml:space="preserve">378</t>
  </si>
  <si>
    <t xml:space="preserve">781477117</t>
  </si>
  <si>
    <t xml:space="preserve">Příplatek k montáži obkladů vnitřních keramických hladkých za spárování odolné desinfekčním prostředkům</t>
  </si>
  <si>
    <t xml:space="preserve">-1754128877</t>
  </si>
  <si>
    <t xml:space="preserve">379</t>
  </si>
  <si>
    <t xml:space="preserve">781493511</t>
  </si>
  <si>
    <t xml:space="preserve">Plastové profily ukončovací lepené standardním lepidlem</t>
  </si>
  <si>
    <t xml:space="preserve">-615094939</t>
  </si>
  <si>
    <t xml:space="preserve">"002" (1,8*2+1,9*2-1,0)</t>
  </si>
  <si>
    <t xml:space="preserve">"006" (2,655*2+2,31*2-0,9*2)</t>
  </si>
  <si>
    <t xml:space="preserve">"007" (2,045*2+2,31*2-0,8)</t>
  </si>
  <si>
    <t xml:space="preserve">"009" (5,1*2+4,825*2+3,0*2-0,9*2)</t>
  </si>
  <si>
    <t xml:space="preserve">"010" (4,975*2+2,215*2-0,9)*2,0+0,15*2</t>
  </si>
  <si>
    <t xml:space="preserve">"015" (1,65*2+0,95*2-0,7*2)</t>
  </si>
  <si>
    <t xml:space="preserve">"016" (1,65*2+0,95*2*0,7)</t>
  </si>
  <si>
    <t xml:space="preserve">"017" (1,6*2+1,15*2*0,8)</t>
  </si>
  <si>
    <t xml:space="preserve">"019" (1,65*2+1,625*2-0,7)</t>
  </si>
  <si>
    <t xml:space="preserve">"020" (1,65*2+0,95*2-0,7*2)</t>
  </si>
  <si>
    <t xml:space="preserve">"021" (1,65*2+0,95*2-0,7)</t>
  </si>
  <si>
    <t xml:space="preserve">"022" (5,075*2+4,825*2-0,9*2)</t>
  </si>
  <si>
    <t xml:space="preserve">"030" (2,65*2+2,125*2-1,1-0,9-0,8-0,7)</t>
  </si>
  <si>
    <t xml:space="preserve">"031" (2,025*2+1,3*2-0,8*2-0,7)</t>
  </si>
  <si>
    <t xml:space="preserve">"032" (1,65*2+1,0*2-0,7)</t>
  </si>
  <si>
    <t xml:space="preserve">"033" (1,65*2+1,0*2-0,7)</t>
  </si>
  <si>
    <t xml:space="preserve">"034" (1,65*2+1,0*2-0,7)</t>
  </si>
  <si>
    <t xml:space="preserve">"035" (2,4*2+2,125*2-0,9)</t>
  </si>
  <si>
    <t xml:space="preserve">"104" (1,765*2+1,225*2-0,7*2)</t>
  </si>
  <si>
    <t xml:space="preserve">"105" (1,765*2+1,175*2-0,7)</t>
  </si>
  <si>
    <t xml:space="preserve">"106" (5,375*2+3,425*2+0,9*2+0,175*2-0,7-0,8*2)</t>
  </si>
  <si>
    <t xml:space="preserve">"107" (3,925*2+2,075*2-0,8)</t>
  </si>
  <si>
    <t xml:space="preserve">"108" (2,1*2+0,85*2-0,7)</t>
  </si>
  <si>
    <t xml:space="preserve">"113" (2,65*2+2,2*2-0,8*2)</t>
  </si>
  <si>
    <t xml:space="preserve">"115" (2,65*2+2,2*2-0,8)</t>
  </si>
  <si>
    <t xml:space="preserve">"120" (5,375*2+3,425*2+0,9*2+0,175*2-0,7-0,8*2)</t>
  </si>
  <si>
    <t xml:space="preserve">"121" (3,925*2+2,075*2-0,8)</t>
  </si>
  <si>
    <t xml:space="preserve">"122" (2,1*2+0,85*2-0,7)</t>
  </si>
  <si>
    <t xml:space="preserve">"124" (1,765*2+1,225*2-0,7*2)</t>
  </si>
  <si>
    <t xml:space="preserve">"125" (1,765*2+1,175*2-0,7)</t>
  </si>
  <si>
    <t xml:space="preserve">"204" (1,765*2+1,225*2-0,7*2)</t>
  </si>
  <si>
    <t xml:space="preserve">"205" (1,765*2+1,175*2-0,7)</t>
  </si>
  <si>
    <t xml:space="preserve">"206" (5,375*2+3,425*2+0,9*2+0,175*2-0,7-0,8*2)</t>
  </si>
  <si>
    <t xml:space="preserve">"207" (3,925*2+2,075*2-0,8-0,8)</t>
  </si>
  <si>
    <t xml:space="preserve">"208" (2,1*2+0,85*2-0,7)</t>
  </si>
  <si>
    <t xml:space="preserve">"213" (2,65*2+2,2*2-0,8*2)</t>
  </si>
  <si>
    <t xml:space="preserve">"215" (2,65*2+2,2*2-0,8)</t>
  </si>
  <si>
    <t xml:space="preserve">"220" (5,375*2+3,425*2+0,9*2+0,175*2-0,7-0,8*2)</t>
  </si>
  <si>
    <t xml:space="preserve">"221" (3,925*2+2,075*2-0,8)</t>
  </si>
  <si>
    <t xml:space="preserve">"222" (2,1*2+0,85*2-0,7)</t>
  </si>
  <si>
    <t xml:space="preserve">"224" (1,765*2+1,225*2-0,7)</t>
  </si>
  <si>
    <t xml:space="preserve">"225" (1,765*2+1,175*2-0,7)</t>
  </si>
  <si>
    <t xml:space="preserve">380</t>
  </si>
  <si>
    <t xml:space="preserve">998781103</t>
  </si>
  <si>
    <t xml:space="preserve">Přesun hmot pro obklady keramické stanovený z hmotnosti přesunovaného materiálu vodorovná dopravní vzdálenost do 50 m v objektech výšky přes 12 do 24 m</t>
  </si>
  <si>
    <t xml:space="preserve">686301656</t>
  </si>
  <si>
    <t xml:space="preserve">783</t>
  </si>
  <si>
    <t xml:space="preserve">Dokončovací práce - nátěry</t>
  </si>
  <si>
    <t xml:space="preserve">381</t>
  </si>
  <si>
    <t xml:space="preserve">783118101</t>
  </si>
  <si>
    <t xml:space="preserve">Lazurovací jednonásobný syntetický nátěr truhlářských konstrukcí</t>
  </si>
  <si>
    <t xml:space="preserve">-1444717691</t>
  </si>
  <si>
    <t xml:space="preserve">"3x"</t>
  </si>
  <si>
    <t xml:space="preserve">"podhled krovu výtah.šachty" 4,19*3</t>
  </si>
  <si>
    <t xml:space="preserve">382</t>
  </si>
  <si>
    <t xml:space="preserve">783301303</t>
  </si>
  <si>
    <t xml:space="preserve">Bezoplachové odrezivění zámečnických konstrukcí</t>
  </si>
  <si>
    <t xml:space="preserve">-747715494</t>
  </si>
  <si>
    <t xml:space="preserve">"oc. nosník pro dodatečné zabetonování otvorů ve stropu  12ks"</t>
  </si>
  <si>
    <t xml:space="preserve">"Ič.10, l=1,2m - 12ks" 1,2*(0,1*2+0,05*4)*12</t>
  </si>
  <si>
    <t xml:space="preserve">"P10-250/250 - 24ks" (0,25*0,25*2+0,25*4*0,01)*24</t>
  </si>
  <si>
    <t xml:space="preserve">"2xUč.18 svař.do krabice, l=1,2 - 2ks" 1,2*(0,18*2+0,14*2)*2</t>
  </si>
  <si>
    <t xml:space="preserve">"1xUč.8, l=1,2 - 2ks" 1,2*(0,08*2+0,09*2)*2</t>
  </si>
  <si>
    <t xml:space="preserve">"zábradlí vně.schodiště"</t>
  </si>
  <si>
    <t xml:space="preserve">(2,55*2+2,5+2,2+4,35+2+2,0*2)*1,1</t>
  </si>
  <si>
    <t xml:space="preserve">"konstrukce zstřešení vstupního schodiště"</t>
  </si>
  <si>
    <t xml:space="preserve">300,0</t>
  </si>
  <si>
    <t xml:space="preserve">383</t>
  </si>
  <si>
    <t xml:space="preserve">783301311</t>
  </si>
  <si>
    <t xml:space="preserve">Odmaštění zámečnických konstrukcí vodou ředitelným odmašťovačem</t>
  </si>
  <si>
    <t xml:space="preserve">645498766</t>
  </si>
  <si>
    <t xml:space="preserve">"konstrukce zastřešení vstupního schodiště"</t>
  </si>
  <si>
    <t xml:space="preserve">"zárubně"</t>
  </si>
  <si>
    <t xml:space="preserve">"Z/1 - 70/125" (0,7*2,1*2)*(0,06*2+0,125)*11</t>
  </si>
  <si>
    <t xml:space="preserve">"z/2 - 80/125" (0,8+2,1*2)*(0,06*2+0,125)*18</t>
  </si>
  <si>
    <t xml:space="preserve">"Z/3 - 90/125" (0,9+2,1*2)*(0,06*2+0,125)*10</t>
  </si>
  <si>
    <t xml:space="preserve">"Z/4 - 100/125" (1,0+2,1*2)*(0,06*2+0,125)</t>
  </si>
  <si>
    <t xml:space="preserve">"Z/5 - 70/125" (0,7+2,1*2)*(0,06*2+0,125)*12</t>
  </si>
  <si>
    <t xml:space="preserve">"Z/6- 80/125" (0,8+2,1*2)*(0,06*2+0,125)*17</t>
  </si>
  <si>
    <t xml:space="preserve">"Z/7 - 90/125" (0,9+2,1*2)*(0,06*2+0,125)*10</t>
  </si>
  <si>
    <t xml:space="preserve">"Z/8 - 160/125" (1,6+2,1*2)*(0,06*2+0,125)</t>
  </si>
  <si>
    <t xml:space="preserve">"zábradlí vni.vnitřní schodiště"</t>
  </si>
  <si>
    <t xml:space="preserve">"z 1.PP do 1.NP" (3,35*2+0,25)*1,1</t>
  </si>
  <si>
    <t xml:space="preserve">"z 1.NP do 2.NP" (3,35*2+0,25*2)*1,1</t>
  </si>
  <si>
    <t xml:space="preserve">(3,2+4,8*2+1,7)*1,1</t>
  </si>
  <si>
    <t xml:space="preserve">384</t>
  </si>
  <si>
    <t xml:space="preserve">783306805</t>
  </si>
  <si>
    <t xml:space="preserve">Odstranění nátěrů ze zámečnických konstrukcí opálením s obroušením</t>
  </si>
  <si>
    <t xml:space="preserve">884042847</t>
  </si>
  <si>
    <t xml:space="preserve">"zábradlí vni. schodiště"</t>
  </si>
  <si>
    <t xml:space="preserve">385</t>
  </si>
  <si>
    <t xml:space="preserve">783314101</t>
  </si>
  <si>
    <t xml:space="preserve">Základní jednonásobný syntetický nátěr zámečnických konstrukcí</t>
  </si>
  <si>
    <t xml:space="preserve">656513545</t>
  </si>
  <si>
    <t xml:space="preserve">386</t>
  </si>
  <si>
    <t xml:space="preserve">783317101</t>
  </si>
  <si>
    <t xml:space="preserve">Krycí jednonásobný syntetický standardní nátěr zámečnických konstrukcí</t>
  </si>
  <si>
    <t xml:space="preserve">-1158300765</t>
  </si>
  <si>
    <t xml:space="preserve">(2,55*2+2,5+2,2+4,35+2+2,0*2)*1,1*2</t>
  </si>
  <si>
    <t xml:space="preserve">300,0*2</t>
  </si>
  <si>
    <t xml:space="preserve">"Z/1 - 70/125" (0,7*2,1*2)*(0,06*2+0,125)*11*2</t>
  </si>
  <si>
    <t xml:space="preserve">"z/2 - 80/125" (0,8+2,1*2)*(0,06*2+0,125)*18*2</t>
  </si>
  <si>
    <t xml:space="preserve">"Z/3 - 90/125" (0,9+2,1*2)*(0,06*2+0,125)*10*2</t>
  </si>
  <si>
    <t xml:space="preserve">"Z/4 - 100/125" (1,0+2,1*2)*(0,06*2+0,125)*2</t>
  </si>
  <si>
    <t xml:space="preserve">"Z/5 - 70/125" (0,7+2,1*2)*(0,06*2+0,125)*12*2</t>
  </si>
  <si>
    <t xml:space="preserve">"Z/6- 80/125" (0,8+2,1*2)*(0,06*2+0,125)*17*2</t>
  </si>
  <si>
    <t xml:space="preserve">"Z/7 - 90/125" (0,9+2,1*2)*(0,06*2+0,125)*10*2</t>
  </si>
  <si>
    <t xml:space="preserve">"Z/8 - 160/125" (1,6+2,1*2)*(0,06*2+0,125)*2</t>
  </si>
  <si>
    <t xml:space="preserve">"z 1.PP do 1.NP" (3,35*2+0,25)*1,1*2</t>
  </si>
  <si>
    <t xml:space="preserve">"z 1.NP do 2.NP" (3,35*2+0,25*2)*1,1*2</t>
  </si>
  <si>
    <t xml:space="preserve">(3,2+4,8*2+1,7)*1,1*2</t>
  </si>
  <si>
    <t xml:space="preserve">387</t>
  </si>
  <si>
    <t xml:space="preserve">783953161</t>
  </si>
  <si>
    <t xml:space="preserve">Penetrační olejový nátěr pórovitých betonových podlah</t>
  </si>
  <si>
    <t xml:space="preserve">-563859602</t>
  </si>
  <si>
    <t xml:space="preserve">(1,25*2+1,45*2)*0,15</t>
  </si>
  <si>
    <t xml:space="preserve">388</t>
  </si>
  <si>
    <t xml:space="preserve">783957163</t>
  </si>
  <si>
    <t xml:space="preserve">Krycí dvojnásobný olejanový nátěr betonové podlahy</t>
  </si>
  <si>
    <t xml:space="preserve">-2070422813</t>
  </si>
  <si>
    <t xml:space="preserve">784</t>
  </si>
  <si>
    <t xml:space="preserve">Dokončovací práce - malby a tapety</t>
  </si>
  <si>
    <t xml:space="preserve">389</t>
  </si>
  <si>
    <t xml:space="preserve">784181101</t>
  </si>
  <si>
    <t xml:space="preserve">Základní akrylátová jednonásobná penetrace podkladu v místnostech výšky do 3,80m</t>
  </si>
  <si>
    <t xml:space="preserve">1677099595</t>
  </si>
  <si>
    <t xml:space="preserve">44,351</t>
  </si>
  <si>
    <t xml:space="preserve">1275,29</t>
  </si>
  <si>
    <t xml:space="preserve">2742,541</t>
  </si>
  <si>
    <t xml:space="preserve">290,822</t>
  </si>
  <si>
    <t xml:space="preserve">390</t>
  </si>
  <si>
    <t xml:space="preserve">784211101</t>
  </si>
  <si>
    <t xml:space="preserve">Dvojnásobné bílé malby ze směsí výborně otěruvzdorných v místnostech výšky do 3,80 m</t>
  </si>
  <si>
    <t xml:space="preserve">-1430162851</t>
  </si>
  <si>
    <t xml:space="preserve">391</t>
  </si>
  <si>
    <t xml:space="preserve">784-001</t>
  </si>
  <si>
    <t xml:space="preserve">Magnetická malba - přesná specifikace viz PD</t>
  </si>
  <si>
    <t xml:space="preserve">1415354248</t>
  </si>
  <si>
    <t xml:space="preserve">"005" 20,0</t>
  </si>
  <si>
    <t xml:space="preserve">"011" 15,0</t>
  </si>
  <si>
    <t xml:space="preserve">"026" 10,0</t>
  </si>
  <si>
    <t xml:space="preserve">"110" 20,0</t>
  </si>
  <si>
    <t xml:space="preserve">"111" 20,0</t>
  </si>
  <si>
    <t xml:space="preserve">"117" 20,0</t>
  </si>
  <si>
    <t xml:space="preserve">"118" 20,0</t>
  </si>
  <si>
    <t xml:space="preserve">"210" 20,0</t>
  </si>
  <si>
    <t xml:space="preserve">"211" 20,0</t>
  </si>
  <si>
    <t xml:space="preserve">"217" 20,0</t>
  </si>
  <si>
    <t xml:space="preserve">"218" 20,0</t>
  </si>
  <si>
    <t xml:space="preserve">796</t>
  </si>
  <si>
    <t xml:space="preserve">Hasící prostředky</t>
  </si>
  <si>
    <t xml:space="preserve">392</t>
  </si>
  <si>
    <t xml:space="preserve">796-001</t>
  </si>
  <si>
    <t xml:space="preserve">Hasící přístroj práškový (např. 21A)</t>
  </si>
  <si>
    <t xml:space="preserve">703171873</t>
  </si>
  <si>
    <t xml:space="preserve">"1.PP"  3</t>
  </si>
  <si>
    <t xml:space="preserve">"1.NP"  4</t>
  </si>
  <si>
    <t xml:space="preserve">"2.NP"  4</t>
  </si>
  <si>
    <t xml:space="preserve">Práce a dodávky M</t>
  </si>
  <si>
    <t xml:space="preserve">33-M</t>
  </si>
  <si>
    <t xml:space="preserve">Montáže dopr.zaříz.,sklad. zař. a váh</t>
  </si>
  <si>
    <t xml:space="preserve">393</t>
  </si>
  <si>
    <t xml:space="preserve">33-001</t>
  </si>
  <si>
    <t xml:space="preserve">DMTŽ stávajícího jídelního výtahu z 1.PP do 2.NP vč.manipulace se sut s naložením, odvoz na skládku, poplatek za skládku</t>
  </si>
  <si>
    <t xml:space="preserve">-473600459</t>
  </si>
  <si>
    <t xml:space="preserve">9-02 - ZTI</t>
  </si>
  <si>
    <t xml:space="preserve">    720 - Zdravotechnika</t>
  </si>
  <si>
    <t xml:space="preserve">    722 - Zdravotechnika - vnitřní vodovod</t>
  </si>
  <si>
    <t xml:space="preserve">    726 - Zdravotechnika - předstěnové instalace</t>
  </si>
  <si>
    <t xml:space="preserve">720</t>
  </si>
  <si>
    <t xml:space="preserve">Zdravotechnika</t>
  </si>
  <si>
    <t xml:space="preserve">720-01</t>
  </si>
  <si>
    <t xml:space="preserve">Zednické přípomoce - sekání drážek, bourání prostupů, zapravení prostupů a drážek vč.dodávky materiálu</t>
  </si>
  <si>
    <t xml:space="preserve">hod</t>
  </si>
  <si>
    <t xml:space="preserve">-2104567956</t>
  </si>
  <si>
    <t xml:space="preserve">721173401</t>
  </si>
  <si>
    <t xml:space="preserve">Potrubí kanalizační z PVC SN 4 svodné DN 110</t>
  </si>
  <si>
    <t xml:space="preserve">-1623934952</t>
  </si>
  <si>
    <t xml:space="preserve">(11,0+5,6+10,1+13,6+1,0*2)+1,0*11</t>
  </si>
  <si>
    <t xml:space="preserve">(0,5+1,65+1,0)</t>
  </si>
  <si>
    <t xml:space="preserve">(0,2+0,6+1,0)+1,0</t>
  </si>
  <si>
    <t xml:space="preserve">721173402</t>
  </si>
  <si>
    <t xml:space="preserve">Potrubí kanalizační z PVC SN 4 svodné DN 125</t>
  </si>
  <si>
    <t xml:space="preserve">2005384154</t>
  </si>
  <si>
    <t xml:space="preserve">(6,4+0,4+1,0+5,1)+1,0</t>
  </si>
  <si>
    <t xml:space="preserve">721174024</t>
  </si>
  <si>
    <t xml:space="preserve">Potrubí kanalizační z PP odpadní DN 75</t>
  </si>
  <si>
    <t xml:space="preserve">114397692</t>
  </si>
  <si>
    <t xml:space="preserve">1,0*3</t>
  </si>
  <si>
    <t xml:space="preserve">721174025</t>
  </si>
  <si>
    <t xml:space="preserve">Potrubí kanalizační z PP odpadní DN 110</t>
  </si>
  <si>
    <t xml:space="preserve">1079593885</t>
  </si>
  <si>
    <t xml:space="preserve">11,6*2</t>
  </si>
  <si>
    <t xml:space="preserve">12,2*2</t>
  </si>
  <si>
    <t xml:space="preserve">3,0*3</t>
  </si>
  <si>
    <t xml:space="preserve">721174026</t>
  </si>
  <si>
    <t xml:space="preserve">Potrubí kanalizační z PP odpadní DN 125</t>
  </si>
  <si>
    <t xml:space="preserve">-89858175</t>
  </si>
  <si>
    <t xml:space="preserve">11,6</t>
  </si>
  <si>
    <t xml:space="preserve">12,9</t>
  </si>
  <si>
    <t xml:space="preserve">721174042</t>
  </si>
  <si>
    <t xml:space="preserve">Potrubí kanalizační z PP připojovací DN 40</t>
  </si>
  <si>
    <t xml:space="preserve">-245606968</t>
  </si>
  <si>
    <t xml:space="preserve">"umývadlo děti"</t>
  </si>
  <si>
    <t xml:space="preserve">"1.PP" 0,3*4</t>
  </si>
  <si>
    <t xml:space="preserve">"1.NP" 0,3*12</t>
  </si>
  <si>
    <t xml:space="preserve">"2.NP" 0,3*12</t>
  </si>
  <si>
    <t xml:space="preserve">721174043</t>
  </si>
  <si>
    <t xml:space="preserve">Potrubí kanalizační z PP připojovací DN 50</t>
  </si>
  <si>
    <t xml:space="preserve">-960281112</t>
  </si>
  <si>
    <t xml:space="preserve">"1.PP" 0,7+0,5+0,8*2+1,7+0,5+0,7+4,9+0,2+1,2+1,0+3,1+0,3+0,2*2</t>
  </si>
  <si>
    <t xml:space="preserve">"umývadlo" 0,3*19</t>
  </si>
  <si>
    <t xml:space="preserve">"umývadlo invalidní" 0,3</t>
  </si>
  <si>
    <t xml:space="preserve">"dřez" 0,4</t>
  </si>
  <si>
    <t xml:space="preserve">"dvoudřez" 0,4*2*3</t>
  </si>
  <si>
    <t xml:space="preserve">"1.NP" (2,1+1,0+0,8+0,4)*2</t>
  </si>
  <si>
    <t xml:space="preserve">"umývadlo" 0,3*6</t>
  </si>
  <si>
    <t xml:space="preserve">"dřez" 0,3*2</t>
  </si>
  <si>
    <t xml:space="preserve">"mačka" 0,1</t>
  </si>
  <si>
    <t xml:space="preserve">"2.NP" (2,1+1,0+0,8+0,4)*2</t>
  </si>
  <si>
    <t xml:space="preserve">721174044</t>
  </si>
  <si>
    <t xml:space="preserve">Potrubí kanalizační z PP připojovací DN 75</t>
  </si>
  <si>
    <t xml:space="preserve">1357081863</t>
  </si>
  <si>
    <t xml:space="preserve">"1.PP" 2,2+1,1+1,0+1,6+0,8*2+1,0+3,6</t>
  </si>
  <si>
    <t xml:space="preserve">"sprcha" 0,25</t>
  </si>
  <si>
    <t xml:space="preserve">"1.NP" (6,0+0,6+2,25+0,7)*2</t>
  </si>
  <si>
    <t xml:space="preserve">"sprcha" 0,25*2</t>
  </si>
  <si>
    <t xml:space="preserve">"2.NP" (6,0+0,6+2,25+0,7)*2</t>
  </si>
  <si>
    <t xml:space="preserve">721174045</t>
  </si>
  <si>
    <t xml:space="preserve">Potrubí kanalizační z PP připojovací DN 110</t>
  </si>
  <si>
    <t xml:space="preserve">-1656323774</t>
  </si>
  <si>
    <t xml:space="preserve">"1.PP" 0,5*11+1,0*9+1,5*2+1,4</t>
  </si>
  <si>
    <t xml:space="preserve">"WC" 0,4*4</t>
  </si>
  <si>
    <t xml:space="preserve">"WC invalidní" 0,4</t>
  </si>
  <si>
    <t xml:space="preserve">"výlevka" 0,4*2</t>
  </si>
  <si>
    <t xml:space="preserve">"1.NP" (4,8+1,0)*2</t>
  </si>
  <si>
    <t xml:space="preserve">"WC" 0,4*2</t>
  </si>
  <si>
    <t xml:space="preserve">"2.NP" (4,8+1,0)*2</t>
  </si>
  <si>
    <t xml:space="preserve">721174062</t>
  </si>
  <si>
    <t xml:space="preserve">Potrubí kanalizační z PP větrací DN 75</t>
  </si>
  <si>
    <t xml:space="preserve">-1094788271</t>
  </si>
  <si>
    <t xml:space="preserve">721174063</t>
  </si>
  <si>
    <t xml:space="preserve">Potrubí kanalizační z PP větrací DN 110</t>
  </si>
  <si>
    <t xml:space="preserve">-1691128029</t>
  </si>
  <si>
    <t xml:space="preserve">"zredukovaná DN125" 1,0*2</t>
  </si>
  <si>
    <t xml:space="preserve">721194104</t>
  </si>
  <si>
    <t xml:space="preserve">Vyvedení a upevnění odpadních výpustek DN 40</t>
  </si>
  <si>
    <t xml:space="preserve">-1287967604</t>
  </si>
  <si>
    <t xml:space="preserve">"umývadlo děti" 4+12+12</t>
  </si>
  <si>
    <t xml:space="preserve">721194105</t>
  </si>
  <si>
    <t xml:space="preserve">Vyvedení a upevnění odpadních výpustek DN 50</t>
  </si>
  <si>
    <t xml:space="preserve">-1943706866</t>
  </si>
  <si>
    <t xml:space="preserve">"umývadlo" 7+6+6</t>
  </si>
  <si>
    <t xml:space="preserve">"umývadlo invalidní" 1+0+0</t>
  </si>
  <si>
    <t xml:space="preserve">"dřez" 1+2+2</t>
  </si>
  <si>
    <t xml:space="preserve">"dvoudřez" 3+0+0</t>
  </si>
  <si>
    <t xml:space="preserve">"sprcha" 1+2+2</t>
  </si>
  <si>
    <t xml:space="preserve">"myčka" 1+2+2</t>
  </si>
  <si>
    <t xml:space="preserve">"pračka" 2+0+0</t>
  </si>
  <si>
    <t xml:space="preserve">721194109</t>
  </si>
  <si>
    <t xml:space="preserve">Vyvedení a upevnění odpadních výpustek DN 100</t>
  </si>
  <si>
    <t xml:space="preserve">888032774</t>
  </si>
  <si>
    <t xml:space="preserve">"WC" 4+2+2</t>
  </si>
  <si>
    <t xml:space="preserve">"WC invalidní" 1+0+0</t>
  </si>
  <si>
    <t xml:space="preserve">"WC děti" 4+12+12</t>
  </si>
  <si>
    <t xml:space="preserve">"výlevka" 2+2+2</t>
  </si>
  <si>
    <t xml:space="preserve">721211401</t>
  </si>
  <si>
    <t xml:space="preserve">Vpusť podlahová s vodorovným odtokem DN 40/50</t>
  </si>
  <si>
    <t xml:space="preserve">-403298995</t>
  </si>
  <si>
    <t xml:space="preserve">sprchové boxy</t>
  </si>
  <si>
    <t xml:space="preserve">5,00</t>
  </si>
  <si>
    <t xml:space="preserve">721211421</t>
  </si>
  <si>
    <t xml:space="preserve">Vpusť podlahová se svislým odtokem DN 50/75/110 mřížka nerez 115x115</t>
  </si>
  <si>
    <t xml:space="preserve">1117691320</t>
  </si>
  <si>
    <t xml:space="preserve">721226512</t>
  </si>
  <si>
    <t xml:space="preserve">Zápachová uzávěrka podomítková pro pračku a myčku DN 50</t>
  </si>
  <si>
    <t xml:space="preserve">-1191872325</t>
  </si>
  <si>
    <t xml:space="preserve">"praka" 2+0+0</t>
  </si>
  <si>
    <t xml:space="preserve">721273153</t>
  </si>
  <si>
    <t xml:space="preserve">Hlavice ventilační polypropylen PP DN 110</t>
  </si>
  <si>
    <t xml:space="preserve">1678769875</t>
  </si>
  <si>
    <t xml:space="preserve">"zredukovaná DN125" 2</t>
  </si>
  <si>
    <t xml:space="preserve">721274125</t>
  </si>
  <si>
    <t xml:space="preserve">Přivzdušňovací ventil vnitřní odpadních potrubí DN 75</t>
  </si>
  <si>
    <t xml:space="preserve">-1546813673</t>
  </si>
  <si>
    <t xml:space="preserve">721290111</t>
  </si>
  <si>
    <t xml:space="preserve">Zkouška těsnosti potrubí kanalizace vodou do DN 125</t>
  </si>
  <si>
    <t xml:space="preserve">-1109444133</t>
  </si>
  <si>
    <t xml:space="preserve">59,25+13,9</t>
  </si>
  <si>
    <t xml:space="preserve">3,0+56,6+24,5</t>
  </si>
  <si>
    <t xml:space="preserve">8,4+46+51,55+48,1</t>
  </si>
  <si>
    <t xml:space="preserve">721-001</t>
  </si>
  <si>
    <t xml:space="preserve">Kotvící materiál do cihelného zdiva, předstěny (příchytky, objímky atd.)</t>
  </si>
  <si>
    <t xml:space="preserve">-251838686</t>
  </si>
  <si>
    <t xml:space="preserve">721-002</t>
  </si>
  <si>
    <t xml:space="preserve">Zazátkování stávajících stupaček DN125</t>
  </si>
  <si>
    <t xml:space="preserve">-739788764</t>
  </si>
  <si>
    <t xml:space="preserve">"půda" 2</t>
  </si>
  <si>
    <t xml:space="preserve">721-003</t>
  </si>
  <si>
    <t xml:space="preserve">D+MTŽ PO manžet D125</t>
  </si>
  <si>
    <t xml:space="preserve">2015231222</t>
  </si>
  <si>
    <t xml:space="preserve">721-004</t>
  </si>
  <si>
    <t xml:space="preserve">D+MTŽ PO manžet D100</t>
  </si>
  <si>
    <t xml:space="preserve">1919164384</t>
  </si>
  <si>
    <t xml:space="preserve">721-005</t>
  </si>
  <si>
    <t xml:space="preserve">D+MTŽ PO manžet D75</t>
  </si>
  <si>
    <t xml:space="preserve">-347625309</t>
  </si>
  <si>
    <t xml:space="preserve">998721102</t>
  </si>
  <si>
    <t xml:space="preserve">Přesun hmot pro vnitřní kanalizace stanovený z hmotnosti přesunovaného materiálu vodorovná dopravní vzdálenost do 50 m v objektech výšky přes 6 do 12 m</t>
  </si>
  <si>
    <t xml:space="preserve">1389737474</t>
  </si>
  <si>
    <t xml:space="preserve">722</t>
  </si>
  <si>
    <t xml:space="preserve">Zdravotechnika - vnitřní vodovod</t>
  </si>
  <si>
    <t xml:space="preserve">722130233</t>
  </si>
  <si>
    <t xml:space="preserve">Potrubí vodovodní ocelové závitové pozinkované svařované běžné DN 25</t>
  </si>
  <si>
    <t xml:space="preserve">471324670</t>
  </si>
  <si>
    <t xml:space="preserve">1,8+0,4+3,1+0,4</t>
  </si>
  <si>
    <t xml:space="preserve">722130234</t>
  </si>
  <si>
    <t xml:space="preserve">Potrubí vodovodní ocelové závitové pozinkované svařované běžné DN 32</t>
  </si>
  <si>
    <t xml:space="preserve">-383032301</t>
  </si>
  <si>
    <t xml:space="preserve">4,0+0,25+0,5+3,0+1,6</t>
  </si>
  <si>
    <t xml:space="preserve">722130236</t>
  </si>
  <si>
    <t xml:space="preserve">Potrubí vodovodní ocelové závitové pozinkované svařované běžné DN 50</t>
  </si>
  <si>
    <t xml:space="preserve">1309326902</t>
  </si>
  <si>
    <t xml:space="preserve">2,8+4,6+5,9</t>
  </si>
  <si>
    <t xml:space="preserve">722174021</t>
  </si>
  <si>
    <t xml:space="preserve">Potrubí vodovodní plastové PPR svar polyfuze PN 20 D 16 x 2,7 mm</t>
  </si>
  <si>
    <t xml:space="preserve">-448674427</t>
  </si>
  <si>
    <t xml:space="preserve">4,0+1,7*14+2,3+4,5+3,7+1,9*5+0,5+1,0+(1,7+0,2)*2+2,4+3,7+0,2*2+4,7*2+0,2*8+4,2*2+2,5*2+1,2*2+4,6+2,7+2,3</t>
  </si>
  <si>
    <t xml:space="preserve">0,4*2*(6+6+2+2)</t>
  </si>
  <si>
    <t xml:space="preserve">3,0*2*2</t>
  </si>
  <si>
    <t xml:space="preserve">0,4*(6+6)</t>
  </si>
  <si>
    <t xml:space="preserve">"2.NP=1.NP" 32,6</t>
  </si>
  <si>
    <t xml:space="preserve">722174022</t>
  </si>
  <si>
    <t xml:space="preserve">Potrubí vodovodní plastové PPR svar polyfuze PN 20 D 20 x 3,4 mm</t>
  </si>
  <si>
    <t xml:space="preserve">-1180068628</t>
  </si>
  <si>
    <t xml:space="preserve">3,2*2+0,5*2+18,0+2,5+0,5+5,5+6,5+2,5+1,5+3,0*2+1,6+0,2+1,5*2+3,2*2+4,4+2,0+2,0+0,5+1,2+2,0+3,2</t>
  </si>
  <si>
    <t xml:space="preserve">(6,0+4,0+2,0+6,5+2,0+0,3)*2</t>
  </si>
  <si>
    <t xml:space="preserve">(5,5+2,0+0,6)*2</t>
  </si>
  <si>
    <t xml:space="preserve">(4,4+2,0+1,0+0,6)*2</t>
  </si>
  <si>
    <t xml:space="preserve">(1,2+2,0+3,2+0,6)*2</t>
  </si>
  <si>
    <t xml:space="preserve">(4,0+5,5+4,5)*2</t>
  </si>
  <si>
    <t xml:space="preserve">4,0+5,5+4,5+1,8+0,5+1,5*2+0,5+1,5+8,0+0,5+1,7+5,7</t>
  </si>
  <si>
    <t xml:space="preserve">(1,8+0,5)*2</t>
  </si>
  <si>
    <t xml:space="preserve">(1,5+8,0+1,0)*2</t>
  </si>
  <si>
    <t xml:space="preserve">(1,0+4,5+1,5*2)*2</t>
  </si>
  <si>
    <t xml:space="preserve">(1,0+3,0+3,0*3)*2</t>
  </si>
  <si>
    <t xml:space="preserve">(3,0*3+3,5*3+1,6*2)*2</t>
  </si>
  <si>
    <t xml:space="preserve">"2.NP=1.NP" 88,4</t>
  </si>
  <si>
    <t xml:space="preserve">1,5*6*2</t>
  </si>
  <si>
    <t xml:space="preserve">1,5*6</t>
  </si>
  <si>
    <t xml:space="preserve">722174023</t>
  </si>
  <si>
    <t xml:space="preserve">Potrubí vodovodní plastové PPR svar polyfuze PN 20 D 25 x 4,2 mm</t>
  </si>
  <si>
    <t xml:space="preserve">-1914635542</t>
  </si>
  <si>
    <t xml:space="preserve">"1.PP" 4,5+1,0+3,0+4,0+12,0</t>
  </si>
  <si>
    <t xml:space="preserve">722174024</t>
  </si>
  <si>
    <t xml:space="preserve">Potrubí vodovodní plastové PPR svar polyfuze PN 20 D 32 x5,4 mm</t>
  </si>
  <si>
    <t xml:space="preserve">-151181578</t>
  </si>
  <si>
    <t xml:space="preserve">"1.PP" 4,0+2,5+0,5+4,5+2,5+0,5+4,0+2,0*4+0,5*2</t>
  </si>
  <si>
    <t xml:space="preserve">722174025</t>
  </si>
  <si>
    <t xml:space="preserve">Potrubí vodovodní plastové PPR svar polyfuze PN 20 D 40 x 6,7 mm</t>
  </si>
  <si>
    <t xml:space="preserve">-1845602321</t>
  </si>
  <si>
    <t xml:space="preserve">"1.PP" 2,6+3,9+16,1+6,3+1,7+3,8+5,0+10,0</t>
  </si>
  <si>
    <t xml:space="preserve">"1.NP" 1,5*4</t>
  </si>
  <si>
    <t xml:space="preserve">722174026</t>
  </si>
  <si>
    <t xml:space="preserve">Potrubí vodovodní plastové PPR svar polyfuze PN 20 D 50 x 8,4 mm</t>
  </si>
  <si>
    <t xml:space="preserve">1442246003</t>
  </si>
  <si>
    <t xml:space="preserve">"1.PP" 1,0+2,8+4,5+4,5+4,5+1,8+4,0+6,0+5,0+5,0+10,0</t>
  </si>
  <si>
    <t xml:space="preserve">722181231</t>
  </si>
  <si>
    <t xml:space="preserve">Ochrana vodovodního potrubí přilepenými termoizolačními trubicemi z PE tl do 13 mm DN do 22 mm</t>
  </si>
  <si>
    <t xml:space="preserve">1882551179</t>
  </si>
  <si>
    <t xml:space="preserve">161,2</t>
  </si>
  <si>
    <t xml:space="preserve">459,3</t>
  </si>
  <si>
    <t xml:space="preserve">722181232</t>
  </si>
  <si>
    <t xml:space="preserve">Ochrana vodovodního potrubí přilepenými termoizolačními trubicemi z PE tl do 13 mm DN do 45 mm</t>
  </si>
  <si>
    <t xml:space="preserve">419920344</t>
  </si>
  <si>
    <t xml:space="preserve">12,5</t>
  </si>
  <si>
    <t xml:space="preserve">27,5</t>
  </si>
  <si>
    <t xml:space="preserve">55,4</t>
  </si>
  <si>
    <t xml:space="preserve">722181233</t>
  </si>
  <si>
    <t xml:space="preserve">Ochrana vodovodního potrubí přilepenými termoizolačními trubicemi z PE tl do 13 mm DN do 63 mm</t>
  </si>
  <si>
    <t xml:space="preserve">1983305523</t>
  </si>
  <si>
    <t xml:space="preserve">39,1</t>
  </si>
  <si>
    <t xml:space="preserve">722190401</t>
  </si>
  <si>
    <t xml:space="preserve">Vyvedení a upevnění vodovodních výpustku</t>
  </si>
  <si>
    <t xml:space="preserve">577723060</t>
  </si>
  <si>
    <t xml:space="preserve">"umývadlo děti" (4+12+12)*2</t>
  </si>
  <si>
    <t xml:space="preserve">"umývadlo" (7+6+6)*2</t>
  </si>
  <si>
    <t xml:space="preserve">"umývadlo invalidní" (1+0+0)*2</t>
  </si>
  <si>
    <t xml:space="preserve">"dřez" (1+2+2)*2</t>
  </si>
  <si>
    <t xml:space="preserve">"dvoudřez" (3+0+0)*2</t>
  </si>
  <si>
    <t xml:space="preserve">"sprcha" (1+2+2)*2</t>
  </si>
  <si>
    <t xml:space="preserve">"myčka" (1+2+2)*1</t>
  </si>
  <si>
    <t xml:space="preserve">"pračka" (2+0+0)*1</t>
  </si>
  <si>
    <t xml:space="preserve">"WC" (4+2+2)*1</t>
  </si>
  <si>
    <t xml:space="preserve">"WC invalidní" (1+0+0)*1</t>
  </si>
  <si>
    <t xml:space="preserve">"WC děti" (4+12+12)*1</t>
  </si>
  <si>
    <t xml:space="preserve">"výlevka" (2+2+2)*2</t>
  </si>
  <si>
    <t xml:space="preserve">722231077</t>
  </si>
  <si>
    <t xml:space="preserve">Ventil zpětný mosazný G 2 PN 10 do 110°C se dvěma závity</t>
  </si>
  <si>
    <t xml:space="preserve">1497728387</t>
  </si>
  <si>
    <t xml:space="preserve">722231142</t>
  </si>
  <si>
    <t xml:space="preserve">Ventil závitový pojistný rohový G 3/4</t>
  </si>
  <si>
    <t xml:space="preserve">1155172783</t>
  </si>
  <si>
    <t xml:space="preserve">722232042</t>
  </si>
  <si>
    <t xml:space="preserve">Kohout kulový výtokový G 3/8 PN 42 do 185°C vnitřní závit</t>
  </si>
  <si>
    <t xml:space="preserve">273896952</t>
  </si>
  <si>
    <t xml:space="preserve">722232043</t>
  </si>
  <si>
    <t xml:space="preserve">Kohout kulový přímý G 1/2 PN 42 do 185°C vnitřní závit</t>
  </si>
  <si>
    <t xml:space="preserve">-214639954</t>
  </si>
  <si>
    <t xml:space="preserve">722232045</t>
  </si>
  <si>
    <t xml:space="preserve">Kohout kulový přímý G 1 PN 42 do 185°C vnitřní závit</t>
  </si>
  <si>
    <t xml:space="preserve">-1114876319</t>
  </si>
  <si>
    <t xml:space="preserve">722232046</t>
  </si>
  <si>
    <t xml:space="preserve">Kohout kulový přímý G 5/4 PN 42 do 185°C vnitřní závit</t>
  </si>
  <si>
    <t xml:space="preserve">229909323</t>
  </si>
  <si>
    <t xml:space="preserve">722232047</t>
  </si>
  <si>
    <t xml:space="preserve">Kohout kulový přímý G 6/4 PN 42 do 185°C vnitřní závit</t>
  </si>
  <si>
    <t xml:space="preserve">-1658055786</t>
  </si>
  <si>
    <t xml:space="preserve">722232048</t>
  </si>
  <si>
    <t xml:space="preserve">Kohout kulový přímý G 2 PN 42 do 185°C vnitřní závit</t>
  </si>
  <si>
    <t xml:space="preserve">1596048857</t>
  </si>
  <si>
    <t xml:space="preserve">722234263</t>
  </si>
  <si>
    <t xml:space="preserve">Filtr mosazný G 1/2 PN 16 do 120°C s 2x vnitřním závitem</t>
  </si>
  <si>
    <t xml:space="preserve">995296298</t>
  </si>
  <si>
    <t xml:space="preserve">722234264</t>
  </si>
  <si>
    <t xml:space="preserve">Filtr mosazný G 3/4 PN 16 do 120°C s 2x vnitřním závitem</t>
  </si>
  <si>
    <t xml:space="preserve">-1064830784</t>
  </si>
  <si>
    <t xml:space="preserve">722-020</t>
  </si>
  <si>
    <t xml:space="preserve">Filtr mosazný se zpětným proplachem G 1 PN 16 do 120°C s 2x vnitřním závitem</t>
  </si>
  <si>
    <t xml:space="preserve">-688482704</t>
  </si>
  <si>
    <t xml:space="preserve">722234268</t>
  </si>
  <si>
    <t xml:space="preserve">Filtr mosazný G 2 PN 16 do 120°C s 2x vnitřním závitem</t>
  </si>
  <si>
    <t xml:space="preserve">-86822098</t>
  </si>
  <si>
    <t xml:space="preserve">722250133</t>
  </si>
  <si>
    <t xml:space="preserve">Hydrantový systém s tvarově stálou hadicí D 25 x 30 m celoplechový</t>
  </si>
  <si>
    <t xml:space="preserve">-1510135714</t>
  </si>
  <si>
    <t xml:space="preserve">722260815</t>
  </si>
  <si>
    <t xml:space="preserve">Demontáž vodoměrů závitových G 2</t>
  </si>
  <si>
    <t xml:space="preserve">843286419</t>
  </si>
  <si>
    <t xml:space="preserve">722269004</t>
  </si>
  <si>
    <t xml:space="preserve">Drobný instalační materiál (příchytky, objímky, konzoly atd.)</t>
  </si>
  <si>
    <t xml:space="preserve">961880492</t>
  </si>
  <si>
    <t xml:space="preserve">722269006</t>
  </si>
  <si>
    <t xml:space="preserve">Revize hydrantu</t>
  </si>
  <si>
    <t xml:space="preserve">-722004421</t>
  </si>
  <si>
    <t xml:space="preserve">722290226</t>
  </si>
  <si>
    <t xml:space="preserve">Zkouška těsnosti vodovodního potrubí závitového do DN 50</t>
  </si>
  <si>
    <t xml:space="preserve">-1876474178</t>
  </si>
  <si>
    <t xml:space="preserve">5,7+9,35+13,3</t>
  </si>
  <si>
    <t xml:space="preserve">161,2+459,3+24,5+27,5+55,4+49,1</t>
  </si>
  <si>
    <t xml:space="preserve">722290234</t>
  </si>
  <si>
    <t xml:space="preserve">Proplach a dezinfekce vodovodního potrubí do DN 80</t>
  </si>
  <si>
    <t xml:space="preserve">-1635590271</t>
  </si>
  <si>
    <t xml:space="preserve">722501009</t>
  </si>
  <si>
    <t xml:space="preserve">Oběhové čerpadlo TUV UPS 25-40 B</t>
  </si>
  <si>
    <t xml:space="preserve">1944322572</t>
  </si>
  <si>
    <t xml:space="preserve">722501010</t>
  </si>
  <si>
    <t xml:space="preserve">Odběr vzorku pitné vody pro kolaudaci</t>
  </si>
  <si>
    <t xml:space="preserve">2099734686</t>
  </si>
  <si>
    <t xml:space="preserve">722-001</t>
  </si>
  <si>
    <t xml:space="preserve">D+MTŽ cirkulační regulační ventil automatický CRV 3/4"</t>
  </si>
  <si>
    <t xml:space="preserve">1316503820</t>
  </si>
  <si>
    <t xml:space="preserve">722-002</t>
  </si>
  <si>
    <t xml:space="preserve">D+MTŽ cirkulační regulační ventil manuální CRVm 3/4"</t>
  </si>
  <si>
    <t xml:space="preserve">-319838052</t>
  </si>
  <si>
    <t xml:space="preserve">722-003</t>
  </si>
  <si>
    <t xml:space="preserve">D+MTŽ termostatický směšovací ventil Premix Comfort 55 - Delabie </t>
  </si>
  <si>
    <t xml:space="preserve">922638784</t>
  </si>
  <si>
    <t xml:space="preserve">722-004</t>
  </si>
  <si>
    <t xml:space="preserve">D+MTŽ termostatický směšovač Premix Compact - Delabie 1/2"</t>
  </si>
  <si>
    <t xml:space="preserve">-1340042840</t>
  </si>
  <si>
    <t xml:space="preserve">722-006</t>
  </si>
  <si>
    <t xml:space="preserve">D+MTŽ PO manžet tmelu</t>
  </si>
  <si>
    <t xml:space="preserve">398491479</t>
  </si>
  <si>
    <t xml:space="preserve">722-007</t>
  </si>
  <si>
    <t xml:space="preserve">D+MTŽ teploměr</t>
  </si>
  <si>
    <t xml:space="preserve">2028391635</t>
  </si>
  <si>
    <t xml:space="preserve">722-011</t>
  </si>
  <si>
    <t xml:space="preserve">Zpětná MTŽ původního demontovaného vodoměru 2"</t>
  </si>
  <si>
    <t xml:space="preserve">1737310006</t>
  </si>
  <si>
    <t xml:space="preserve">998722102</t>
  </si>
  <si>
    <t xml:space="preserve">Přesun hmot pro vnitřní vodovod stanovený z hmotnosti přesunovaného materiálu vodorovná dopravní vzdálenost do 50 m v objektech výšky přes 6 do 12 m</t>
  </si>
  <si>
    <t xml:space="preserve">992856501</t>
  </si>
  <si>
    <t xml:space="preserve">725111132</t>
  </si>
  <si>
    <t xml:space="preserve">Splachovač nádržkový plastový nízkopoložený nebo vysokopoložený</t>
  </si>
  <si>
    <t xml:space="preserve">-1975713770</t>
  </si>
  <si>
    <t xml:space="preserve">725-001</t>
  </si>
  <si>
    <t xml:space="preserve">Klozet keramický závěsný dětský s hlubokým splachováním odpad vodorovný komplet s ovládácí klapkou vč.sedátka</t>
  </si>
  <si>
    <t xml:space="preserve">-2091982407</t>
  </si>
  <si>
    <t xml:space="preserve">725112022</t>
  </si>
  <si>
    <t xml:space="preserve">Klozet keramický závěsný na nosné stěny s hlubokým splachováním odpad vodorovný komplet s ovládácí klapkou vč.sedátka</t>
  </si>
  <si>
    <t xml:space="preserve">-781053191</t>
  </si>
  <si>
    <t xml:space="preserve">725-002</t>
  </si>
  <si>
    <t xml:space="preserve">Klozet keramický závěsný invalidní na nosné stěny s hlubokým splachováním odpad vodorovný komplet s ovládácí klapkou vč.sedátka</t>
  </si>
  <si>
    <t xml:space="preserve">569293029</t>
  </si>
  <si>
    <t xml:space="preserve">"WC invalidní" 1</t>
  </si>
  <si>
    <t xml:space="preserve">725219102</t>
  </si>
  <si>
    <t xml:space="preserve">Montáž umyvadla připevněného na šrouby do zdiva</t>
  </si>
  <si>
    <t xml:space="preserve">-1774352207</t>
  </si>
  <si>
    <t xml:space="preserve">"umývadlo invalidní" 1</t>
  </si>
  <si>
    <t xml:space="preserve">64211054</t>
  </si>
  <si>
    <t xml:space="preserve">umyvadlo keramické závěsné s otvorem bílé š 600mm</t>
  </si>
  <si>
    <t xml:space="preserve">716888829</t>
  </si>
  <si>
    <t xml:space="preserve">725-004</t>
  </si>
  <si>
    <t xml:space="preserve">umývadlo bílé - dětské</t>
  </si>
  <si>
    <t xml:space="preserve">-830060852</t>
  </si>
  <si>
    <t xml:space="preserve">725-005</t>
  </si>
  <si>
    <t xml:space="preserve">umývadlo 60cm bílé - ivnalidní</t>
  </si>
  <si>
    <t xml:space="preserve">868005368</t>
  </si>
  <si>
    <t xml:space="preserve">725311122</t>
  </si>
  <si>
    <t xml:space="preserve">Dřez jednoduchý nerezový se zápachovou uzávěrkou 560x480 mm a miskou</t>
  </si>
  <si>
    <t xml:space="preserve">-131082037</t>
  </si>
  <si>
    <t xml:space="preserve">"dřez" 0+2+2</t>
  </si>
  <si>
    <t xml:space="preserve">725331111</t>
  </si>
  <si>
    <t xml:space="preserve">Výlevka bez výtokových armatur keramická se sklopnou plastovou mřížkou 500 mm</t>
  </si>
  <si>
    <t xml:space="preserve">-1054277723</t>
  </si>
  <si>
    <t xml:space="preserve">725811160</t>
  </si>
  <si>
    <t xml:space="preserve">Ventil rohový nástěnný s filtrem G 1/2"+3/4" k WC vč.dopojovací pancéřové hadičky 20cm</t>
  </si>
  <si>
    <t xml:space="preserve">1046668119</t>
  </si>
  <si>
    <t xml:space="preserve">"WC" 8</t>
  </si>
  <si>
    <t xml:space="preserve">725813111</t>
  </si>
  <si>
    <t xml:space="preserve">Ventil rohový G 1/2"+3/4"</t>
  </si>
  <si>
    <t xml:space="preserve">1888154282</t>
  </si>
  <si>
    <t xml:space="preserve">"umývadlo invalidní" 1*2</t>
  </si>
  <si>
    <t xml:space="preserve">725821325</t>
  </si>
  <si>
    <t xml:space="preserve">Baterie dřezová stojánková páková s otáčivým kulatým ústím a délkou ramínka 220 mm</t>
  </si>
  <si>
    <t xml:space="preserve">349278096</t>
  </si>
  <si>
    <t xml:space="preserve">725822721</t>
  </si>
  <si>
    <t xml:space="preserve">Montáž baterie umyvadlové stojánkové G 1/2</t>
  </si>
  <si>
    <t xml:space="preserve">1374673116</t>
  </si>
  <si>
    <t xml:space="preserve">55143991</t>
  </si>
  <si>
    <t xml:space="preserve">baterie umyvadlová stojánková klasická bez výpusti pevné ústí</t>
  </si>
  <si>
    <t xml:space="preserve">1521538946</t>
  </si>
  <si>
    <t xml:space="preserve">"BUS" 7+6+6</t>
  </si>
  <si>
    <t xml:space="preserve">551-001</t>
  </si>
  <si>
    <t xml:space="preserve">baterie umyvadlová nástěnná páková - invalidní</t>
  </si>
  <si>
    <t xml:space="preserve">208021767</t>
  </si>
  <si>
    <t xml:space="preserve"> 1</t>
  </si>
  <si>
    <t xml:space="preserve">725829111</t>
  </si>
  <si>
    <t xml:space="preserve">Montáž baterie stojánkové dřezové G 1/2</t>
  </si>
  <si>
    <t xml:space="preserve">182459003</t>
  </si>
  <si>
    <t xml:space="preserve">"dřez" (1+2+2)</t>
  </si>
  <si>
    <t xml:space="preserve">55143128</t>
  </si>
  <si>
    <t xml:space="preserve">baterie dřezová stojánková do 1 otvoru horní výtok s otáčivým kulatým ústím dl ramínka 200mm</t>
  </si>
  <si>
    <t xml:space="preserve">2024798776</t>
  </si>
  <si>
    <t xml:space="preserve">725849411</t>
  </si>
  <si>
    <t xml:space="preserve">Montáž baterie sprchová nástěnnás nastavitelnou výškou sprchy</t>
  </si>
  <si>
    <t xml:space="preserve">-1831724864</t>
  </si>
  <si>
    <t xml:space="preserve">"sprcha" (1+2+2)</t>
  </si>
  <si>
    <t xml:space="preserve">55144033</t>
  </si>
  <si>
    <t xml:space="preserve">baterie vanová/sprchová nástěnná kohoutková s horním sprchovým vývodem a otočným ramenem</t>
  </si>
  <si>
    <t xml:space="preserve">1674619974</t>
  </si>
  <si>
    <t xml:space="preserve">725861102</t>
  </si>
  <si>
    <t xml:space="preserve">Zápachová uzávěrka pro umyvadla DN 40</t>
  </si>
  <si>
    <t xml:space="preserve">1033391331</t>
  </si>
  <si>
    <t xml:space="preserve">725862103</t>
  </si>
  <si>
    <t xml:space="preserve">Zápachová uzávěrka pro dřezy DN 40/50</t>
  </si>
  <si>
    <t xml:space="preserve">1128641738</t>
  </si>
  <si>
    <t xml:space="preserve">725-006</t>
  </si>
  <si>
    <t xml:space="preserve">Dvířka 15/30 vč.dodávky revizních dvířek pro obložení keramickým obkladem</t>
  </si>
  <si>
    <t xml:space="preserve">-554414326</t>
  </si>
  <si>
    <t xml:space="preserve">"kanalizace" 9</t>
  </si>
  <si>
    <t xml:space="preserve">725-007</t>
  </si>
  <si>
    <t xml:space="preserve">Dvířka 30/30 vč.dodávky revizních dvířek pro obložení keramickým obkladem</t>
  </si>
  <si>
    <t xml:space="preserve">308727490</t>
  </si>
  <si>
    <t xml:space="preserve">"vodoinstalace" 4</t>
  </si>
  <si>
    <t xml:space="preserve">"kanalizace" 3</t>
  </si>
  <si>
    <t xml:space="preserve">998725102</t>
  </si>
  <si>
    <t xml:space="preserve">Přesun hmot pro zařizovací předměty stanovený z hmotnosti přesunovaného materiálu vodorovná dopravní vzdálenost do 50 m v objektech výšky přes 6 do 12 m</t>
  </si>
  <si>
    <t xml:space="preserve">-1762158604</t>
  </si>
  <si>
    <t xml:space="preserve">726</t>
  </si>
  <si>
    <t xml:space="preserve">Zdravotechnika - předstěnové instalace</t>
  </si>
  <si>
    <t xml:space="preserve">726111031</t>
  </si>
  <si>
    <t xml:space="preserve">Instalační předstěna - klozet s ovládáním zepředu v 1080 mm závěsný do masivní zděné kce</t>
  </si>
  <si>
    <t xml:space="preserve">165157210</t>
  </si>
  <si>
    <t xml:space="preserve">726131001</t>
  </si>
  <si>
    <t xml:space="preserve">Instalační předstěna - umyvadlo do v 1120 mm se stojánkovou baterií do lehkých stěn s kovovou kcí</t>
  </si>
  <si>
    <t xml:space="preserve">1692397244</t>
  </si>
  <si>
    <t xml:space="preserve">726191001</t>
  </si>
  <si>
    <t xml:space="preserve">Zvukoizolační souprava pro klozet a bidet</t>
  </si>
  <si>
    <t xml:space="preserve">269800312</t>
  </si>
  <si>
    <t xml:space="preserve">998726112</t>
  </si>
  <si>
    <t xml:space="preserve">Přesun hmot pro instalační prefabrikáty stanovený z hmotnosti přesunovaného materiálu vodorovná dopravní vzdálenost do 50 m v objektech výšky přes 6 m do 12 m</t>
  </si>
  <si>
    <t xml:space="preserve">-666622899</t>
  </si>
  <si>
    <t xml:space="preserve">9-03 - ÚT</t>
  </si>
  <si>
    <t xml:space="preserve">    730 - Ústřední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</si>
  <si>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</si>
  <si>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</si>
  <si>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</si>
  <si>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</si>
  <si>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730</t>
  </si>
  <si>
    <t xml:space="preserve">Ústřední vytápění</t>
  </si>
  <si>
    <t xml:space="preserve">730-01</t>
  </si>
  <si>
    <t xml:space="preserve">Zednické přípomoce - sekání drážek, bourání prostupů , zapravení prostupů a drážek</t>
  </si>
  <si>
    <t xml:space="preserve">895444899</t>
  </si>
  <si>
    <t xml:space="preserve">730-02</t>
  </si>
  <si>
    <t xml:space="preserve">Zednické přípomoce - pomocné lešení</t>
  </si>
  <si>
    <t xml:space="preserve">484476096</t>
  </si>
  <si>
    <t xml:space="preserve">732</t>
  </si>
  <si>
    <t xml:space="preserve">Ústřední vytápění - strojovny</t>
  </si>
  <si>
    <t xml:space="preserve">732-001</t>
  </si>
  <si>
    <t xml:space="preserve">Přemístění stávajícího zásobníku TUV, objem 485l do nové pozice v místnosti skotly, nové napojení na rozvody ÚT</t>
  </si>
  <si>
    <t xml:space="preserve">soub</t>
  </si>
  <si>
    <t xml:space="preserve">-710313118</t>
  </si>
  <si>
    <t xml:space="preserve">998732102</t>
  </si>
  <si>
    <t xml:space="preserve">Přesun hmot pro strojovny stanovený z hmotnosti přesunovaného materiálu vodorovná dopravní vzdálenost do 50 m v objektech výšky přes 6 do 12 m</t>
  </si>
  <si>
    <t xml:space="preserve">923438225</t>
  </si>
  <si>
    <t xml:space="preserve">733</t>
  </si>
  <si>
    <t xml:space="preserve">Ústřední vytápění - rozvodné potrubí</t>
  </si>
  <si>
    <t xml:space="preserve">733223201</t>
  </si>
  <si>
    <t xml:space="preserve">Potrubí měděné tvrdé spojované tvrdým pájením D 15x1</t>
  </si>
  <si>
    <t xml:space="preserve">1016343877</t>
  </si>
  <si>
    <t xml:space="preserve">550,0</t>
  </si>
  <si>
    <t xml:space="preserve">733223202</t>
  </si>
  <si>
    <t xml:space="preserve">Potrubí měděné tvrdé spojované tvrdým pájením D 18x1</t>
  </si>
  <si>
    <t xml:space="preserve">-347620834</t>
  </si>
  <si>
    <t xml:space="preserve">86,0</t>
  </si>
  <si>
    <t xml:space="preserve">733223204</t>
  </si>
  <si>
    <t xml:space="preserve">Potrubí měděné tvrdé spojované tvrdým pájením D 22x1</t>
  </si>
  <si>
    <t xml:space="preserve">126861712</t>
  </si>
  <si>
    <t xml:space="preserve">47,0</t>
  </si>
  <si>
    <t xml:space="preserve">733223205</t>
  </si>
  <si>
    <t xml:space="preserve">Potrubí měděné tvrdé spojované tvrdým pájením D 28x1 </t>
  </si>
  <si>
    <t xml:space="preserve">-1015712742</t>
  </si>
  <si>
    <t xml:space="preserve">14,0</t>
  </si>
  <si>
    <t xml:space="preserve">36,0</t>
  </si>
  <si>
    <t xml:space="preserve">733223206</t>
  </si>
  <si>
    <t xml:space="preserve">Potrubí měděné tvrdé spojované tvrdým pájením D 35x1,5</t>
  </si>
  <si>
    <t xml:space="preserve">501290864</t>
  </si>
  <si>
    <t xml:space="preserve">22,0</t>
  </si>
  <si>
    <t xml:space="preserve">733223207</t>
  </si>
  <si>
    <t xml:space="preserve">Potrubí měděné tvrdé spojované tvrdým pájením D 42x1,5 </t>
  </si>
  <si>
    <t xml:space="preserve">1232692798</t>
  </si>
  <si>
    <t xml:space="preserve">733291101</t>
  </si>
  <si>
    <t xml:space="preserve">Zkouška těsnosti potrubí měděné do D 35x1,5</t>
  </si>
  <si>
    <t xml:space="preserve">2089939044</t>
  </si>
  <si>
    <t xml:space="preserve">551,0+235,0+85,0+19,0+17,0</t>
  </si>
  <si>
    <t xml:space="preserve">733-001</t>
  </si>
  <si>
    <t xml:space="preserve">D+MTŽ izolace tepelná návleková pro potrubí D 15, tl.15mm</t>
  </si>
  <si>
    <t xml:space="preserve">1359589489</t>
  </si>
  <si>
    <t xml:space="preserve">5,0</t>
  </si>
  <si>
    <t xml:space="preserve">733-001b</t>
  </si>
  <si>
    <t xml:space="preserve">D+MTŽ izolace tepelná návleková pro potrubí D 22, tl.20mm</t>
  </si>
  <si>
    <t xml:space="preserve">1032803670</t>
  </si>
  <si>
    <t xml:space="preserve">37,0</t>
  </si>
  <si>
    <t xml:space="preserve">733-001c</t>
  </si>
  <si>
    <t xml:space="preserve">D+MTŽ izolace tepelná návleková pro potrubí D 28, tl.25mm</t>
  </si>
  <si>
    <t xml:space="preserve">-2035738377</t>
  </si>
  <si>
    <t xml:space="preserve">50,0</t>
  </si>
  <si>
    <t xml:space="preserve">733-001d</t>
  </si>
  <si>
    <t xml:space="preserve">D+MTŽ izolace tepelná návleková pro potrubí D 35, tl.25mm</t>
  </si>
  <si>
    <t xml:space="preserve">555001994</t>
  </si>
  <si>
    <t xml:space="preserve">733-001e</t>
  </si>
  <si>
    <t xml:space="preserve">D+MTŽ izolace tepelná návleková pro potrubí D 42, tl.20mm</t>
  </si>
  <si>
    <t xml:space="preserve">-1095055241</t>
  </si>
  <si>
    <t xml:space="preserve">733-004</t>
  </si>
  <si>
    <t xml:space="preserve">DMTŽ stávajících rozvodů ÚT vč.armatur(cca 1000m), těles radiátorů (cca 80ks)</t>
  </si>
  <si>
    <t xml:space="preserve">-1143126899</t>
  </si>
  <si>
    <t xml:space="preserve">733-050</t>
  </si>
  <si>
    <t xml:space="preserve">Manipulace se sutí, odvoz a likvidace demontovaného materiálu ÚT ekologickým způsobem</t>
  </si>
  <si>
    <t xml:space="preserve">1483071678</t>
  </si>
  <si>
    <t xml:space="preserve">998733102</t>
  </si>
  <si>
    <t xml:space="preserve">Přesun hmot pro rozvody potrubí stanovený z hmotnosti přesunovaného materiálu vodorovná dopravní vzdálenost do 50 m v objektech výšky přes 6 do 12 m</t>
  </si>
  <si>
    <t xml:space="preserve">424208575</t>
  </si>
  <si>
    <t xml:space="preserve">734</t>
  </si>
  <si>
    <t xml:space="preserve">Ústřední vytápění - armatury</t>
  </si>
  <si>
    <t xml:space="preserve">734-017</t>
  </si>
  <si>
    <t xml:space="preserve">D+MTŽ dvojité připojovací přímé šroubení 1/2x3/4", dvoutrubková soustava</t>
  </si>
  <si>
    <t xml:space="preserve">943846654</t>
  </si>
  <si>
    <t xml:space="preserve">734-018</t>
  </si>
  <si>
    <t xml:space="preserve">D+MTŽ termostatická kapalinová hlavice, přípoj M30x1,5</t>
  </si>
  <si>
    <t xml:space="preserve">-1588102796</t>
  </si>
  <si>
    <t xml:space="preserve">734-019</t>
  </si>
  <si>
    <t xml:space="preserve">D+MTŽ svorkové šroubení pro Cu 12x3/4"</t>
  </si>
  <si>
    <t xml:space="preserve">-429708806</t>
  </si>
  <si>
    <t xml:space="preserve">734-020</t>
  </si>
  <si>
    <t xml:space="preserve">Vypuštění systému</t>
  </si>
  <si>
    <t xml:space="preserve">kpl.</t>
  </si>
  <si>
    <t xml:space="preserve">-1566245581</t>
  </si>
  <si>
    <t xml:space="preserve">734-021</t>
  </si>
  <si>
    <t xml:space="preserve">Napuštění topného systému upravenou vodou</t>
  </si>
  <si>
    <t xml:space="preserve">1808712722</t>
  </si>
  <si>
    <t xml:space="preserve">734-022</t>
  </si>
  <si>
    <t xml:space="preserve">Topná a tlaková zkouška</t>
  </si>
  <si>
    <t xml:space="preserve">-1159022208</t>
  </si>
  <si>
    <t xml:space="preserve">998734102</t>
  </si>
  <si>
    <t xml:space="preserve">Přesun hmot pro armatury stanovený z hmotnosti přesunovaného materiálu vodorovná dopravní vzdálenost do 50 m v objektech výšky přes 6 do 12 m</t>
  </si>
  <si>
    <t xml:space="preserve">-1846836548</t>
  </si>
  <si>
    <t xml:space="preserve">735</t>
  </si>
  <si>
    <t xml:space="preserve">Ústřední vytápění - otopná tělesa</t>
  </si>
  <si>
    <t xml:space="preserve">735152151</t>
  </si>
  <si>
    <t xml:space="preserve">Otopné těleso panel VK jednodeskové bez přídavné přestupní plochy výška/délka 500/400 mm výkon 206 W</t>
  </si>
  <si>
    <t xml:space="preserve">-410953862</t>
  </si>
  <si>
    <t xml:space="preserve">735152153</t>
  </si>
  <si>
    <t xml:space="preserve">Otopné těleso panel VK jednodeskové bez přídavné přestupní plochy výška/délka 500/600 mm výkon 308 W</t>
  </si>
  <si>
    <t xml:space="preserve">1711128330</t>
  </si>
  <si>
    <t xml:space="preserve">735152154</t>
  </si>
  <si>
    <t xml:space="preserve">Otopné těleso panel VK jednodeskové bez přídavné přestupní plochy výška/délka 500/700 mm výkon 360 W</t>
  </si>
  <si>
    <t xml:space="preserve">796271150</t>
  </si>
  <si>
    <t xml:space="preserve">735152271</t>
  </si>
  <si>
    <t xml:space="preserve">Otopné těleso panelové VK jednodeskové 1 přídavná přestupní plocha výška/délka 600/400mm výkon 401 W</t>
  </si>
  <si>
    <t xml:space="preserve">-175765892</t>
  </si>
  <si>
    <t xml:space="preserve">735152172</t>
  </si>
  <si>
    <t xml:space="preserve">Otopné těleso panel VK jednodeskové bez přídavné přestupní plochy výška/délka 600/500 mm výkon 302 W</t>
  </si>
  <si>
    <t xml:space="preserve">-658505327</t>
  </si>
  <si>
    <t xml:space="preserve">735152173</t>
  </si>
  <si>
    <t xml:space="preserve">Otopné těleso panel VK jednodeskové bez přídavné přestupní plochy výška/délka 600/600 mm výkon 362 W</t>
  </si>
  <si>
    <t xml:space="preserve">-48393582</t>
  </si>
  <si>
    <t xml:space="preserve">735152252</t>
  </si>
  <si>
    <t xml:space="preserve">Otopné těleso panelové VK jednodeskové 1 přídavná přestupní plocha výška/délka 500/500mm výkon 429 W</t>
  </si>
  <si>
    <t xml:space="preserve">508308224</t>
  </si>
  <si>
    <t xml:space="preserve">735152253</t>
  </si>
  <si>
    <t xml:space="preserve">Otopné těleso panelové VK jednodeskové 1 přídavná přestupní plocha výška/délka 500/600mm výkon 515 W</t>
  </si>
  <si>
    <t xml:space="preserve">-752658589</t>
  </si>
  <si>
    <t xml:space="preserve">735152254</t>
  </si>
  <si>
    <t xml:space="preserve">Otopné těleso panelové VK jednodeskové 1 přídavná přestupní plocha výška/délka 500/700mm výkon 601 W</t>
  </si>
  <si>
    <t xml:space="preserve">-681785732</t>
  </si>
  <si>
    <t xml:space="preserve">735152255</t>
  </si>
  <si>
    <t xml:space="preserve">Otopné těleso panelové VK jednodeskové 1 přídavná přestupní plocha výška/délka 500/800mm výkon 686 W</t>
  </si>
  <si>
    <t xml:space="preserve">-9568158</t>
  </si>
  <si>
    <t xml:space="preserve">735152256</t>
  </si>
  <si>
    <t xml:space="preserve">Otopné těleso panelové VK jednodeskové 1 přídavná přestupní plocha výška/délka 500/900mm výkon 772 W</t>
  </si>
  <si>
    <t xml:space="preserve">-501050174</t>
  </si>
  <si>
    <t xml:space="preserve">735152272</t>
  </si>
  <si>
    <t xml:space="preserve">Otopné těleso panelové VK jednodeskové 1 přídavná přestupní plocha výška/délka 600/500mm výkon 501 W</t>
  </si>
  <si>
    <t xml:space="preserve">-771330204</t>
  </si>
  <si>
    <t xml:space="preserve">735152273</t>
  </si>
  <si>
    <t xml:space="preserve">Otopné těleso panelové VK jednodeskové 1 přídavná přestupní plocha výška/délka 600/600mm výkon 601 W</t>
  </si>
  <si>
    <t xml:space="preserve">-39140587</t>
  </si>
  <si>
    <t xml:space="preserve">735152274</t>
  </si>
  <si>
    <t xml:space="preserve">Otopné těleso panelové VK jednodeskové 1 přídavná přestupní plocha výška/délka 600/700mm výkon 701 W</t>
  </si>
  <si>
    <t xml:space="preserve">1544874582</t>
  </si>
  <si>
    <t xml:space="preserve">735152275</t>
  </si>
  <si>
    <t xml:space="preserve">Otopné těleso panelové VK jednodeskové 1 přídavná přestupní plocha výška/délka 600/800mm výkon 802 W</t>
  </si>
  <si>
    <t xml:space="preserve">1689243291</t>
  </si>
  <si>
    <t xml:space="preserve">735152276</t>
  </si>
  <si>
    <t xml:space="preserve">Otopné těleso panelové VK jednodeskové 1 přídavná přestupní plocha výška/délka 600/900mm výkon 902 W</t>
  </si>
  <si>
    <t xml:space="preserve">-1651222282</t>
  </si>
  <si>
    <t xml:space="preserve">735152456</t>
  </si>
  <si>
    <t xml:space="preserve">Otopné těleso panelové VK dvoudeskové 1 přídavná přestupní plocha výška/délka 500/900mm výkon 1005 W</t>
  </si>
  <si>
    <t xml:space="preserve">-1259760526</t>
  </si>
  <si>
    <t xml:space="preserve">735152457</t>
  </si>
  <si>
    <t xml:space="preserve">Otopné těleso panelové VK dvoudeskové 1 přídavná přestupní plocha výška/délka 500/1000mm výkon 1117W</t>
  </si>
  <si>
    <t xml:space="preserve">-1576186835</t>
  </si>
  <si>
    <t xml:space="preserve">735152475</t>
  </si>
  <si>
    <t xml:space="preserve">Otopné těleso panelové VK dvoudeskové 1 přídavná přestupní plocha výška/délka 600/800mm výkon 1030 W</t>
  </si>
  <si>
    <t xml:space="preserve">1735590760</t>
  </si>
  <si>
    <t xml:space="preserve">735152476</t>
  </si>
  <si>
    <t xml:space="preserve">Otopné těleso panelové VK dvoudeskové 1 přídavná přestupní plocha výška/délka 600/90 mm výkon 1159 W</t>
  </si>
  <si>
    <t xml:space="preserve">-404591996</t>
  </si>
  <si>
    <t xml:space="preserve">735152491</t>
  </si>
  <si>
    <t xml:space="preserve">Otopné těleso panelové VK dvoudeskové 1 přídavná přestupní plocha výška/délka 900/400 mm výkon 702 W</t>
  </si>
  <si>
    <t xml:space="preserve">1758866599</t>
  </si>
  <si>
    <t xml:space="preserve">735152492</t>
  </si>
  <si>
    <t xml:space="preserve">Otopné těleso panelové VK dvoudeskové 1 přídavná přestupní plocha výška/délka 900/500 mm výkon 877 W</t>
  </si>
  <si>
    <t xml:space="preserve">-335535293</t>
  </si>
  <si>
    <t xml:space="preserve">998735102</t>
  </si>
  <si>
    <t xml:space="preserve">Přesun hmot pro otopná tělesa stanovený z hmotnosti přesunovaného materiálu vodorovná dopravní vzdálenost do 50 m v objektech výšky přes 6 do 12 m</t>
  </si>
  <si>
    <t xml:space="preserve">-120838242</t>
  </si>
  <si>
    <t xml:space="preserve">9-04 - Elektroinstalace</t>
  </si>
  <si>
    <t xml:space="preserve">    21-M - Elektromontáže</t>
  </si>
  <si>
    <t xml:space="preserve">21-M</t>
  </si>
  <si>
    <t xml:space="preserve">Elektromontáže</t>
  </si>
  <si>
    <t xml:space="preserve">210-001</t>
  </si>
  <si>
    <t xml:space="preserve">rozvodnice RH1 + výbava</t>
  </si>
  <si>
    <t xml:space="preserve">-222204037</t>
  </si>
  <si>
    <t xml:space="preserve">210-001a</t>
  </si>
  <si>
    <t xml:space="preserve">rozvodnice R + výbava</t>
  </si>
  <si>
    <t xml:space="preserve">-228076623</t>
  </si>
  <si>
    <t xml:space="preserve">210-002</t>
  </si>
  <si>
    <t xml:space="preserve">rozvodnice RE vč.výzbroje</t>
  </si>
  <si>
    <t xml:space="preserve">-692475925</t>
  </si>
  <si>
    <t xml:space="preserve">210-015</t>
  </si>
  <si>
    <t xml:space="preserve">rozvodnice 1.NP+výbava</t>
  </si>
  <si>
    <t xml:space="preserve">-1910013521</t>
  </si>
  <si>
    <t xml:space="preserve">210-016</t>
  </si>
  <si>
    <t xml:space="preserve">rozvodnice 2.NP+výbava</t>
  </si>
  <si>
    <t xml:space="preserve">-1975653129</t>
  </si>
  <si>
    <t xml:space="preserve">210-017</t>
  </si>
  <si>
    <t xml:space="preserve">koax TV</t>
  </si>
  <si>
    <t xml:space="preserve">-1951334567</t>
  </si>
  <si>
    <t xml:space="preserve">210-018</t>
  </si>
  <si>
    <t xml:space="preserve">kabek CYKY 4x25</t>
  </si>
  <si>
    <t xml:space="preserve">123171574</t>
  </si>
  <si>
    <t xml:space="preserve">210-019</t>
  </si>
  <si>
    <t xml:space="preserve">kabek CYKY 5J6</t>
  </si>
  <si>
    <t xml:space="preserve">-1902408102</t>
  </si>
  <si>
    <t xml:space="preserve">210-020</t>
  </si>
  <si>
    <t xml:space="preserve">kabek CYKY 3J2,5</t>
  </si>
  <si>
    <t xml:space="preserve">-385444144</t>
  </si>
  <si>
    <t xml:space="preserve">210-021</t>
  </si>
  <si>
    <t xml:space="preserve">kabek CYKY 3J1,5</t>
  </si>
  <si>
    <t xml:space="preserve">1867752332</t>
  </si>
  <si>
    <t xml:space="preserve">210-024</t>
  </si>
  <si>
    <t xml:space="preserve">vodič CYA 16</t>
  </si>
  <si>
    <t xml:space="preserve">1315569153</t>
  </si>
  <si>
    <t xml:space="preserve">210-025</t>
  </si>
  <si>
    <t xml:space="preserve">vodič CYA 6</t>
  </si>
  <si>
    <t xml:space="preserve">-1865085380</t>
  </si>
  <si>
    <t xml:space="preserve">210-026</t>
  </si>
  <si>
    <t xml:space="preserve">kabel UTP 5e</t>
  </si>
  <si>
    <t xml:space="preserve">1709005814</t>
  </si>
  <si>
    <t xml:space="preserve">210-027</t>
  </si>
  <si>
    <t xml:space="preserve">dvouzásuvka </t>
  </si>
  <si>
    <t xml:space="preserve">715704584</t>
  </si>
  <si>
    <t xml:space="preserve">210-028</t>
  </si>
  <si>
    <t xml:space="preserve">zásuvka anténa</t>
  </si>
  <si>
    <t xml:space="preserve">968084833</t>
  </si>
  <si>
    <t xml:space="preserve">210-028a</t>
  </si>
  <si>
    <t xml:space="preserve">zásuvka UTP</t>
  </si>
  <si>
    <t xml:space="preserve">-256002455</t>
  </si>
  <si>
    <t xml:space="preserve">210-029</t>
  </si>
  <si>
    <t xml:space="preserve">zásuvka IP44</t>
  </si>
  <si>
    <t xml:space="preserve">-1119486702</t>
  </si>
  <si>
    <t xml:space="preserve">210-030</t>
  </si>
  <si>
    <t xml:space="preserve">vypínač č.6</t>
  </si>
  <si>
    <t xml:space="preserve">51246219</t>
  </si>
  <si>
    <t xml:space="preserve">210-031</t>
  </si>
  <si>
    <t xml:space="preserve">vypínač č.5</t>
  </si>
  <si>
    <t xml:space="preserve">-6933043</t>
  </si>
  <si>
    <t xml:space="preserve">210-032</t>
  </si>
  <si>
    <t xml:space="preserve">vypínač č.1, tlačítko</t>
  </si>
  <si>
    <t xml:space="preserve">-995450741</t>
  </si>
  <si>
    <t xml:space="preserve">210-033</t>
  </si>
  <si>
    <t xml:space="preserve">krabice IP44</t>
  </si>
  <si>
    <t xml:space="preserve">-70316380</t>
  </si>
  <si>
    <t xml:space="preserve">210-034</t>
  </si>
  <si>
    <t xml:space="preserve">světla vchod s PIR</t>
  </si>
  <si>
    <t xml:space="preserve">594099470</t>
  </si>
  <si>
    <t xml:space="preserve">210-035</t>
  </si>
  <si>
    <t xml:space="preserve">krabice standard</t>
  </si>
  <si>
    <t xml:space="preserve">-255398024</t>
  </si>
  <si>
    <t xml:space="preserve">210-036</t>
  </si>
  <si>
    <t xml:space="preserve">spojovací materiál elektroinstalační</t>
  </si>
  <si>
    <t xml:space="preserve">-119474604</t>
  </si>
  <si>
    <t xml:space="preserve">210-037</t>
  </si>
  <si>
    <t xml:space="preserve">spojovací materiál mechanický</t>
  </si>
  <si>
    <t xml:space="preserve">-1675702225</t>
  </si>
  <si>
    <t xml:space="preserve">210-038</t>
  </si>
  <si>
    <t xml:space="preserve">nouzová světla</t>
  </si>
  <si>
    <t xml:space="preserve">-668370847</t>
  </si>
  <si>
    <t xml:space="preserve">210-039</t>
  </si>
  <si>
    <t xml:space="preserve">zářivka LED 40W</t>
  </si>
  <si>
    <t xml:space="preserve">-1522821689</t>
  </si>
  <si>
    <t xml:space="preserve">210-039a</t>
  </si>
  <si>
    <t xml:space="preserve">zářivka LED 20W</t>
  </si>
  <si>
    <t xml:space="preserve">511183772</t>
  </si>
  <si>
    <t xml:space="preserve">210-041</t>
  </si>
  <si>
    <t xml:space="preserve">světla LED přisazená</t>
  </si>
  <si>
    <t xml:space="preserve">-1083827444</t>
  </si>
  <si>
    <t xml:space="preserve">210-042</t>
  </si>
  <si>
    <t xml:space="preserve">el.vrátný vč.příslušenství</t>
  </si>
  <si>
    <t xml:space="preserve">-1183197846</t>
  </si>
  <si>
    <t xml:space="preserve">210-043</t>
  </si>
  <si>
    <t xml:space="preserve">rack, switch</t>
  </si>
  <si>
    <t xml:space="preserve">-1998015905</t>
  </si>
  <si>
    <t xml:space="preserve">210-044</t>
  </si>
  <si>
    <t xml:space="preserve">anténní rozbočovač</t>
  </si>
  <si>
    <t xml:space="preserve">-1851545792</t>
  </si>
  <si>
    <t xml:space="preserve">210-045</t>
  </si>
  <si>
    <t xml:space="preserve">EZS vstupní klávesnice</t>
  </si>
  <si>
    <t xml:space="preserve">-1846921624</t>
  </si>
  <si>
    <t xml:space="preserve">210-046</t>
  </si>
  <si>
    <t xml:space="preserve">EZS čidlo</t>
  </si>
  <si>
    <t xml:space="preserve">177284291</t>
  </si>
  <si>
    <t xml:space="preserve">210-047</t>
  </si>
  <si>
    <t xml:space="preserve">EPS čidlo</t>
  </si>
  <si>
    <t xml:space="preserve">2123479432</t>
  </si>
  <si>
    <t xml:space="preserve">210-048</t>
  </si>
  <si>
    <t xml:space="preserve">EZS ústředna</t>
  </si>
  <si>
    <t xml:space="preserve">89216107</t>
  </si>
  <si>
    <t xml:space="preserve">210-049</t>
  </si>
  <si>
    <t xml:space="preserve">expander 16 in</t>
  </si>
  <si>
    <t xml:space="preserve">-2045348509</t>
  </si>
  <si>
    <t xml:space="preserve">210-143</t>
  </si>
  <si>
    <t xml:space="preserve">elektromontážní práce</t>
  </si>
  <si>
    <t xml:space="preserve">22432186</t>
  </si>
  <si>
    <t xml:space="preserve">210-144</t>
  </si>
  <si>
    <t xml:space="preserve">elektrorevize DR</t>
  </si>
  <si>
    <t xml:space="preserve">1397541518</t>
  </si>
  <si>
    <t xml:space="preserve">210-145</t>
  </si>
  <si>
    <t xml:space="preserve">elektrorevize RE</t>
  </si>
  <si>
    <t xml:space="preserve">670898766</t>
  </si>
  <si>
    <t xml:space="preserve">210-146</t>
  </si>
  <si>
    <t xml:space="preserve">Zednické přípomoce - sekání drážek, bourání prostupů a jejich zapravení vč.materiálu</t>
  </si>
  <si>
    <t xml:space="preserve">-1859877307</t>
  </si>
  <si>
    <t xml:space="preserve">210-147</t>
  </si>
  <si>
    <t xml:space="preserve">DMTŽ stávajících rozvodů elektorinstalace a přístrojů vč.manipulace se sutí, odvozu na skládku a poplatku za skládku</t>
  </si>
  <si>
    <t xml:space="preserve">-664457935</t>
  </si>
  <si>
    <t xml:space="preserve">210-148</t>
  </si>
  <si>
    <t xml:space="preserve">DMTŽ stávajících svodů hromosvodu vč.manipulace se sutí, odvozu na skládku a poplatku za skládku</t>
  </si>
  <si>
    <t xml:space="preserve">755642336</t>
  </si>
  <si>
    <t xml:space="preserve">9-05 - VZT</t>
  </si>
  <si>
    <t xml:space="preserve">    751 - Vzduchotechnika</t>
  </si>
  <si>
    <t xml:space="preserve">751</t>
  </si>
  <si>
    <t xml:space="preserve">Vzduchotechnika</t>
  </si>
  <si>
    <t xml:space="preserve">751-001.</t>
  </si>
  <si>
    <t xml:space="preserve">D+MTŽ rekuperační VZT jednotky, vnitřní provedení, provedení hrdel vlevo, max.průtok 850m3/h, účinnost rekuperace mex.93%, suchá účinnost 82%, el.příkon 38W/230V +600W el.dohřívač, čidlo CO2+IR vč.rozšiřovací modifikace - přesná specifikace viz projet VZT</t>
  </si>
  <si>
    <t xml:space="preserve">-279840749</t>
  </si>
  <si>
    <t xml:space="preserve">751-002.</t>
  </si>
  <si>
    <t xml:space="preserve">D+MTŽ rekuperační VZT jednotky, vnitřní provedení, provedení hrdel vpravo, max.průtok 850m3/h, účinnost rekuperace mex.93%, suchá účinnost 82%, el.příkon 38W/230V +600W el.dohřívačč, čidlo CO2+IR vč.rozšiřovací modifika - přesná specifikace viz projet VZT</t>
  </si>
  <si>
    <t xml:space="preserve">932459930</t>
  </si>
  <si>
    <t xml:space="preserve">751-003.</t>
  </si>
  <si>
    <t xml:space="preserve">D+MTŽ fasádní kombinovaná výústka vertikální - přesná specifikace viz projet VZT</t>
  </si>
  <si>
    <t xml:space="preserve">-113684043</t>
  </si>
  <si>
    <t xml:space="preserve">751-004.</t>
  </si>
  <si>
    <t xml:space="preserve">D+MTŽ diagonální potrubní ventilátor tříotáčkový, výkon 660-890m3/h, 103W/230V, časový spínač - přesná specifikace viz projet VZT</t>
  </si>
  <si>
    <t xml:space="preserve">1304151033</t>
  </si>
  <si>
    <t xml:space="preserve">751-005.</t>
  </si>
  <si>
    <t xml:space="preserve">D+MTŽ diagonální ventilátor tříotáčkový, výkon 390-560m3/h, 53W/230V, časový spínač - přesná specifikace viz projet VZT</t>
  </si>
  <si>
    <t xml:space="preserve">-1454530072</t>
  </si>
  <si>
    <t xml:space="preserve">751-006.</t>
  </si>
  <si>
    <t xml:space="preserve">D+MTŽ diagonální ventilátor tříotáčkový, výkon 150-180m3/h, 29W/230V, časový spínač - přesná specifikace viz projet VZT</t>
  </si>
  <si>
    <t xml:space="preserve">-760912450</t>
  </si>
  <si>
    <t xml:space="preserve">751-007.</t>
  </si>
  <si>
    <t xml:space="preserve">D+MTŽ radiální ventilátor, výkon 100m3/h, vestavěná zpětná klapka a doběh 5-25min, 28W/230V, napojovací hrdlo d100 - přesná specifikace viz projet VZT</t>
  </si>
  <si>
    <t xml:space="preserve">2052254862</t>
  </si>
  <si>
    <t xml:space="preserve">751-008.</t>
  </si>
  <si>
    <t xml:space="preserve">D+MTŽ raxiální ventilátor, výkon 95m3/h, vestavěná zpětná klapka a doběh 4-8min, 26W/230V, napojovací hrdlo d100 - přesná specifikace viz projet VZT</t>
  </si>
  <si>
    <t xml:space="preserve">-1302294162</t>
  </si>
  <si>
    <t xml:space="preserve">751-009.</t>
  </si>
  <si>
    <t xml:space="preserve">D+MTŽ žaluziová klapka plastová, přípoj d200 - přesná specifikace viz projet VZT</t>
  </si>
  <si>
    <t xml:space="preserve">588868292</t>
  </si>
  <si>
    <t xml:space="preserve">751-010.</t>
  </si>
  <si>
    <t xml:space="preserve">D+MTŽ žaluziová klapka plastová, přípoj d160 - přesná specifikace viz projet VZT</t>
  </si>
  <si>
    <t xml:space="preserve">1033210620</t>
  </si>
  <si>
    <t xml:space="preserve">751-011.</t>
  </si>
  <si>
    <t xml:space="preserve">D+MTŽ žaluziová klapka plastová, přípoj d100 - přesná specifikace viz projet VZT</t>
  </si>
  <si>
    <t xml:space="preserve">1916358046</t>
  </si>
  <si>
    <t xml:space="preserve">751-012.</t>
  </si>
  <si>
    <t xml:space="preserve">D+MTŽ stěnová mřížka, elox.hliník, 400x150 mm - přesná specifikace viz projet VZT</t>
  </si>
  <si>
    <t xml:space="preserve">541635073</t>
  </si>
  <si>
    <t xml:space="preserve">751-013.</t>
  </si>
  <si>
    <t xml:space="preserve">D+MTŽ stěnová mřížka, elox.hliník, 300x100 mm - přesná specifikace viz projet VZT</t>
  </si>
  <si>
    <t xml:space="preserve">-193184903</t>
  </si>
  <si>
    <t xml:space="preserve">751-014.</t>
  </si>
  <si>
    <t xml:space="preserve">D+MTŽ stěnová mřížka, elox.hliník, 200x100 mm - přesná specifikace viz projet VZT</t>
  </si>
  <si>
    <t xml:space="preserve">450051074</t>
  </si>
  <si>
    <t xml:space="preserve">751-015.</t>
  </si>
  <si>
    <t xml:space="preserve">D+MTŽ talířový odvodní ventil d100 vč. montážní zděře d100 - přesná specifikace viz projet VZT</t>
  </si>
  <si>
    <t xml:space="preserve">764692982</t>
  </si>
  <si>
    <t xml:space="preserve">751-016.</t>
  </si>
  <si>
    <t xml:space="preserve">D+MTŽ talířový odvodní ventil d125 vč. montážní zděře d125 - přesná specifikace viz projet VZT</t>
  </si>
  <si>
    <t xml:space="preserve">-1646021062</t>
  </si>
  <si>
    <t xml:space="preserve">751-017.</t>
  </si>
  <si>
    <t xml:space="preserve">D+MTŽ talířový odvodní ventil d160 vč. montážní zděře d160 - přesná specifikace viz projet VZT</t>
  </si>
  <si>
    <t xml:space="preserve">-2102873399</t>
  </si>
  <si>
    <t xml:space="preserve">751-018.</t>
  </si>
  <si>
    <t xml:space="preserve">D+MTŽ talířový odvodní ventil d200 vč. montážní zděře d200 - přesná specifikace viz projet VZT</t>
  </si>
  <si>
    <t xml:space="preserve">389075449</t>
  </si>
  <si>
    <t xml:space="preserve">751-019.</t>
  </si>
  <si>
    <t xml:space="preserve">D+MTŽ potrubí Spiro - oblouk Spiro D200/90 - přesná specifikace viz projet VZT</t>
  </si>
  <si>
    <t xml:space="preserve">-891119146</t>
  </si>
  <si>
    <t xml:space="preserve">751-020.</t>
  </si>
  <si>
    <t xml:space="preserve">D+MTŽ potrubí Spiro - odbočka jednoduchá Spiro OBJ d100-100-100 - přesná specifikace viz projet VZT</t>
  </si>
  <si>
    <t xml:space="preserve">-843402816</t>
  </si>
  <si>
    <t xml:space="preserve">751-021.</t>
  </si>
  <si>
    <t xml:space="preserve">D+MTŽ potrubí Spiro - odbočka jednoduchá Spiro OBJ d200-200-100 - přesná specifikace viz projet VZT</t>
  </si>
  <si>
    <t xml:space="preserve">1028807724</t>
  </si>
  <si>
    <t xml:space="preserve">751-022.</t>
  </si>
  <si>
    <t xml:space="preserve">D+MTŽ potrubí Spiro - odbočka jednoduchá Spiro OBJ d200-200-160 - přesná specifikace viz projet VZT</t>
  </si>
  <si>
    <t xml:space="preserve">556049744</t>
  </si>
  <si>
    <t xml:space="preserve">751-023.</t>
  </si>
  <si>
    <t xml:space="preserve">D+MTŽ potrubí Spiro - odbočka jednoduchá Spiro OBJ d160-160-160 - přesná specifikace viz projet VZT</t>
  </si>
  <si>
    <t xml:space="preserve">-1691556456</t>
  </si>
  <si>
    <t xml:space="preserve">751-024.</t>
  </si>
  <si>
    <t xml:space="preserve">D+MTŽ potrubí Spiro - odbočka jednoduchá Spiro OBJ d160-160-100 - přesná specifikace viz projet VZT</t>
  </si>
  <si>
    <t xml:space="preserve">263696880</t>
  </si>
  <si>
    <t xml:space="preserve">751-025.</t>
  </si>
  <si>
    <t xml:space="preserve">D+MTŽ potrubí Spiro - odbočka dvojitá Spiro OBD d160-160-125-125 - přesná specifikace viz projet VZT</t>
  </si>
  <si>
    <t xml:space="preserve">-1197294756</t>
  </si>
  <si>
    <t xml:space="preserve">751-026.</t>
  </si>
  <si>
    <t xml:space="preserve">D+MTŽ potrubí Spiro - trouba Spiro OBD d200 - přesná specifikace viz projet VZT</t>
  </si>
  <si>
    <t xml:space="preserve">-239981849</t>
  </si>
  <si>
    <t xml:space="preserve">751-027.</t>
  </si>
  <si>
    <t xml:space="preserve">D+MTŽ potrubí Spiro - trouba Spiro OBD d160 - přesná specifikace viz projet VZT</t>
  </si>
  <si>
    <t xml:space="preserve">-1312726770</t>
  </si>
  <si>
    <t xml:space="preserve">751-028.</t>
  </si>
  <si>
    <t xml:space="preserve">D+MTŽ potrubí Spiro - trouba Spiro OBD d100 - přesná specifikace viz projet VZT</t>
  </si>
  <si>
    <t xml:space="preserve">1673090745</t>
  </si>
  <si>
    <t xml:space="preserve">751-029.</t>
  </si>
  <si>
    <t xml:space="preserve">D+MTŽ flexibilní potrubí Al d100, laminátová Al hadice d100 - přesná specifikace viz projet VZT</t>
  </si>
  <si>
    <t xml:space="preserve">-2100500821</t>
  </si>
  <si>
    <t xml:space="preserve">751-030.</t>
  </si>
  <si>
    <t xml:space="preserve">D+MTŽ flexibilní potrubí Al d125, laminátová Al hadice d125 - přesná specifikace viz projet VZT</t>
  </si>
  <si>
    <t xml:space="preserve">-1375252306</t>
  </si>
  <si>
    <t xml:space="preserve">751-031.</t>
  </si>
  <si>
    <t xml:space="preserve">D+MTŽ flexibilní potrubí s tepelnou izolací, tepelná izolace 25mm, parozábrana, pro d280-305, zpevněný Al laminát - přesná specifikace viz projet VZT</t>
  </si>
  <si>
    <t xml:space="preserve">504204012</t>
  </si>
  <si>
    <t xml:space="preserve">751-032.</t>
  </si>
  <si>
    <t xml:space="preserve">D+MTŽ potrubí Spiro - spojka Spiro d100 - přesná specifikace viz projet VZT</t>
  </si>
  <si>
    <t xml:space="preserve">-2081906059</t>
  </si>
  <si>
    <t xml:space="preserve">751-033.</t>
  </si>
  <si>
    <t xml:space="preserve">D+MTŽ potrubí Spiro - spojka Spiro d160 - přesná specifikace viz projet VZT</t>
  </si>
  <si>
    <t xml:space="preserve">944588471</t>
  </si>
  <si>
    <t xml:space="preserve">751-034.</t>
  </si>
  <si>
    <t xml:space="preserve">D+MTŽ potrubí Spiro - spojka Spiro d200- přesná specifikace viz projet VZT</t>
  </si>
  <si>
    <t xml:space="preserve">-117768541</t>
  </si>
  <si>
    <t xml:space="preserve">751-035.</t>
  </si>
  <si>
    <t xml:space="preserve">D+MTŽ potrubí Spiro - spojka Spiro d280- přesná specifikace viz projet VZT</t>
  </si>
  <si>
    <t xml:space="preserve">1068579421</t>
  </si>
  <si>
    <t xml:space="preserve">751-036.</t>
  </si>
  <si>
    <t xml:space="preserve">D+MTŽ potrubí Spiro - zaslepení Spiro d160- přesná specifikace viz projet VZT</t>
  </si>
  <si>
    <t xml:space="preserve">-60172338</t>
  </si>
  <si>
    <t xml:space="preserve">751-037.</t>
  </si>
  <si>
    <t xml:space="preserve">D+MTŽ potrubí Spiro - zaslepení Spiro d100- přesná specifikace viz projet VZT</t>
  </si>
  <si>
    <t xml:space="preserve">-1537586043</t>
  </si>
  <si>
    <t xml:space="preserve">751-038.</t>
  </si>
  <si>
    <t xml:space="preserve">Vrty jádrové - prostupy VZT</t>
  </si>
  <si>
    <t xml:space="preserve">-354306185</t>
  </si>
  <si>
    <t xml:space="preserve">751-039.</t>
  </si>
  <si>
    <t xml:space="preserve">Doprava materiálu</t>
  </si>
  <si>
    <t xml:space="preserve">1200849158</t>
  </si>
  <si>
    <t xml:space="preserve">751-040.</t>
  </si>
  <si>
    <t xml:space="preserve">Zprovoznění zařízení</t>
  </si>
  <si>
    <t xml:space="preserve">1404625760</t>
  </si>
  <si>
    <t xml:space="preserve">751-01</t>
  </si>
  <si>
    <t xml:space="preserve">1899738880</t>
  </si>
  <si>
    <t xml:space="preserve">9-09 - PS 04 - Plošina</t>
  </si>
  <si>
    <t xml:space="preserve">D+MTŽ vertikální zvedací plošiny typu VPN 250 do zděné šachty z 1.PP do 2.NP (3 stanice), výstupy na jednu stranu, rozmer přepravní desky 1400x1000mm, dodávky vč.dveří do šachty - přesná specifikace viz technická zpráva </t>
  </si>
  <si>
    <t xml:space="preserve">-2072304266</t>
  </si>
  <si>
    <t xml:space="preserve">33-002</t>
  </si>
  <si>
    <t xml:space="preserve">-2091647881</t>
  </si>
  <si>
    <t xml:space="preserve">9-10 - SO 02 - Venkovní úpravy</t>
  </si>
  <si>
    <t xml:space="preserve">    5 - Komunikace</t>
  </si>
  <si>
    <t xml:space="preserve">    8 - Trubní vedení</t>
  </si>
  <si>
    <t xml:space="preserve">113106123</t>
  </si>
  <si>
    <t xml:space="preserve">Rozebrání dlažeb ze zámkových dlaždic komunikací pro pěší ručně</t>
  </si>
  <si>
    <t xml:space="preserve">1210199068</t>
  </si>
  <si>
    <t xml:space="preserve">"viz situace zpevněných ploch"</t>
  </si>
  <si>
    <t xml:space="preserve">163,87</t>
  </si>
  <si>
    <t xml:space="preserve">191289537</t>
  </si>
  <si>
    <t xml:space="preserve">"viz situace zpevněných ploch - boční vstup"</t>
  </si>
  <si>
    <t xml:space="preserve">1,9+2,8+2,55+0,85+10,3+12,85+2,95+12,85+8,3+2,0+3,3+4,35</t>
  </si>
  <si>
    <t xml:space="preserve">1,0+3,35</t>
  </si>
  <si>
    <t xml:space="preserve">1254893163</t>
  </si>
  <si>
    <t xml:space="preserve">163,87*(0,5-0,06)</t>
  </si>
  <si>
    <t xml:space="preserve">250,13*0,5</t>
  </si>
  <si>
    <t xml:space="preserve">"pod nový obrubník" (297,5+28,65)*0,25*0,25</t>
  </si>
  <si>
    <t xml:space="preserve">124501379</t>
  </si>
  <si>
    <t xml:space="preserve">132201101</t>
  </si>
  <si>
    <t xml:space="preserve">Hloubení rýh š do 600 mm v hornině tř. 3 objemu do 100 m3</t>
  </si>
  <si>
    <t xml:space="preserve">-1747398171</t>
  </si>
  <si>
    <t xml:space="preserve">"dopojení liniových žlabů"</t>
  </si>
  <si>
    <t xml:space="preserve">(7,3+2,8+2,7)*0,5*0,8</t>
  </si>
  <si>
    <t xml:space="preserve">132201109</t>
  </si>
  <si>
    <t xml:space="preserve">Příplatek za lepivost k hloubení rýh š do 600 mm v hornině tř. 3</t>
  </si>
  <si>
    <t xml:space="preserve">-247018987</t>
  </si>
  <si>
    <t xml:space="preserve">1987347395</t>
  </si>
  <si>
    <t xml:space="preserve">"sediment v žumpě" 8,0</t>
  </si>
  <si>
    <t xml:space="preserve">161101501</t>
  </si>
  <si>
    <t xml:space="preserve">Svislé přemístění výkopku nošením svisle do v 3 m v hornině tř. 1 až 4</t>
  </si>
  <si>
    <t xml:space="preserve">-1809234633</t>
  </si>
  <si>
    <t xml:space="preserve">-899361713</t>
  </si>
  <si>
    <t xml:space="preserve">162301151</t>
  </si>
  <si>
    <t xml:space="preserve">Vodorovné přemístění výkopku/sypaniny z hornin tř. 5 až 7 do 100 m</t>
  </si>
  <si>
    <t xml:space="preserve">82407745</t>
  </si>
  <si>
    <t xml:space="preserve">"výkopek k zásypu žumpy"</t>
  </si>
  <si>
    <t xml:space="preserve">8,5*8,0*0,35</t>
  </si>
  <si>
    <t xml:space="preserve">1666054190</t>
  </si>
  <si>
    <t xml:space="preserve">"výkopek"</t>
  </si>
  <si>
    <t xml:space="preserve">217,552</t>
  </si>
  <si>
    <t xml:space="preserve">5,12</t>
  </si>
  <si>
    <t xml:space="preserve">-23,8</t>
  </si>
  <si>
    <t xml:space="preserve">-29,12</t>
  </si>
  <si>
    <t xml:space="preserve">-11,9</t>
  </si>
  <si>
    <t xml:space="preserve">-12,032</t>
  </si>
  <si>
    <t xml:space="preserve">-125,06*0,1</t>
  </si>
  <si>
    <t xml:space="preserve">-68,0*0,5</t>
  </si>
  <si>
    <t xml:space="preserve">"sediment z žumpy"</t>
  </si>
  <si>
    <t xml:space="preserve">8,0</t>
  </si>
  <si>
    <t xml:space="preserve">529908394</t>
  </si>
  <si>
    <t xml:space="preserve">107,314*7</t>
  </si>
  <si>
    <t xml:space="preserve">166101101</t>
  </si>
  <si>
    <t xml:space="preserve">Přehození neulehlého výkopku z horniny tř. 1 až 4</t>
  </si>
  <si>
    <t xml:space="preserve">655773344</t>
  </si>
  <si>
    <t xml:space="preserve">-488473314</t>
  </si>
  <si>
    <t xml:space="preserve">171201211</t>
  </si>
  <si>
    <t xml:space="preserve">Poplatek za uložení stavebního odpadu - zeminy a kameniva na skládce</t>
  </si>
  <si>
    <t xml:space="preserve">1658634288</t>
  </si>
  <si>
    <t xml:space="preserve">107,314*1,75</t>
  </si>
  <si>
    <t xml:space="preserve">1638733390</t>
  </si>
  <si>
    <t xml:space="preserve">"zásyp žumpy výkopkem"</t>
  </si>
  <si>
    <t xml:space="preserve">8,5*8,0*0,4</t>
  </si>
  <si>
    <t xml:space="preserve">(7,3+2,8+2,7)*0,5*(0,8-0,1-0,4)</t>
  </si>
  <si>
    <t xml:space="preserve">132496609</t>
  </si>
  <si>
    <t xml:space="preserve">"k obrubníku" 297,5*0,2*0,2</t>
  </si>
  <si>
    <t xml:space="preserve">175151101</t>
  </si>
  <si>
    <t xml:space="preserve">Obsypání potrubí strojně sypaninou bez prohození, uloženou do 3 m</t>
  </si>
  <si>
    <t xml:space="preserve">989852410</t>
  </si>
  <si>
    <t xml:space="preserve">(7,3+2,8+2,7)*0,5*0,4</t>
  </si>
  <si>
    <t xml:space="preserve">58337310</t>
  </si>
  <si>
    <t xml:space="preserve">štěrkopísek frakce 0/4</t>
  </si>
  <si>
    <t xml:space="preserve">-1158472793</t>
  </si>
  <si>
    <t xml:space="preserve">2,56*2,0</t>
  </si>
  <si>
    <t xml:space="preserve">181411131</t>
  </si>
  <si>
    <t xml:space="preserve">Založení trávníku na půdě předem připravené plochy do 1000 m2 výsevem včetně utažení parkového v rovině nebo na svahu do 1:5</t>
  </si>
  <si>
    <t xml:space="preserve">-90016880</t>
  </si>
  <si>
    <t xml:space="preserve">125,06</t>
  </si>
  <si>
    <t xml:space="preserve">68,0</t>
  </si>
  <si>
    <t xml:space="preserve">005724200</t>
  </si>
  <si>
    <t xml:space="preserve">osivo směs travní parková okrasná</t>
  </si>
  <si>
    <t xml:space="preserve">-586729484</t>
  </si>
  <si>
    <t xml:space="preserve">193,06*0,025</t>
  </si>
  <si>
    <t xml:space="preserve">181301111</t>
  </si>
  <si>
    <t xml:space="preserve">Rozprostření ornice tl vrstvy do 100 mm pl přes 500 m2 v rovině nebo ve svahu do 1:5</t>
  </si>
  <si>
    <t xml:space="preserve">1245397749</t>
  </si>
  <si>
    <t xml:space="preserve">"ornice z odkopu pro nové komunikace"</t>
  </si>
  <si>
    <t xml:space="preserve">250,12*0,5</t>
  </si>
  <si>
    <t xml:space="preserve">181301116</t>
  </si>
  <si>
    <t xml:space="preserve">Rozprostření ornice tl vrstvy do 400 mm pl přes 500 m2 v rovině nebo ve svahu do 1:5</t>
  </si>
  <si>
    <t xml:space="preserve">-727484463</t>
  </si>
  <si>
    <t xml:space="preserve">"ornice na místo žumpy" 8,0*8,5</t>
  </si>
  <si>
    <t xml:space="preserve">181951101</t>
  </si>
  <si>
    <t xml:space="preserve">Úprava pláně v hornině tř. 1 až 4 bez zhutnění</t>
  </si>
  <si>
    <t xml:space="preserve">-1956295772</t>
  </si>
  <si>
    <t xml:space="preserve">250,13</t>
  </si>
  <si>
    <t xml:space="preserve">"pod nový obrubník" (297,5+28,65)*0,25</t>
  </si>
  <si>
    <t xml:space="preserve">183403113</t>
  </si>
  <si>
    <t xml:space="preserve">Obdělání půdy frézováním v rovině a svahu do 1:5</t>
  </si>
  <si>
    <t xml:space="preserve">831379837</t>
  </si>
  <si>
    <t xml:space="preserve">183403153</t>
  </si>
  <si>
    <t xml:space="preserve">Obdělání půdy hrabáním v rovině a svahu do 1:5</t>
  </si>
  <si>
    <t xml:space="preserve">1279056489</t>
  </si>
  <si>
    <t xml:space="preserve">183403161</t>
  </si>
  <si>
    <t xml:space="preserve">Obdělání půdy válením v rovině a svahu do 1:5</t>
  </si>
  <si>
    <t xml:space="preserve">381567789</t>
  </si>
  <si>
    <t xml:space="preserve">311261101</t>
  </si>
  <si>
    <t xml:space="preserve">Osazování betonových bloků prostého, lehkého nebo železového na maltu MC-10 až MC-15, objemu přes 0,06 do 0,10 m3</t>
  </si>
  <si>
    <t xml:space="preserve">-203418006</t>
  </si>
  <si>
    <t xml:space="preserve">"plotová hlava"</t>
  </si>
  <si>
    <t xml:space="preserve">"podezdívka" (45,0-16*0,4)/0,2</t>
  </si>
  <si>
    <t xml:space="preserve">"sloupek" 0,4*16/0,2</t>
  </si>
  <si>
    <t xml:space="preserve">3-001</t>
  </si>
  <si>
    <t xml:space="preserve">betonový blok 300x195x70mm, povrch rumplovaný, barva přírodní</t>
  </si>
  <si>
    <t xml:space="preserve">-117193751</t>
  </si>
  <si>
    <t xml:space="preserve">225*1,01</t>
  </si>
  <si>
    <t xml:space="preserve">311261103</t>
  </si>
  <si>
    <t xml:space="preserve">Osazování betonových bloků prostého, lehkého nebo železového na maltu MC-10 až MC-15, objemu přes 0,10 do 0,20 m3</t>
  </si>
  <si>
    <t xml:space="preserve">-1860755606</t>
  </si>
  <si>
    <t xml:space="preserve">"podezdívka" 45,0*0,6/(0,4*0,2)</t>
  </si>
  <si>
    <t xml:space="preserve">"sloupky" 0,4*1,2*16/(0,4*0,2)</t>
  </si>
  <si>
    <t xml:space="preserve">3-002</t>
  </si>
  <si>
    <t xml:space="preserve">betonový blok 390x190x190mm, povrch rumplovaný, barva přírodní, otvory na probetonování</t>
  </si>
  <si>
    <t xml:space="preserve">-1986087472</t>
  </si>
  <si>
    <t xml:space="preserve">433,5*1,01</t>
  </si>
  <si>
    <t xml:space="preserve">348273903</t>
  </si>
  <si>
    <t xml:space="preserve">Ploty z tvárnic betonových kovové doplňky k plotovému zdivu vkládané do ložných spár současně při zdění držák plotových polí průběžný, pro sloupek délky 400 mm</t>
  </si>
  <si>
    <t xml:space="preserve">854125651</t>
  </si>
  <si>
    <t xml:space="preserve">"průběžný sloupek" 14*2</t>
  </si>
  <si>
    <t xml:space="preserve">348273907</t>
  </si>
  <si>
    <t xml:space="preserve">Ploty z tvárnic betonových kovové doplňky k plotovému zdivu vkládané do ložných spár současně při zdění držák plotových polí koncový, pro sloupek jakékoliv délky</t>
  </si>
  <si>
    <t xml:space="preserve">413493958</t>
  </si>
  <si>
    <t xml:space="preserve">"koncový sloupek" 2*2</t>
  </si>
  <si>
    <t xml:space="preserve">1078486580</t>
  </si>
  <si>
    <t xml:space="preserve">(7,3+2,8+2,7)*0,5*0,1</t>
  </si>
  <si>
    <t xml:space="preserve">Komunikace</t>
  </si>
  <si>
    <t xml:space="preserve">Podklad zhutněný mechanicky na 30MPa</t>
  </si>
  <si>
    <t xml:space="preserve">-2128992680</t>
  </si>
  <si>
    <t xml:space="preserve">564841112</t>
  </si>
  <si>
    <t xml:space="preserve">Podklad ze štěrkodrti ŠD s rozprostřením a zhutněním, po zhutnění tl. 130 mm</t>
  </si>
  <si>
    <t xml:space="preserve">1854067550</t>
  </si>
  <si>
    <t xml:space="preserve">"sanace podloží"</t>
  </si>
  <si>
    <t xml:space="preserve">564861111</t>
  </si>
  <si>
    <t xml:space="preserve">Podklad ze štěrkodrti ŠD s rozprostřením a zhutněním, po zhutnění tl. 200 mm</t>
  </si>
  <si>
    <t xml:space="preserve">-407599423</t>
  </si>
  <si>
    <t xml:space="preserve">596211113</t>
  </si>
  <si>
    <t xml:space="preserve">Kladení zámkové dlažby komunikací pro pěší tl 60 mm skupiny A pl přes 300 m2</t>
  </si>
  <si>
    <t xml:space="preserve">-1469241389</t>
  </si>
  <si>
    <t xml:space="preserve">59245213</t>
  </si>
  <si>
    <t xml:space="preserve">dlažba zámková profilová základní 200x200x80mm přírodní</t>
  </si>
  <si>
    <t xml:space="preserve">-1856806563</t>
  </si>
  <si>
    <t xml:space="preserve">250,13*1,01</t>
  </si>
  <si>
    <t xml:space="preserve">163,87*0,1*1,01</t>
  </si>
  <si>
    <t xml:space="preserve">596999002</t>
  </si>
  <si>
    <t xml:space="preserve">Řezání zámkové dlažby tl.60mm</t>
  </si>
  <si>
    <t xml:space="preserve">1884234555</t>
  </si>
  <si>
    <t xml:space="preserve">414,0*1,25</t>
  </si>
  <si>
    <t xml:space="preserve">599441111</t>
  </si>
  <si>
    <t xml:space="preserve">Příplatek za vyplnění spár zámkové dlažby křemičitým pískem frakce 0-2 mm</t>
  </si>
  <si>
    <t xml:space="preserve">-1738923808</t>
  </si>
  <si>
    <t xml:space="preserve">Trubní vedení</t>
  </si>
  <si>
    <t xml:space="preserve">871265211</t>
  </si>
  <si>
    <t xml:space="preserve">Kanalizační potrubí z tvrdého PVC jednovrstvé tuhost třídy SN4 DN 110</t>
  </si>
  <si>
    <t xml:space="preserve">-1039672755</t>
  </si>
  <si>
    <t xml:space="preserve">(7,3+2,8+2,7)</t>
  </si>
  <si>
    <t xml:space="preserve">0,5*3</t>
  </si>
  <si>
    <t xml:space="preserve">8-001</t>
  </si>
  <si>
    <t xml:space="preserve">Napojení na stávající dešťovou kanalizaci</t>
  </si>
  <si>
    <t xml:space="preserve">1412510959</t>
  </si>
  <si>
    <t xml:space="preserve">9-001</t>
  </si>
  <si>
    <t xml:space="preserve">Odčerpání žumpy vč.odvozu na ČOV a poplatku za uložení</t>
  </si>
  <si>
    <t xml:space="preserve">-522995984</t>
  </si>
  <si>
    <t xml:space="preserve">916131213</t>
  </si>
  <si>
    <t xml:space="preserve">Osazení silničního obrubníku betonového stojatého s boční opěrou do lože z betonu prostého</t>
  </si>
  <si>
    <t xml:space="preserve">-644366829</t>
  </si>
  <si>
    <t xml:space="preserve">"vjezd" 12,85*2</t>
  </si>
  <si>
    <t xml:space="preserve">"vjezd - snížený" 2,95</t>
  </si>
  <si>
    <t xml:space="preserve">59217031</t>
  </si>
  <si>
    <t xml:space="preserve">obrubník betonový silniční 1000x150x250mm</t>
  </si>
  <si>
    <t xml:space="preserve">175207233</t>
  </si>
  <si>
    <t xml:space="preserve">"vjezd" 12,85*2*1,01</t>
  </si>
  <si>
    <t xml:space="preserve">59217029</t>
  </si>
  <si>
    <t xml:space="preserve">obrubník betonový silniční nájezdový 1000x150x150mm</t>
  </si>
  <si>
    <t xml:space="preserve">1130701290</t>
  </si>
  <si>
    <t xml:space="preserve">"vjezd - snížený" 2,95*1,01</t>
  </si>
  <si>
    <t xml:space="preserve">1220392047</t>
  </si>
  <si>
    <t xml:space="preserve">8,3+3,3+2,0+4,35+2,05+4,6+1,2+6,25+10,3+11,55+5,1+3,2+1,6+12,7+6,2+4,35+2,4+2,0+2,5+11,5+17,35+14,45</t>
  </si>
  <si>
    <t xml:space="preserve">2,3+10,1+2,65+1,55+9,1+8,1+3,0+3,1+1,65+12,65</t>
  </si>
  <si>
    <t xml:space="preserve">2,0+6,2+2,5</t>
  </si>
  <si>
    <t xml:space="preserve">2,75+4,9+3,0+17,8+8,4+6,6+1,45+5,4</t>
  </si>
  <si>
    <t xml:space="preserve">8,2+1,55</t>
  </si>
  <si>
    <t xml:space="preserve">7,4+7,15+9,9+10,85</t>
  </si>
  <si>
    <t xml:space="preserve">-2093896236</t>
  </si>
  <si>
    <t xml:space="preserve">297,5*1,01</t>
  </si>
  <si>
    <t xml:space="preserve">-1715466352</t>
  </si>
  <si>
    <t xml:space="preserve">28,65*0,4*0,1</t>
  </si>
  <si>
    <t xml:space="preserve">297,5*0,4*0,1</t>
  </si>
  <si>
    <t xml:space="preserve">919121213</t>
  </si>
  <si>
    <t xml:space="preserve">Utěsnění dilatačních spár zálivkou za studena v cementobetonovém nebo živičném krytu včetně adhezního nátěru bez těsnicího profilu pod zálivkou, pro komůrky šířky 10 mm, hloubky 25 mm</t>
  </si>
  <si>
    <t xml:space="preserve">-1165109013</t>
  </si>
  <si>
    <t xml:space="preserve">2,95</t>
  </si>
  <si>
    <t xml:space="preserve">919726122</t>
  </si>
  <si>
    <t xml:space="preserve">Geotextilie pro ochranu, separaci a filtraci netkaná měrná hmotnost do 300 g/m2</t>
  </si>
  <si>
    <t xml:space="preserve">278117343</t>
  </si>
  <si>
    <t xml:space="preserve">935113111</t>
  </si>
  <si>
    <t xml:space="preserve">Osazení odvodňovacího polymerbetonového žlabu s krycím roštem šířky do 200 mm</t>
  </si>
  <si>
    <t xml:space="preserve">286328052</t>
  </si>
  <si>
    <t xml:space="preserve">59227006</t>
  </si>
  <si>
    <t xml:space="preserve">žlab odvodňovací polymerbetonový se spádem dna 0,5% 1000x130x155/160mm</t>
  </si>
  <si>
    <t xml:space="preserve">-1759201360</t>
  </si>
  <si>
    <t xml:space="preserve">(7,0+3,0+3,0)</t>
  </si>
  <si>
    <t xml:space="preserve">59227014</t>
  </si>
  <si>
    <t xml:space="preserve">rošt můstkový C250 litina dl 0,5m oka 50/12,7 průřez vtoku 493cm2/m</t>
  </si>
  <si>
    <t xml:space="preserve">-1850729372</t>
  </si>
  <si>
    <t xml:space="preserve">13,0*2</t>
  </si>
  <si>
    <t xml:space="preserve">592270250</t>
  </si>
  <si>
    <t xml:space="preserve">vpust žlabová krátký tvar, H355, těsný odtok DN100  50 x 13 x 35,5 cm</t>
  </si>
  <si>
    <t xml:space="preserve">-494399980</t>
  </si>
  <si>
    <t xml:space="preserve">592270270</t>
  </si>
  <si>
    <t xml:space="preserve">čelo plné na začátek a konec žlabu ACO DRAIN V100, pro všechny stavební výšky</t>
  </si>
  <si>
    <t xml:space="preserve">1544408962</t>
  </si>
  <si>
    <t xml:space="preserve">2*3</t>
  </si>
  <si>
    <t xml:space="preserve">962052211</t>
  </si>
  <si>
    <t xml:space="preserve">Bourání zdiva nadzákladového ze ŽB přes 1 m3</t>
  </si>
  <si>
    <t xml:space="preserve">995278607</t>
  </si>
  <si>
    <t xml:space="preserve">"žumpa - suť ponechána v žumpě na -0,4m"</t>
  </si>
  <si>
    <t xml:space="preserve">(8,0*2+7,5*2)*0,3*0,4</t>
  </si>
  <si>
    <t xml:space="preserve">"podezdívka oplocení"</t>
  </si>
  <si>
    <t xml:space="preserve">45,0*0,4*0,6</t>
  </si>
  <si>
    <t xml:space="preserve">963051113</t>
  </si>
  <si>
    <t xml:space="preserve">Bourání ŽB stropů deskových tl přes 80 mm</t>
  </si>
  <si>
    <t xml:space="preserve">206078825</t>
  </si>
  <si>
    <t xml:space="preserve">"žumpa - suť ponechána v žumpě" (8,0*7,5-0,6*0,6)*0,3</t>
  </si>
  <si>
    <t xml:space="preserve">972054342</t>
  </si>
  <si>
    <t xml:space="preserve">Vybourání otvorů v ŽB deskách pl do 0,25 m2 tl do 300 mm</t>
  </si>
  <si>
    <t xml:space="preserve">-754121899</t>
  </si>
  <si>
    <t xml:space="preserve">"proražení dna žumpy - suť ponechána v žumpě" 4</t>
  </si>
  <si>
    <t xml:space="preserve">979051121</t>
  </si>
  <si>
    <t xml:space="preserve">Očištění zámkových dlaždic se spárováním z kameniva těženého při překopech inženýrských sítí</t>
  </si>
  <si>
    <t xml:space="preserve">829362804</t>
  </si>
  <si>
    <t xml:space="preserve">"90% stávající dlažby bude použito zpět"</t>
  </si>
  <si>
    <t xml:space="preserve">163,87*0,9</t>
  </si>
  <si>
    <t xml:space="preserve">-650725773</t>
  </si>
  <si>
    <t xml:space="preserve">"podezdívka oplocení - plocha hlavy po odbourání"</t>
  </si>
  <si>
    <t xml:space="preserve">45,0*0,4</t>
  </si>
  <si>
    <t xml:space="preserve">985311111</t>
  </si>
  <si>
    <t xml:space="preserve">Reprofilace stěn cementovými sanačními maltami tl 10 mm</t>
  </si>
  <si>
    <t xml:space="preserve">-553104452</t>
  </si>
  <si>
    <t xml:space="preserve">985312111</t>
  </si>
  <si>
    <t xml:space="preserve">Stěrka k vyrovnání betonových ploch stěn tl 2 mm</t>
  </si>
  <si>
    <t xml:space="preserve">792069926</t>
  </si>
  <si>
    <t xml:space="preserve">985323111</t>
  </si>
  <si>
    <t xml:space="preserve">Spojovací můstek reprofilovaného betonu na cementové bázi tl 1 mm</t>
  </si>
  <si>
    <t xml:space="preserve">-1526393638</t>
  </si>
  <si>
    <t xml:space="preserve">997013111</t>
  </si>
  <si>
    <t xml:space="preserve">Vnitrostaveništní doprava suti a vybouraných hmot pro budovy v do 6 m s použitím mechanizace</t>
  </si>
  <si>
    <t xml:space="preserve">951478661</t>
  </si>
  <si>
    <t xml:space="preserve">-1278939042</t>
  </si>
  <si>
    <t xml:space="preserve">-1628113579</t>
  </si>
  <si>
    <t xml:space="preserve">56,823*16</t>
  </si>
  <si>
    <t xml:space="preserve">1373462119</t>
  </si>
  <si>
    <t xml:space="preserve">998223011</t>
  </si>
  <si>
    <t xml:space="preserve">Přesun hmot pro pozemní komunikace s krytem dlážděným</t>
  </si>
  <si>
    <t xml:space="preserve">-1624552903</t>
  </si>
  <si>
    <t xml:space="preserve">711161215</t>
  </si>
  <si>
    <t xml:space="preserve">Izolace proti zemní vlhkosti nopovou fólií svislá, nopek v 20,0 mm, tl do 1,0 mm</t>
  </si>
  <si>
    <t xml:space="preserve">-278358463</t>
  </si>
  <si>
    <t xml:space="preserve">"v místě dotyku komunikace a objektu MŠ"</t>
  </si>
  <si>
    <t xml:space="preserve">(13,0+2,2+13,2)*0,5</t>
  </si>
  <si>
    <t xml:space="preserve">-1696165897</t>
  </si>
  <si>
    <t xml:space="preserve">"podezdívka oplocení - plocha hlavy po odbourání pod zdivo z crash blosků"</t>
  </si>
  <si>
    <t xml:space="preserve">998711101</t>
  </si>
  <si>
    <t xml:space="preserve">Přesun hmot pro izolace proti vodě, vlhkosti a plynům stanovený z hmotnosti přesunovaného materiálu vodorovná dopravní vzdálenost do 50 m v objektech výšky do 6 m</t>
  </si>
  <si>
    <t xml:space="preserve">1902815065</t>
  </si>
  <si>
    <t xml:space="preserve">767122812</t>
  </si>
  <si>
    <t xml:space="preserve">Demontáž stěn a příček s výplní z drátěné sítě svařovaných</t>
  </si>
  <si>
    <t xml:space="preserve">-834822876</t>
  </si>
  <si>
    <t xml:space="preserve">"oplocení nad podezdívkou" 45,0*1,2</t>
  </si>
  <si>
    <t xml:space="preserve">767995113</t>
  </si>
  <si>
    <t xml:space="preserve">Montáž ostatních atypických zámečnických konstrukcí hmotnosti přes 10 do 20 kg</t>
  </si>
  <si>
    <t xml:space="preserve">644873781</t>
  </si>
  <si>
    <t xml:space="preserve">"plotová výplň nad podezdívku"</t>
  </si>
  <si>
    <t xml:space="preserve">"PLO 40/4-60mm - 4ks a pole" 0,04*0,06*0,004*7865*15*4</t>
  </si>
  <si>
    <t xml:space="preserve">"uzavřený tenkostěnný profil 40x20x2" (2,4*2+1,2*2)*15*1,76</t>
  </si>
  <si>
    <t xml:space="preserve">"tahokov" 2,32*1,12*15*8,34</t>
  </si>
  <si>
    <t xml:space="preserve">13010358</t>
  </si>
  <si>
    <t xml:space="preserve">ocel pásová válcovaná za studena 40x4mm</t>
  </si>
  <si>
    <t xml:space="preserve">1805384887</t>
  </si>
  <si>
    <t xml:space="preserve">"PLO 40/4-60mm - 4ks a pole" 0,04*0,06*0,004*7,865*15*4*1,1</t>
  </si>
  <si>
    <t xml:space="preserve">14550122</t>
  </si>
  <si>
    <t xml:space="preserve">profil ocelový obdélníkový svařovaný 40x20x2mm</t>
  </si>
  <si>
    <t xml:space="preserve">1613593309</t>
  </si>
  <si>
    <t xml:space="preserve">"uzavřený tenkostěnný profil 40x20x2" (2,4*2+1,2*2)*15*0,00176*1,1</t>
  </si>
  <si>
    <t xml:space="preserve">15945235</t>
  </si>
  <si>
    <t xml:space="preserve">plech děrovaný tahokov oko 42/12,5/2,5 tl 1,5mm tabule</t>
  </si>
  <si>
    <t xml:space="preserve">1261290878</t>
  </si>
  <si>
    <t xml:space="preserve">"tahokov" 2,32*1,12*15*0,00834*1,1</t>
  </si>
  <si>
    <t xml:space="preserve">31111005</t>
  </si>
  <si>
    <t xml:space="preserve">matice přesná šestihranná Pz DIN 934-8 M10</t>
  </si>
  <si>
    <t xml:space="preserve">-1562639435</t>
  </si>
  <si>
    <t xml:space="preserve">"plotová výplň nad podezdívku" 4*15*0,01</t>
  </si>
  <si>
    <t xml:space="preserve">31121012</t>
  </si>
  <si>
    <t xml:space="preserve">podložka pružná s čtvercovým průřezem DIN 7980 BZ D 10mm</t>
  </si>
  <si>
    <t xml:space="preserve">-2015537718</t>
  </si>
  <si>
    <t xml:space="preserve">30925256</t>
  </si>
  <si>
    <t xml:space="preserve">šroub metrický celozávit DIN 933 8.8 BZ M10x16mm</t>
  </si>
  <si>
    <t xml:space="preserve">1557773447</t>
  </si>
  <si>
    <t xml:space="preserve">767-001</t>
  </si>
  <si>
    <t xml:space="preserve">Povrchová úprava žárovým pozinkováním</t>
  </si>
  <si>
    <t xml:space="preserve">435584985</t>
  </si>
  <si>
    <t xml:space="preserve">998767101</t>
  </si>
  <si>
    <t xml:space="preserve">Přesun hmot pro zámečnické konstrukce stanovený z hmotnosti přesunovaného materiálu vodorovná dopravní vzdálenost do 50 m v objektech výšky do 6 m</t>
  </si>
  <si>
    <t xml:space="preserve">1371742285</t>
  </si>
  <si>
    <t xml:space="preserve">9-11 - SO 03 - Odlučovač tuků</t>
  </si>
  <si>
    <t xml:space="preserve">119001405</t>
  </si>
  <si>
    <t xml:space="preserve">Dočasné zajištění potrubí z PE DN do 200 mm</t>
  </si>
  <si>
    <t xml:space="preserve">1662657923</t>
  </si>
  <si>
    <t xml:space="preserve">0,6</t>
  </si>
  <si>
    <t xml:space="preserve">130001101</t>
  </si>
  <si>
    <t xml:space="preserve">Příplatek za ztížení vykopávky v blízkosti podzemního vedení</t>
  </si>
  <si>
    <t xml:space="preserve">1116158996</t>
  </si>
  <si>
    <t xml:space="preserve">"dešť.kan" 1,0*0,6*1,3</t>
  </si>
  <si>
    <t xml:space="preserve">762916977</t>
  </si>
  <si>
    <t xml:space="preserve">"napojovací jáma" 1,0*1,0*1,6</t>
  </si>
  <si>
    <t xml:space="preserve">"pro OT" 2,0*2,0*2,07</t>
  </si>
  <si>
    <t xml:space="preserve">2,5*0,5*2,07*0,5*4</t>
  </si>
  <si>
    <t xml:space="preserve">926370680</t>
  </si>
  <si>
    <t xml:space="preserve">-1808379956</t>
  </si>
  <si>
    <t xml:space="preserve">(5,3-2,0)*0,6*1,3</t>
  </si>
  <si>
    <t xml:space="preserve">(2,4-0,75)*0,6*1,4</t>
  </si>
  <si>
    <t xml:space="preserve">581231841</t>
  </si>
  <si>
    <t xml:space="preserve">-1240351035</t>
  </si>
  <si>
    <t xml:space="preserve">1,882</t>
  </si>
  <si>
    <t xml:space="preserve">0,844</t>
  </si>
  <si>
    <t xml:space="preserve">3,14*1,6*1,6*0,25*1,19</t>
  </si>
  <si>
    <t xml:space="preserve">3,14*1,18*1,18*0,25*0,25</t>
  </si>
  <si>
    <t xml:space="preserve">3,14*(1,18*1,18+0,625*0,625)*0,5*0,25*0,6</t>
  </si>
  <si>
    <t xml:space="preserve">0,4</t>
  </si>
  <si>
    <t xml:space="preserve">0,8</t>
  </si>
  <si>
    <t xml:space="preserve">558264041</t>
  </si>
  <si>
    <t xml:space="preserve">7,011*7</t>
  </si>
  <si>
    <t xml:space="preserve">167101101</t>
  </si>
  <si>
    <t xml:space="preserve">Nakládání výkopku z hornin tř. 1 až 4 do 100 m3</t>
  </si>
  <si>
    <t xml:space="preserve">1429411177</t>
  </si>
  <si>
    <t xml:space="preserve">-1690507603</t>
  </si>
  <si>
    <t xml:space="preserve">443723513</t>
  </si>
  <si>
    <t xml:space="preserve">(5,3-2,0)*0,6*(1,3-0,1*0,4)</t>
  </si>
  <si>
    <t xml:space="preserve">(2,4-0,75)*0,6*(1,4-0,1*0,4)</t>
  </si>
  <si>
    <t xml:space="preserve">1,0*1,0*(1,6-0,2-0,4)</t>
  </si>
  <si>
    <t xml:space="preserve">15,055</t>
  </si>
  <si>
    <t xml:space="preserve">-3,14*1,6*1,6*0,25*1,19</t>
  </si>
  <si>
    <t xml:space="preserve">-3,14*1,18*1,18*0,25*0,25</t>
  </si>
  <si>
    <t xml:space="preserve">-3,14*(1,18*1,18+0,625*0,625)*0,5*0,25*0,6</t>
  </si>
  <si>
    <t xml:space="preserve">-0,4</t>
  </si>
  <si>
    <t xml:space="preserve">-0,8</t>
  </si>
  <si>
    <t xml:space="preserve">1147143479</t>
  </si>
  <si>
    <t xml:space="preserve">(5,3-1,525)*0,6*0,4</t>
  </si>
  <si>
    <t xml:space="preserve">2,4*0,6*0,4</t>
  </si>
  <si>
    <t xml:space="preserve">1,0*1,0*0,4</t>
  </si>
  <si>
    <t xml:space="preserve">-2022416426</t>
  </si>
  <si>
    <t xml:space="preserve">1,882*2,0</t>
  </si>
  <si>
    <t xml:space="preserve">180402111</t>
  </si>
  <si>
    <t xml:space="preserve">Založení parkového trávníku výsevem v rovině a ve svahu do 1:5</t>
  </si>
  <si>
    <t xml:space="preserve">1458526856</t>
  </si>
  <si>
    <t xml:space="preserve">(6,5+2,5)*2,5</t>
  </si>
  <si>
    <t xml:space="preserve">3,0*3,0</t>
  </si>
  <si>
    <t xml:space="preserve">1,5*1,5</t>
  </si>
  <si>
    <t xml:space="preserve">765728059</t>
  </si>
  <si>
    <t xml:space="preserve">33,75*0,025</t>
  </si>
  <si>
    <t xml:space="preserve">-1154565657</t>
  </si>
  <si>
    <t xml:space="preserve">"ornice z hloubení rýh a jam"</t>
  </si>
  <si>
    <t xml:space="preserve">(6,5+2,5)*0,5</t>
  </si>
  <si>
    <t xml:space="preserve">-1097597008</t>
  </si>
  <si>
    <t xml:space="preserve">(6,5+5,5)*2,0</t>
  </si>
  <si>
    <t xml:space="preserve">1044673617</t>
  </si>
  <si>
    <t xml:space="preserve">-203128675</t>
  </si>
  <si>
    <t xml:space="preserve">271572211</t>
  </si>
  <si>
    <t xml:space="preserve">Podsyp pod základové konstrukce se zhutněním z netříděného štěrkopísku</t>
  </si>
  <si>
    <t xml:space="preserve">-1757863932</t>
  </si>
  <si>
    <t xml:space="preserve">2,0*2,0*0,1</t>
  </si>
  <si>
    <t xml:space="preserve">273321311</t>
  </si>
  <si>
    <t xml:space="preserve">Základové desky ze ŽB bez zvýšených nároků na prostředí tř. C 16/20</t>
  </si>
  <si>
    <t xml:space="preserve">1796845322</t>
  </si>
  <si>
    <t xml:space="preserve">2,0*2,0*0,2</t>
  </si>
  <si>
    <t xml:space="preserve">-2027630294</t>
  </si>
  <si>
    <t xml:space="preserve">"2xo6-100/100"</t>
  </si>
  <si>
    <t xml:space="preserve">2,0*2,0*0,0065*2</t>
  </si>
  <si>
    <t xml:space="preserve">279311971</t>
  </si>
  <si>
    <t xml:space="preserve">Základová zeď z betonu prostého tř. C 30/40</t>
  </si>
  <si>
    <t xml:space="preserve">-739489760</t>
  </si>
  <si>
    <t xml:space="preserve">0,76</t>
  </si>
  <si>
    <t xml:space="preserve">279352221</t>
  </si>
  <si>
    <t xml:space="preserve">Zřízení kruhového oboustranného bednění základových zdí r do 2,5 m</t>
  </si>
  <si>
    <t xml:space="preserve">-1719531371</t>
  </si>
  <si>
    <t xml:space="preserve">3,14*1,6*1,19</t>
  </si>
  <si>
    <t xml:space="preserve">279352222</t>
  </si>
  <si>
    <t xml:space="preserve">Odstranění kruhového oboustranného bednění základových zdí r do 2,5 m</t>
  </si>
  <si>
    <t xml:space="preserve">-902141173</t>
  </si>
  <si>
    <t xml:space="preserve">386131116</t>
  </si>
  <si>
    <t xml:space="preserve">Montáž odlučovače tuků a olejů polyetylenového vč.dodávky OT AS FAKU 2EO/PB vč.dopravy a uvedení do provozu</t>
  </si>
  <si>
    <t xml:space="preserve">955094256</t>
  </si>
  <si>
    <t xml:space="preserve">411321717</t>
  </si>
  <si>
    <t xml:space="preserve">Stropy deskové ze ŽB tř. C 30/40</t>
  </si>
  <si>
    <t xml:space="preserve">95002515</t>
  </si>
  <si>
    <t xml:space="preserve">3,14*(1,525*1,525-1,0*1,0)*0,25*0,2</t>
  </si>
  <si>
    <t xml:space="preserve">-2014645468</t>
  </si>
  <si>
    <t xml:space="preserve">3,14*(1,2*1,2-1,0*1,0)*0,25</t>
  </si>
  <si>
    <t xml:space="preserve">3,14*1,525*0,2</t>
  </si>
  <si>
    <t xml:space="preserve">3,14*1,0*0,2</t>
  </si>
  <si>
    <t xml:space="preserve">525121487</t>
  </si>
  <si>
    <t xml:space="preserve">"2xo8-100/100"</t>
  </si>
  <si>
    <t xml:space="preserve">3,14*(1,525*1,525-1,0*1,0)*0,25*0,0125*2</t>
  </si>
  <si>
    <t xml:space="preserve">-1008776881</t>
  </si>
  <si>
    <t xml:space="preserve">(5,3-1,525)*0,6*0,1</t>
  </si>
  <si>
    <t xml:space="preserve">2,4*0,6*0,1</t>
  </si>
  <si>
    <t xml:space="preserve">1,5*1,5*0,2</t>
  </si>
  <si>
    <t xml:space="preserve">1241675157</t>
  </si>
  <si>
    <t xml:space="preserve">5,3+2,4</t>
  </si>
  <si>
    <t xml:space="preserve">892271111</t>
  </si>
  <si>
    <t xml:space="preserve">Tlaková zkouška vodou potrubí DN 100 nebo 125</t>
  </si>
  <si>
    <t xml:space="preserve">-1879810101</t>
  </si>
  <si>
    <t xml:space="preserve">894411131</t>
  </si>
  <si>
    <t xml:space="preserve">Osazení dna prefabrikovaného šachet kanalizačních z betonových dílců na potrubí DN do 300 dno</t>
  </si>
  <si>
    <t xml:space="preserve">-1756923607</t>
  </si>
  <si>
    <t xml:space="preserve">"Š1" 1</t>
  </si>
  <si>
    <t xml:space="preserve">592243390</t>
  </si>
  <si>
    <t xml:space="preserve">dno betonové šachty kanalizační přímé TBZ-Q.1 100/100 V max. 60 100/100x60 cm</t>
  </si>
  <si>
    <t xml:space="preserve">162883923</t>
  </si>
  <si>
    <t xml:space="preserve">592243480</t>
  </si>
  <si>
    <t xml:space="preserve">těsnění elastomerové pro spojení šachetních dílů EMT DN 1000</t>
  </si>
  <si>
    <t xml:space="preserve">348737281</t>
  </si>
  <si>
    <t xml:space="preserve">894411311</t>
  </si>
  <si>
    <t xml:space="preserve">Osazení železobetonových dílců pro šachty skruží rovných</t>
  </si>
  <si>
    <t xml:space="preserve">744592567</t>
  </si>
  <si>
    <t xml:space="preserve">"OT" 1</t>
  </si>
  <si>
    <t xml:space="preserve">59224000</t>
  </si>
  <si>
    <t xml:space="preserve">dílec betonový pro vstupní šachty  100x25x9 cm</t>
  </si>
  <si>
    <t xml:space="preserve">1435278639</t>
  </si>
  <si>
    <t xml:space="preserve">894412411</t>
  </si>
  <si>
    <t xml:space="preserve">Osazení železobetonových dílců pro šachty skruží přechodových</t>
  </si>
  <si>
    <t xml:space="preserve">-689881100</t>
  </si>
  <si>
    <t xml:space="preserve">59224120</t>
  </si>
  <si>
    <t xml:space="preserve">skruž betonová přechodová 62,5/100x60x9 cm, stupadla poplastovaná</t>
  </si>
  <si>
    <t xml:space="preserve">-1071039802</t>
  </si>
  <si>
    <t xml:space="preserve">899-001</t>
  </si>
  <si>
    <t xml:space="preserve">Napojení přepadu tukové kanalizace z OT na přípojku splašovoé kanalizace pomocí těsnění "in situ" DN100 vč.odvrtání otvoru</t>
  </si>
  <si>
    <t xml:space="preserve">291608459</t>
  </si>
  <si>
    <t xml:space="preserve">899104112</t>
  </si>
  <si>
    <t xml:space="preserve">Osazení poklopů litinových nebo ocelových včetně rámů pro třídu zatížení D400, E600</t>
  </si>
  <si>
    <t xml:space="preserve">34611711</t>
  </si>
  <si>
    <t xml:space="preserve">552410140</t>
  </si>
  <si>
    <t xml:space="preserve">poklop šachtový třída D 400, kruhový rám, vstup 600 mm, bez ventilace</t>
  </si>
  <si>
    <t xml:space="preserve">-325531913</t>
  </si>
  <si>
    <t xml:space="preserve">998276101</t>
  </si>
  <si>
    <t xml:space="preserve">Přesun hmot pro trubní vedení z trub z plastických hmot otevřený výkop</t>
  </si>
  <si>
    <t xml:space="preserve">252196537</t>
  </si>
  <si>
    <t xml:space="preserve">-1757253301</t>
  </si>
  <si>
    <t xml:space="preserve">3,14*(1,525*1,525-1,0*1,0)*0,25</t>
  </si>
  <si>
    <t xml:space="preserve">1263761520</t>
  </si>
  <si>
    <t xml:space="preserve">1,041*0,001</t>
  </si>
  <si>
    <t xml:space="preserve">467709594</t>
  </si>
  <si>
    <t xml:space="preserve">-1346564912</t>
  </si>
  <si>
    <t xml:space="preserve">12057136</t>
  </si>
  <si>
    <t xml:space="preserve">9-12 - VRN</t>
  </si>
  <si>
    <t xml:space="preserve">VRN - Vedlejší rozpočtové náklady</t>
  </si>
  <si>
    <t xml:space="preserve">VRN1 - Průzkumné, geodetické a projektové práce</t>
  </si>
  <si>
    <t xml:space="preserve">VRN3 - Zařízení staveniště</t>
  </si>
  <si>
    <t xml:space="preserve">VRN4 - Inženýrská činnost</t>
  </si>
  <si>
    <t xml:space="preserve">Vedlejší rozpočtové náklady</t>
  </si>
  <si>
    <t xml:space="preserve">VRN1</t>
  </si>
  <si>
    <t xml:space="preserve">Průzkumné, geodetické a projektové práce</t>
  </si>
  <si>
    <t xml:space="preserve">012203000</t>
  </si>
  <si>
    <t xml:space="preserve">Geodetické vytýčení stavby výtahové šachty</t>
  </si>
  <si>
    <t xml:space="preserve">834511418</t>
  </si>
  <si>
    <t xml:space="preserve">012303000</t>
  </si>
  <si>
    <t xml:space="preserve">Geodetické práce po výstavbě - geodetické zaměření ke kolaudaci a vložení do kastru</t>
  </si>
  <si>
    <t xml:space="preserve">1024</t>
  </si>
  <si>
    <t xml:space="preserve">-1587668221</t>
  </si>
  <si>
    <t xml:space="preserve">012403000</t>
  </si>
  <si>
    <t xml:space="preserve">Kartografické práce</t>
  </si>
  <si>
    <t xml:space="preserve">944724972</t>
  </si>
  <si>
    <t xml:space="preserve">013254000</t>
  </si>
  <si>
    <t xml:space="preserve">Dokumentace skutečného provedení stavby</t>
  </si>
  <si>
    <t xml:space="preserve">-666146147</t>
  </si>
  <si>
    <t xml:space="preserve">013294000</t>
  </si>
  <si>
    <t xml:space="preserve">Dílenská dokumentace (zámečník, výplně otvorů..)</t>
  </si>
  <si>
    <t xml:space="preserve">171522245</t>
  </si>
  <si>
    <t xml:space="preserve">VRN3</t>
  </si>
  <si>
    <t xml:space="preserve">Zařízení staveniště</t>
  </si>
  <si>
    <t xml:space="preserve">030001000</t>
  </si>
  <si>
    <t xml:space="preserve">Zařízení staveniště - zřízení zařízení staveniště</t>
  </si>
  <si>
    <t xml:space="preserve">-918558763</t>
  </si>
  <si>
    <t xml:space="preserve">031101000</t>
  </si>
  <si>
    <t xml:space="preserve">Vytýčení podzemních vedení inženýrských sítí</t>
  </si>
  <si>
    <t xml:space="preserve">603813515</t>
  </si>
  <si>
    <t xml:space="preserve">034153000</t>
  </si>
  <si>
    <t xml:space="preserve">BOZP na staveništi</t>
  </si>
  <si>
    <t xml:space="preserve">-1221832708</t>
  </si>
  <si>
    <t xml:space="preserve">034203000</t>
  </si>
  <si>
    <t xml:space="preserve">Oplocení zařízení staveniště po dobu výstavby</t>
  </si>
  <si>
    <t xml:space="preserve">1794563014</t>
  </si>
  <si>
    <t xml:space="preserve">034303000</t>
  </si>
  <si>
    <t xml:space="preserve">Dopravní značení na staveništi</t>
  </si>
  <si>
    <t xml:space="preserve">-1610483537</t>
  </si>
  <si>
    <t xml:space="preserve">034403000</t>
  </si>
  <si>
    <t xml:space="preserve">Zařízení staveniště zabezpečení staveniště dopravní značení na staveništi</t>
  </si>
  <si>
    <t xml:space="preserve">-1515090971</t>
  </si>
  <si>
    <t xml:space="preserve">034503000</t>
  </si>
  <si>
    <t xml:space="preserve">Informační tabule na staveništi</t>
  </si>
  <si>
    <t xml:space="preserve">1858598485</t>
  </si>
  <si>
    <t xml:space="preserve">039103000</t>
  </si>
  <si>
    <t xml:space="preserve">Zařízení staveniště zrušení zařízení staveniště rozebrání, bourání a odvoz</t>
  </si>
  <si>
    <t xml:space="preserve">-1504407055</t>
  </si>
  <si>
    <t xml:space="preserve">039203000</t>
  </si>
  <si>
    <t xml:space="preserve">Úklid po zrušení zařízení staveniště</t>
  </si>
  <si>
    <t xml:space="preserve">-1886348397</t>
  </si>
  <si>
    <t xml:space="preserve">VRN4</t>
  </si>
  <si>
    <t xml:space="preserve">Inženýrská činnost</t>
  </si>
  <si>
    <t xml:space="preserve">043164000</t>
  </si>
  <si>
    <t xml:space="preserve">Revize, zkoušky</t>
  </si>
  <si>
    <t xml:space="preserve">1989023699</t>
  </si>
  <si>
    <t xml:space="preserve">043194000</t>
  </si>
  <si>
    <t xml:space="preserve">Ostatní zkoušky</t>
  </si>
  <si>
    <t xml:space="preserve">-64778724</t>
  </si>
  <si>
    <t xml:space="preserve">"revize" 1</t>
  </si>
  <si>
    <t xml:space="preserve">045002000</t>
  </si>
  <si>
    <t xml:space="preserve">Kompletační a koordinační činnost</t>
  </si>
  <si>
    <t xml:space="preserve">1930194324</t>
  </si>
  <si>
    <t xml:space="preserve">Struktura údajů, formát souboru a metodika pro zpracování</t>
  </si>
  <si>
    <t xml:space="preserve">Struktura</t>
  </si>
  <si>
    <t xml:space="preserve">Soubor je složen ze záložky Rekapitulace stavby a záložek s názvem soupisu prací pro jednotlivé objekty ve formátu XLSX. Každá ze záložek přitom obsahuje</t>
  </si>
  <si>
    <t xml:space="preserve">ještě samostatné sestavy vymezené orámovaním a nadpisem sestavy.</t>
  </si>
  <si>
    <r>
      <rPr>
        <i val="true"/>
        <sz val="9"/>
        <rFont val="Trebuchet MS"/>
        <family val="2"/>
        <charset val="1"/>
      </rPr>
      <t xml:space="preserve">Rekapitulace stavby </t>
    </r>
    <r>
      <rPr>
        <sz val="9"/>
        <rFont val="Trebuchet MS"/>
        <family val="2"/>
        <charset val="1"/>
      </rPr>
      <t xml:space="preserve">obsahuje sestavu Rekapitulace stavby a Rekapitulace objektů stavby a soupisů prací.</t>
    </r>
  </si>
  <si>
    <r>
      <rPr>
        <sz val="9"/>
        <rFont val="Trebuchet MS"/>
        <family val="2"/>
        <charset val="1"/>
      </rPr>
      <t xml:space="preserve">V sestavě </t>
    </r>
    <r>
      <rPr>
        <b val="true"/>
        <sz val="9"/>
        <rFont val="Trebuchet MS"/>
        <family val="2"/>
        <charset val="1"/>
      </rPr>
      <t xml:space="preserve">Rekapitulace stavby</t>
    </r>
    <r>
      <rPr>
        <sz val="9"/>
        <rFont val="Trebuchet MS"/>
        <family val="2"/>
        <charset val="1"/>
      </rPr>
      <t xml:space="preserve"> jsou uvedeny informace identifikující předmět veřejné zakázky na stavební práce, KSO, CC-CZ, CZ-CPV, CZ-CPA a rekapitulaci </t>
    </r>
  </si>
  <si>
    <t xml:space="preserve">celkové nabídkové ceny uchazeče.</t>
  </si>
  <si>
    <t xml:space="preserve">Termínem "uchazeč" (resp. zhotovitel) se myslí "účastník zadávacího řízení" ve smyslu zákona o zadávání veřejných zakázek. </t>
  </si>
  <si>
    <r>
      <rPr>
        <sz val="9"/>
        <rFont val="Trebuchet MS"/>
        <family val="2"/>
        <charset val="1"/>
      </rPr>
      <t xml:space="preserve">V sestavě </t>
    </r>
    <r>
      <rPr>
        <b val="true"/>
        <sz val="9"/>
        <rFont val="Trebuchet MS"/>
        <family val="2"/>
        <charset val="1"/>
      </rPr>
      <t xml:space="preserve">Rekapitulace objektů stavby a soupisů prací</t>
    </r>
    <r>
      <rPr>
        <sz val="9"/>
        <rFont val="Trebuchet MS"/>
        <family val="2"/>
        <charset val="1"/>
      </rPr>
      <t xml:space="preserve"> je uvedena rekapitulace stavebních objektů, inženýrských objektů, provozních souborů,</t>
    </r>
  </si>
  <si>
    <t xml:space="preserve">vedlejších a ostatních nákladů a ostatních nákladů s rekapitulací nabídkové ceny za jednotlivé soupisy prací. Na základě údaje Typ je možné</t>
  </si>
  <si>
    <t xml:space="preserve">identifikovat, zda se jedná o objekt nebo soupis prací pro daný objekt:</t>
  </si>
  <si>
    <t xml:space="preserve">Stavební objekt pozemní</t>
  </si>
  <si>
    <t xml:space="preserve">ING</t>
  </si>
  <si>
    <t xml:space="preserve">Stavební objekt inženýrský</t>
  </si>
  <si>
    <t xml:space="preserve">PRO</t>
  </si>
  <si>
    <t xml:space="preserve">Provozní soubor</t>
  </si>
  <si>
    <t xml:space="preserve">VON</t>
  </si>
  <si>
    <t xml:space="preserve">Vedlejší a ostatní náklady</t>
  </si>
  <si>
    <t xml:space="preserve">OST</t>
  </si>
  <si>
    <t xml:space="preserve">Ostatní</t>
  </si>
  <si>
    <t xml:space="preserve">Soupis</t>
  </si>
  <si>
    <t xml:space="preserve">Soupis prací pro daný typ objektu</t>
  </si>
  <si>
    <r>
      <rPr>
        <i val="true"/>
        <sz val="9"/>
        <rFont val="Trebuchet MS"/>
        <family val="2"/>
        <charset val="1"/>
      </rPr>
      <t xml:space="preserve">Soupis prací </t>
    </r>
    <r>
      <rPr>
        <sz val="9"/>
        <rFont val="Trebuchet MS"/>
        <family val="2"/>
        <charset val="1"/>
      </rPr>
      <t xml:space="preserve">pro jednotlivé objekty obsahuje sestavy Krycí list soupisu prací, Rekapitulace členění soupisu prací, Soupis prací. Za soupis prací může být považován</t>
    </r>
  </si>
  <si>
    <t xml:space="preserve">i objekt stavby v případě, že neobsahuje podřízenou zakázku.</t>
  </si>
  <si>
    <r>
      <rPr>
        <b val="true"/>
        <sz val="9"/>
        <rFont val="Trebuchet MS"/>
        <family val="2"/>
        <charset val="1"/>
      </rPr>
      <t xml:space="preserve">Krycí list soupisu</t>
    </r>
    <r>
      <rPr>
        <sz val="9"/>
        <rFont val="Trebuchet MS"/>
        <family val="2"/>
        <charset val="1"/>
      </rPr>
      <t xml:space="preserve"> obsahuje rekapitulaci informací o předmětu veřejné zakázky ze sestavy Rekapitulace stavby, informaci o zařazení objektu do KSO, </t>
    </r>
  </si>
  <si>
    <t xml:space="preserve">CC-CZ, CZ-CPV, CZ-CPA a rekapitulaci celkové nabídkové ceny uchazeče za aktuální soupis prací.</t>
  </si>
  <si>
    <r>
      <rPr>
        <b val="true"/>
        <sz val="9"/>
        <rFont val="Trebuchet MS"/>
        <family val="2"/>
        <charset val="1"/>
      </rPr>
      <t xml:space="preserve">Rekapitulace členění soupisu prací</t>
    </r>
    <r>
      <rPr>
        <sz val="9"/>
        <rFont val="Trebuchet MS"/>
        <family val="2"/>
        <charset val="1"/>
      </rPr>
      <t xml:space="preserve"> obsahuje rekapitulaci soupisu prací ve všech úrovních členění soupisu tak, jak byla tato členění použita (např. </t>
    </r>
  </si>
  <si>
    <t xml:space="preserve">stavební díly, funkční díly, případně jiné členění) s rekapitulací nabídkové ceny.</t>
  </si>
  <si>
    <r>
      <rPr>
        <b val="true"/>
        <sz val="9"/>
        <rFont val="Trebuchet MS"/>
        <family val="2"/>
        <charset val="1"/>
      </rPr>
      <t xml:space="preserve">Soupis prací </t>
    </r>
    <r>
      <rPr>
        <sz val="9"/>
        <rFont val="Trebuchet MS"/>
        <family val="2"/>
        <charset val="1"/>
      </rPr>
      <t xml:space="preserve">obsahuje položky veškerých stavebních nebo montážních prací, dodávek materiálů a služeb nezbytných pro zhotovení stavebního objektu,</t>
    </r>
  </si>
  <si>
    <t xml:space="preserve">inženýrského objektu, provozního souboru, vedlejších a ostatních nákladů.</t>
  </si>
  <si>
    <t xml:space="preserve">Pro položky soupisu prací se zobrazují následující informace:</t>
  </si>
  <si>
    <t xml:space="preserve">Pořadové číslo položky v aktuálním soupisu</t>
  </si>
  <si>
    <t xml:space="preserve">TYP</t>
  </si>
  <si>
    <t xml:space="preserve">Typ položky: K - konstrukce, M - materiál, PP - plný popis, PSC - poznámka k souboru cen,  P - poznámka k položce, VV - výkaz výměr</t>
  </si>
  <si>
    <t xml:space="preserve">Kód položky</t>
  </si>
  <si>
    <t xml:space="preserve">Zkrácený popis položky</t>
  </si>
  <si>
    <t xml:space="preserve">Měrná jednotka položky</t>
  </si>
  <si>
    <t xml:space="preserve">Množství v měrné jednotce</t>
  </si>
  <si>
    <t xml:space="preserve">J.cena</t>
  </si>
  <si>
    <t xml:space="preserve">Jednotková cena položky. Zadaní může obsahovat namísto J.ceny sloupce J.materiál a J.montáž, jejichž součet definuje </t>
  </si>
  <si>
    <t xml:space="preserve">J.cenu položky.</t>
  </si>
  <si>
    <t xml:space="preserve">Cena celkem </t>
  </si>
  <si>
    <t xml:space="preserve">Celková cena položky daná jako součin množství a j.ceny</t>
  </si>
  <si>
    <t xml:space="preserve">Příslušnost položky do cenové soustavy</t>
  </si>
  <si>
    <t xml:space="preserve">Ke každé položce soupisu prací se na samostatných řádcích může zobrazovat:</t>
  </si>
  <si>
    <t xml:space="preserve">Plný popis položky</t>
  </si>
  <si>
    <t xml:space="preserve">Poznámka k souboru cen a poznámka zadavatele</t>
  </si>
  <si>
    <t xml:space="preserve">Výkaz výměr</t>
  </si>
  <si>
    <t xml:space="preserve">Pokud je k řádku výkazu výměr evidovaný údaj ve sloupci Kód, jedná se o definovaný odkaz, na který se může odvolávat výkaz výměr z jiné položky.</t>
  </si>
  <si>
    <t xml:space="preserve">Metodika pro zpracování </t>
  </si>
  <si>
    <t xml:space="preserve">Jednotlivé sestavy jsou v souboru provázány. Editovatelné pole jsou zvýrazněny žlutým podbarvením, ostatní pole neslouží k editaci a nesmí být jakkoliv</t>
  </si>
  <si>
    <t xml:space="preserve"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</si>
  <si>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</si>
  <si>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</si>
  <si>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 xml:space="preserve">Pole IČ a DIČ v sestavě Rekapitulace stavby - zde uchazeč vyplní svoje IČ a DIČ</t>
  </si>
  <si>
    <t xml:space="preserve">Datum v sestavě Rekapitulace stavby - zde uchazeč vyplní datum vytvoření nabídky</t>
  </si>
  <si>
    <t xml:space="preserve">J.cena = jednotková cena v sestavě Soupis prací o maximálním počtu desetinných míst uvedených v poli</t>
  </si>
  <si>
    <t xml:space="preserve">- pokud sestavy soupisů prací obsahují pole J.cena, měla by být všechna tato pole vyplněna nenulovými</t>
  </si>
  <si>
    <t xml:space="preserve">Poznámka - nepovinný údaj pro položku soupisu</t>
  </si>
  <si>
    <t xml:space="preserve"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</si>
  <si>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</si>
  <si>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</si>
  <si>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 xml:space="preserve">Uchazeč v tomto případě by měl vyplnit všechna pole J.materiál a pole J.montáž nenulovými kladnými číslicemi. V případech, kdy položka</t>
  </si>
  <si>
    <t xml:space="preserve">neobsahuje žádný materiál je přípustné, aby pole J.materiál bylo vyplněno nulou. V případech, kdy položka neobsahuje žádnou montáž je přípustné,</t>
  </si>
  <si>
    <t xml:space="preserve">aby pole J.montáž bylo vyplněno nulou. Obě pole - J.materiál, J.Montáž u jedné položky by však neměly být vyplněny nulou.</t>
  </si>
  <si>
    <t xml:space="preserve">Rekapitulace stavby</t>
  </si>
  <si>
    <t xml:space="preserve">Název</t>
  </si>
  <si>
    <t xml:space="preserve">Povinný</t>
  </si>
  <si>
    <t xml:space="preserve">Max. počet</t>
  </si>
  <si>
    <t xml:space="preserve">atributu</t>
  </si>
  <si>
    <t xml:space="preserve">(A/N)</t>
  </si>
  <si>
    <t xml:space="preserve">znaků</t>
  </si>
  <si>
    <t xml:space="preserve">A</t>
  </si>
  <si>
    <t xml:space="preserve">Kód stavby</t>
  </si>
  <si>
    <t xml:space="preserve">String</t>
  </si>
  <si>
    <t xml:space="preserve">Stavba</t>
  </si>
  <si>
    <t xml:space="preserve">Název stavby</t>
  </si>
  <si>
    <t xml:space="preserve">Místo</t>
  </si>
  <si>
    <t xml:space="preserve">N</t>
  </si>
  <si>
    <t xml:space="preserve">Místo stavby</t>
  </si>
  <si>
    <t xml:space="preserve">Datum</t>
  </si>
  <si>
    <t xml:space="preserve">Datum vykonaného exportu</t>
  </si>
  <si>
    <t xml:space="preserve">Date</t>
  </si>
  <si>
    <t xml:space="preserve">KSO</t>
  </si>
  <si>
    <t xml:space="preserve">Klasifikace stavebního objektu</t>
  </si>
  <si>
    <t xml:space="preserve">CC-CZ</t>
  </si>
  <si>
    <t xml:space="preserve">Klasifikace stavbeních děl</t>
  </si>
  <si>
    <t xml:space="preserve">CZ-CPV</t>
  </si>
  <si>
    <t xml:space="preserve">Společný slovník pro veřejné zakázky</t>
  </si>
  <si>
    <t xml:space="preserve">CZ-CPA</t>
  </si>
  <si>
    <t xml:space="preserve">Klasifikace produkce podle činností</t>
  </si>
  <si>
    <t xml:space="preserve">Zadavatel</t>
  </si>
  <si>
    <t xml:space="preserve">Zadavatel zadaní</t>
  </si>
  <si>
    <t xml:space="preserve">IČ</t>
  </si>
  <si>
    <t xml:space="preserve">IČ zadavatele zadaní</t>
  </si>
  <si>
    <t xml:space="preserve">DIČ</t>
  </si>
  <si>
    <t xml:space="preserve">DIČ zadavatele zadaní</t>
  </si>
  <si>
    <t xml:space="preserve">Uchazeč</t>
  </si>
  <si>
    <t xml:space="preserve">Uchazeč veřejné zakázky</t>
  </si>
  <si>
    <t xml:space="preserve">Projektant</t>
  </si>
  <si>
    <t xml:space="preserve">Poznámka</t>
  </si>
  <si>
    <t xml:space="preserve">Poznámka k zadání</t>
  </si>
  <si>
    <t xml:space="preserve">Sazba DPH</t>
  </si>
  <si>
    <t xml:space="preserve">Rekapitulace sazeb DPH u položek soupisů</t>
  </si>
  <si>
    <t xml:space="preserve">eGSazbaDph</t>
  </si>
  <si>
    <t xml:space="preserve">Základna DPH</t>
  </si>
  <si>
    <t xml:space="preserve">Základna DPH určena součtem celkové ceny z položek soupisů</t>
  </si>
  <si>
    <t xml:space="preserve">Double</t>
  </si>
  <si>
    <t xml:space="preserve">Hodnota DPH</t>
  </si>
  <si>
    <t xml:space="preserve">Celková cena bez DPH za celou stavbu. Sčítává se ze všech listů.</t>
  </si>
  <si>
    <t xml:space="preserve">Celková cena s DPH za celou stavbu</t>
  </si>
  <si>
    <t xml:space="preserve">Rekapitulace objektů stavby a soupisů prací</t>
  </si>
  <si>
    <t xml:space="preserve">Přebírá se z Rekapitulace stavby</t>
  </si>
  <si>
    <t xml:space="preserve">Kód objektu</t>
  </si>
  <si>
    <t xml:space="preserve">Objektu, Soupis prací</t>
  </si>
  <si>
    <t xml:space="preserve">Název objektu</t>
  </si>
  <si>
    <t xml:space="preserve">Cena bez DPH za daný objekt</t>
  </si>
  <si>
    <t xml:space="preserve">Cena spolu s DPH za daný objekt</t>
  </si>
  <si>
    <t xml:space="preserve">Typ zakázky</t>
  </si>
  <si>
    <t xml:space="preserve">eGTypZakazky</t>
  </si>
  <si>
    <t xml:space="preserve">Krycí list soupisu</t>
  </si>
  <si>
    <t xml:space="preserve">Objekt</t>
  </si>
  <si>
    <t xml:space="preserve">Kód a název objektu</t>
  </si>
  <si>
    <t xml:space="preserve">20 + 120</t>
  </si>
  <si>
    <t xml:space="preserve">Kód a název soupisu</t>
  </si>
  <si>
    <t xml:space="preserve">Poznámka k soupisu prací</t>
  </si>
  <si>
    <t xml:space="preserve">Rekapitulace sazeb DPH na položkách aktuálního soupisu</t>
  </si>
  <si>
    <t xml:space="preserve">Základna DPH určena součtem celkové ceny z položek aktuálního soupisu</t>
  </si>
  <si>
    <t xml:space="preserve">Cena bez DPH za daný soupis</t>
  </si>
  <si>
    <t xml:space="preserve">Cena s DPH</t>
  </si>
  <si>
    <t xml:space="preserve">Cena s DPH za daný soupis</t>
  </si>
  <si>
    <t xml:space="preserve">Rekapitulace členění soupisu prací</t>
  </si>
  <si>
    <t xml:space="preserve">Kód a název objektu, přebírá se z Krycího listu soupisu</t>
  </si>
  <si>
    <t xml:space="preserve">Kód a název objektu, přebírá se z Krycího listu soupisu</t>
  </si>
  <si>
    <t xml:space="preserve">Kód a název dílu ze soupisu</t>
  </si>
  <si>
    <t xml:space="preserve">20 + 100</t>
  </si>
  <si>
    <t xml:space="preserve">Cena celkem</t>
  </si>
  <si>
    <t xml:space="preserve">Cena celkem za díl ze soupisu</t>
  </si>
  <si>
    <t xml:space="preserve">Soupis prací</t>
  </si>
  <si>
    <t xml:space="preserve">Přebírá se z Krycího listu soupisu</t>
  </si>
  <si>
    <t xml:space="preserve">Pořadové číslo položky soupisu</t>
  </si>
  <si>
    <t xml:space="preserve">Long</t>
  </si>
  <si>
    <t xml:space="preserve">Typ položky soupisu</t>
  </si>
  <si>
    <t xml:space="preserve">eGTypPolozky</t>
  </si>
  <si>
    <t xml:space="preserve">Kód položky ze soupisu</t>
  </si>
  <si>
    <t xml:space="preserve">Popis položky ze soupisu</t>
  </si>
  <si>
    <t xml:space="preserve">Množství položky soupisu</t>
  </si>
  <si>
    <t xml:space="preserve">J.Cena</t>
  </si>
  <si>
    <t xml:space="preserve">Jednotková cena položky</t>
  </si>
  <si>
    <t xml:space="preserve">Cena celkem vyčíslena jako J.Cena * Množství</t>
  </si>
  <si>
    <t xml:space="preserve">Zařazení položky do cenové soustavy</t>
  </si>
  <si>
    <t xml:space="preserve">p</t>
  </si>
  <si>
    <t xml:space="preserve">Poznámka položky ze soupisu</t>
  </si>
  <si>
    <t xml:space="preserve">Memo</t>
  </si>
  <si>
    <t xml:space="preserve">psc</t>
  </si>
  <si>
    <t xml:space="preserve">Poznámka k souboru cen ze soupisu</t>
  </si>
  <si>
    <t xml:space="preserve">pp</t>
  </si>
  <si>
    <t xml:space="preserve">Plný popis položky ze soupisu</t>
  </si>
  <si>
    <t xml:space="preserve">vv</t>
  </si>
  <si>
    <t xml:space="preserve">Výkaz výměr (figura, výraz, výměra) ze soupisu</t>
  </si>
  <si>
    <t xml:space="preserve">Text,Text,Double</t>
  </si>
  <si>
    <t xml:space="preserve">20, 150</t>
  </si>
  <si>
    <t xml:space="preserve">Sazba DPH pro položku</t>
  </si>
  <si>
    <t xml:space="preserve">eGSazbaDPH</t>
  </si>
  <si>
    <t xml:space="preserve">Hmotnost</t>
  </si>
  <si>
    <t xml:space="preserve">Hmotnost položky ze soupisu</t>
  </si>
  <si>
    <t xml:space="preserve">Suť</t>
  </si>
  <si>
    <t xml:space="preserve">Suť položky ze soupisu</t>
  </si>
  <si>
    <t xml:space="preserve">Nh</t>
  </si>
  <si>
    <t xml:space="preserve">Normohodiny položky ze soupisu</t>
  </si>
  <si>
    <t xml:space="preserve">Datová věta</t>
  </si>
  <si>
    <t xml:space="preserve">Typ věty</t>
  </si>
  <si>
    <t xml:space="preserve">Hodnota</t>
  </si>
  <si>
    <t xml:space="preserve">Význam</t>
  </si>
  <si>
    <t xml:space="preserve">Základní sazba DPH</t>
  </si>
  <si>
    <t xml:space="preserve">Snížená sazba DPH</t>
  </si>
  <si>
    <t xml:space="preserve">Nulová sazba DPH</t>
  </si>
  <si>
    <t xml:space="preserve">Základní sazba DPH přenesená</t>
  </si>
  <si>
    <t xml:space="preserve">Snížená sazba DPH přenesená</t>
  </si>
  <si>
    <t xml:space="preserve">Stavební objekt</t>
  </si>
  <si>
    <t xml:space="preserve">Inženýrský objekt</t>
  </si>
  <si>
    <t xml:space="preserve">Ostatní náklady</t>
  </si>
  <si>
    <t xml:space="preserve">Položka typu HSV</t>
  </si>
  <si>
    <t xml:space="preserve">Položka typu PSV</t>
  </si>
  <si>
    <t xml:space="preserve">Položka typu M</t>
  </si>
  <si>
    <t xml:space="preserve">Položka typu OST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</si>
</sst>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.00"/>
    <numFmt numFmtId="167" formatCode="#,##0.00%"/>
    <numFmt numFmtId="168" formatCode="General"/>
    <numFmt numFmtId="169" formatCode="dd\.mm\.yyyy"/>
    <numFmt numFmtId="170" formatCode="#,##0.00000"/>
    <numFmt numFmtId="171" formatCode="#,##0.000"/>
  </numFmts>
  <fonts count="51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4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8"/>
      <color rgb="FF0000FF"/>
      <name val="Wingdings 2"/>
      <family val="0"/>
      <charset val="2"/>
    </font>
    <font>
      <u val="single"/>
      <sz val="11"/>
      <color rgb="FF0000FF"/>
      <name val="Calibri"/>
      <family val="2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8"/>
      <color rgb="FF800080"/>
      <name val="Arial CE"/>
      <family val="0"/>
      <charset val="1"/>
    </font>
    <font>
      <sz val="7"/>
      <color rgb="FF969696"/>
      <name val="Arial CE"/>
      <family val="0"/>
      <charset val="1"/>
    </font>
    <font>
      <sz val="8"/>
      <color rgb="FF505050"/>
      <name val="Arial CE"/>
      <family val="0"/>
      <charset val="1"/>
    </font>
    <font>
      <sz val="8"/>
      <color rgb="FFFF0000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  <font>
      <sz val="9"/>
      <name val="Arial CE"/>
      <family val="2"/>
      <charset val="238"/>
    </font>
    <font>
      <sz val="8"/>
      <color rgb="FF0000A8"/>
      <name val="Arial CE"/>
      <family val="0"/>
      <charset val="1"/>
    </font>
    <font>
      <sz val="8"/>
      <name val="Arial CE"/>
      <family val="2"/>
      <charset val="238"/>
    </font>
    <font>
      <sz val="8"/>
      <name val="Trebuchet MS"/>
      <family val="2"/>
      <charset val="1"/>
    </font>
    <font>
      <b val="true"/>
      <sz val="16"/>
      <name val="Trebuchet MS"/>
      <family val="2"/>
      <charset val="1"/>
    </font>
    <font>
      <b val="true"/>
      <sz val="11"/>
      <name val="Trebuchet MS"/>
      <family val="2"/>
      <charset val="1"/>
    </font>
    <font>
      <sz val="9"/>
      <name val="Trebuchet MS"/>
      <family val="2"/>
      <charset val="1"/>
    </font>
    <font>
      <i val="true"/>
      <sz val="9"/>
      <name val="Trebuchet MS"/>
      <family val="2"/>
      <charset val="1"/>
    </font>
    <font>
      <b val="true"/>
      <sz val="9"/>
      <name val="Trebuchet MS"/>
      <family val="2"/>
      <charset val="1"/>
    </font>
    <font>
      <sz val="10"/>
      <name val="Trebuchet MS"/>
      <family val="2"/>
      <charset val="1"/>
    </font>
    <font>
      <sz val="11"/>
      <name val="Trebuchet MS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5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9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5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4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6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3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2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3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6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7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38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8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8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38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8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8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3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3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5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3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3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9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3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0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6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4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3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3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3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3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3" fillId="0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7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8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9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2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285120</xdr:colOff>
      <xdr:row>1</xdr:row>
      <xdr:rowOff>145440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285120</xdr:colOff>
      <xdr:row>1</xdr:row>
      <xdr:rowOff>145440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285120</xdr:colOff>
      <xdr:row>1</xdr:row>
      <xdr:rowOff>145440</xdr:rowOff>
    </xdr:to>
    <xdr:pic>
      <xdr:nvPicPr>
        <xdr:cNvPr id="2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285120</xdr:colOff>
      <xdr:row>1</xdr:row>
      <xdr:rowOff>145440</xdr:rowOff>
    </xdr:to>
    <xdr:pic>
      <xdr:nvPicPr>
        <xdr:cNvPr id="3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285120</xdr:colOff>
      <xdr:row>1</xdr:row>
      <xdr:rowOff>145440</xdr:rowOff>
    </xdr:to>
    <xdr:pic>
      <xdr:nvPicPr>
        <xdr:cNvPr id="4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285120</xdr:colOff>
      <xdr:row>1</xdr:row>
      <xdr:rowOff>145440</xdr:rowOff>
    </xdr:to>
    <xdr:pic>
      <xdr:nvPicPr>
        <xdr:cNvPr id="5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285120</xdr:colOff>
      <xdr:row>1</xdr:row>
      <xdr:rowOff>145440</xdr:rowOff>
    </xdr:to>
    <xdr:pic>
      <xdr:nvPicPr>
        <xdr:cNvPr id="6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285120</xdr:colOff>
      <xdr:row>1</xdr:row>
      <xdr:rowOff>145440</xdr:rowOff>
    </xdr:to>
    <xdr:pic>
      <xdr:nvPicPr>
        <xdr:cNvPr id="7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285120</xdr:colOff>
      <xdr:row>1</xdr:row>
      <xdr:rowOff>145440</xdr:rowOff>
    </xdr:to>
    <xdr:pic>
      <xdr:nvPicPr>
        <xdr:cNvPr id="8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285120</xdr:colOff>
      <xdr:row>1</xdr:row>
      <xdr:rowOff>145440</xdr:rowOff>
    </xdr:to>
    <xdr:pic>
      <xdr:nvPicPr>
        <xdr:cNvPr id="9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M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6953125" defaultRowHeight="11" zeroHeight="false" outlineLevelRow="0" outlineLevelCol="0"/>
  <cols>
    <col collapsed="false" customWidth="true" hidden="false" outlineLevel="0" max="1" min="1" style="0" width="8.25"/>
    <col collapsed="false" customWidth="true" hidden="false" outlineLevel="0" max="2" min="2" style="0" width="1.75"/>
    <col collapsed="false" customWidth="true" hidden="false" outlineLevel="0" max="3" min="3" style="0" width="4.25"/>
    <col collapsed="false" customWidth="true" hidden="false" outlineLevel="0" max="33" min="4" style="0" width="2.75"/>
    <col collapsed="false" customWidth="true" hidden="false" outlineLevel="0" max="34" min="34" style="0" width="3.25"/>
    <col collapsed="false" customWidth="true" hidden="false" outlineLevel="0" max="35" min="35" style="0" width="31.75"/>
    <col collapsed="false" customWidth="true" hidden="false" outlineLevel="0" max="37" min="36" style="0" width="2.5"/>
    <col collapsed="false" customWidth="true" hidden="false" outlineLevel="0" max="38" min="38" style="0" width="8.25"/>
    <col collapsed="false" customWidth="true" hidden="false" outlineLevel="0" max="39" min="39" style="0" width="3.25"/>
    <col collapsed="false" customWidth="true" hidden="false" outlineLevel="0" max="40" min="40" style="0" width="13.25"/>
    <col collapsed="false" customWidth="true" hidden="false" outlineLevel="0" max="41" min="41" style="0" width="7.5"/>
    <col collapsed="false" customWidth="true" hidden="false" outlineLevel="0" max="42" min="42" style="0" width="4.25"/>
    <col collapsed="false" customWidth="true" hidden="false" outlineLevel="0" max="43" min="43" style="0" width="15.75"/>
    <col collapsed="false" customWidth="true" hidden="false" outlineLevel="0" max="44" min="44" style="0" width="13.75"/>
    <col collapsed="false" customWidth="true" hidden="true" outlineLevel="0" max="47" min="45" style="0" width="25.75"/>
    <col collapsed="false" customWidth="true" hidden="true" outlineLevel="0" max="49" min="48" style="0" width="21.75"/>
    <col collapsed="false" customWidth="true" hidden="true" outlineLevel="0" max="51" min="50" style="0" width="25"/>
    <col collapsed="false" customWidth="true" hidden="true" outlineLevel="0" max="52" min="52" style="0" width="21.75"/>
    <col collapsed="false" customWidth="true" hidden="true" outlineLevel="0" max="53" min="53" style="0" width="19.25"/>
    <col collapsed="false" customWidth="true" hidden="true" outlineLevel="0" max="54" min="54" style="0" width="25"/>
    <col collapsed="false" customWidth="true" hidden="true" outlineLevel="0" max="55" min="55" style="0" width="21.75"/>
    <col collapsed="false" customWidth="true" hidden="true" outlineLevel="0" max="56" min="56" style="0" width="19.25"/>
    <col collapsed="false" customWidth="true" hidden="false" outlineLevel="0" max="57" min="57" style="0" width="66.5"/>
    <col collapsed="false" customWidth="true" hidden="true" outlineLevel="0" max="91" min="71" style="0" width="9.25"/>
  </cols>
  <sheetData>
    <row r="1" customFormat="false" ht="11" hidden="false" customHeight="false" outlineLevel="0" collapsed="false">
      <c r="A1" s="1" t="s">
        <v>0</v>
      </c>
      <c r="AZ1" s="1" t="s">
        <v>1</v>
      </c>
      <c r="BA1" s="1" t="s">
        <v>2</v>
      </c>
      <c r="BB1" s="1"/>
      <c r="BT1" s="1" t="s">
        <v>3</v>
      </c>
      <c r="BU1" s="1" t="s">
        <v>3</v>
      </c>
      <c r="BV1" s="1" t="s">
        <v>4</v>
      </c>
    </row>
    <row r="2" customFormat="false" ht="37" hidden="false" customHeight="true" outlineLevel="0" collapsed="false">
      <c r="AR2" s="2" t="s">
        <v>5</v>
      </c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6</v>
      </c>
      <c r="BT2" s="3" t="s">
        <v>7</v>
      </c>
    </row>
    <row r="3" customFormat="false" ht="7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customFormat="false" ht="25" hidden="false" customHeight="true" outlineLevel="0" collapsed="false">
      <c r="B4" s="6"/>
      <c r="D4" s="7" t="s">
        <v>9</v>
      </c>
      <c r="AR4" s="6"/>
      <c r="AS4" s="8" t="s">
        <v>10</v>
      </c>
      <c r="BE4" s="9" t="s">
        <v>11</v>
      </c>
      <c r="BS4" s="3" t="s">
        <v>12</v>
      </c>
    </row>
    <row r="5" customFormat="false" ht="12" hidden="false" customHeight="true" outlineLevel="0" collapsed="false">
      <c r="B5" s="6"/>
      <c r="D5" s="10" t="s">
        <v>13</v>
      </c>
      <c r="K5" s="11" t="s">
        <v>14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R5" s="6"/>
      <c r="BE5" s="12" t="s">
        <v>15</v>
      </c>
      <c r="BS5" s="3" t="s">
        <v>6</v>
      </c>
    </row>
    <row r="6" customFormat="false" ht="37" hidden="false" customHeight="true" outlineLevel="0" collapsed="false">
      <c r="B6" s="6"/>
      <c r="D6" s="13" t="s">
        <v>16</v>
      </c>
      <c r="K6" s="14" t="s">
        <v>17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R6" s="6"/>
      <c r="BE6" s="12"/>
      <c r="BS6" s="3" t="s">
        <v>6</v>
      </c>
    </row>
    <row r="7" customFormat="false" ht="12" hidden="false" customHeight="true" outlineLevel="0" collapsed="false">
      <c r="B7" s="6"/>
      <c r="D7" s="15" t="s">
        <v>18</v>
      </c>
      <c r="K7" s="16" t="s">
        <v>19</v>
      </c>
      <c r="AK7" s="15" t="s">
        <v>20</v>
      </c>
      <c r="AN7" s="16"/>
      <c r="AR7" s="6"/>
      <c r="BE7" s="12"/>
      <c r="BS7" s="3" t="s">
        <v>6</v>
      </c>
    </row>
    <row r="8" customFormat="false" ht="12" hidden="false" customHeight="true" outlineLevel="0" collapsed="false">
      <c r="B8" s="6"/>
      <c r="D8" s="15" t="s">
        <v>21</v>
      </c>
      <c r="K8" s="16" t="s">
        <v>22</v>
      </c>
      <c r="AK8" s="15" t="s">
        <v>23</v>
      </c>
      <c r="AN8" s="17" t="s">
        <v>24</v>
      </c>
      <c r="AR8" s="6"/>
      <c r="BE8" s="12"/>
      <c r="BS8" s="3" t="s">
        <v>6</v>
      </c>
    </row>
    <row r="9" customFormat="false" ht="14.5" hidden="false" customHeight="true" outlineLevel="0" collapsed="false">
      <c r="B9" s="6"/>
      <c r="AR9" s="6"/>
      <c r="BE9" s="12"/>
      <c r="BS9" s="3" t="s">
        <v>6</v>
      </c>
    </row>
    <row r="10" customFormat="false" ht="12" hidden="false" customHeight="true" outlineLevel="0" collapsed="false">
      <c r="B10" s="6"/>
      <c r="D10" s="15" t="s">
        <v>25</v>
      </c>
      <c r="AK10" s="15" t="s">
        <v>26</v>
      </c>
      <c r="AN10" s="16" t="s">
        <v>27</v>
      </c>
      <c r="AR10" s="6"/>
      <c r="BE10" s="12"/>
      <c r="BS10" s="3" t="s">
        <v>6</v>
      </c>
    </row>
    <row r="11" customFormat="false" ht="18.5" hidden="false" customHeight="true" outlineLevel="0" collapsed="false">
      <c r="B11" s="6"/>
      <c r="E11" s="16" t="s">
        <v>28</v>
      </c>
      <c r="AK11" s="15" t="s">
        <v>29</v>
      </c>
      <c r="AN11" s="16" t="s">
        <v>30</v>
      </c>
      <c r="AR11" s="6"/>
      <c r="BE11" s="12"/>
      <c r="BS11" s="3" t="s">
        <v>6</v>
      </c>
    </row>
    <row r="12" customFormat="false" ht="7" hidden="false" customHeight="true" outlineLevel="0" collapsed="false">
      <c r="B12" s="6"/>
      <c r="AR12" s="6"/>
      <c r="BE12" s="12"/>
      <c r="BS12" s="3" t="s">
        <v>6</v>
      </c>
    </row>
    <row r="13" customFormat="false" ht="12" hidden="false" customHeight="true" outlineLevel="0" collapsed="false">
      <c r="B13" s="6"/>
      <c r="D13" s="15" t="s">
        <v>31</v>
      </c>
      <c r="AK13" s="15" t="s">
        <v>26</v>
      </c>
      <c r="AN13" s="18" t="s">
        <v>32</v>
      </c>
      <c r="AR13" s="6"/>
      <c r="BE13" s="12"/>
      <c r="BS13" s="3" t="s">
        <v>6</v>
      </c>
    </row>
    <row r="14" customFormat="false" ht="13" hidden="false" customHeight="false" outlineLevel="0" collapsed="false">
      <c r="B14" s="6"/>
      <c r="E14" s="19" t="s">
        <v>32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5" t="s">
        <v>29</v>
      </c>
      <c r="AN14" s="18" t="s">
        <v>32</v>
      </c>
      <c r="AR14" s="6"/>
      <c r="BE14" s="12"/>
      <c r="BS14" s="3" t="s">
        <v>6</v>
      </c>
    </row>
    <row r="15" customFormat="false" ht="7" hidden="false" customHeight="true" outlineLevel="0" collapsed="false">
      <c r="B15" s="6"/>
      <c r="AR15" s="6"/>
      <c r="BE15" s="12"/>
      <c r="BS15" s="3" t="s">
        <v>3</v>
      </c>
    </row>
    <row r="16" customFormat="false" ht="12" hidden="false" customHeight="true" outlineLevel="0" collapsed="false">
      <c r="B16" s="6"/>
      <c r="D16" s="15" t="s">
        <v>33</v>
      </c>
      <c r="AK16" s="15" t="s">
        <v>26</v>
      </c>
      <c r="AN16" s="16" t="s">
        <v>27</v>
      </c>
      <c r="AR16" s="6"/>
      <c r="BE16" s="12"/>
      <c r="BS16" s="3" t="s">
        <v>3</v>
      </c>
    </row>
    <row r="17" customFormat="false" ht="18.5" hidden="false" customHeight="true" outlineLevel="0" collapsed="false">
      <c r="B17" s="6"/>
      <c r="E17" s="16" t="s">
        <v>34</v>
      </c>
      <c r="AK17" s="15" t="s">
        <v>29</v>
      </c>
      <c r="AN17" s="16" t="s">
        <v>30</v>
      </c>
      <c r="AR17" s="6"/>
      <c r="BE17" s="12"/>
      <c r="BS17" s="3" t="s">
        <v>3</v>
      </c>
    </row>
    <row r="18" customFormat="false" ht="7" hidden="false" customHeight="true" outlineLevel="0" collapsed="false">
      <c r="B18" s="6"/>
      <c r="AR18" s="6"/>
      <c r="BE18" s="12"/>
      <c r="BS18" s="3" t="s">
        <v>6</v>
      </c>
    </row>
    <row r="19" customFormat="false" ht="12" hidden="false" customHeight="true" outlineLevel="0" collapsed="false">
      <c r="B19" s="6"/>
      <c r="D19" s="15" t="s">
        <v>35</v>
      </c>
      <c r="AK19" s="15" t="s">
        <v>26</v>
      </c>
      <c r="AN19" s="16" t="s">
        <v>27</v>
      </c>
      <c r="AR19" s="6"/>
      <c r="BE19" s="12"/>
      <c r="BS19" s="3" t="s">
        <v>6</v>
      </c>
    </row>
    <row r="20" customFormat="false" ht="18.5" hidden="false" customHeight="true" outlineLevel="0" collapsed="false">
      <c r="B20" s="6"/>
      <c r="E20" s="16" t="s">
        <v>36</v>
      </c>
      <c r="AK20" s="15" t="s">
        <v>29</v>
      </c>
      <c r="AN20" s="16" t="s">
        <v>30</v>
      </c>
      <c r="AR20" s="6"/>
      <c r="BE20" s="12"/>
      <c r="BS20" s="3" t="s">
        <v>3</v>
      </c>
    </row>
    <row r="21" customFormat="false" ht="7" hidden="false" customHeight="true" outlineLevel="0" collapsed="false">
      <c r="B21" s="6"/>
      <c r="AR21" s="6"/>
      <c r="BE21" s="12"/>
    </row>
    <row r="22" customFormat="false" ht="12" hidden="false" customHeight="true" outlineLevel="0" collapsed="false">
      <c r="B22" s="6"/>
      <c r="D22" s="15" t="s">
        <v>37</v>
      </c>
      <c r="AR22" s="6"/>
      <c r="BE22" s="12"/>
    </row>
    <row r="23" customFormat="false" ht="63.75" hidden="false" customHeight="true" outlineLevel="0" collapsed="false">
      <c r="B23" s="6"/>
      <c r="E23" s="20" t="s">
        <v>38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R23" s="6"/>
      <c r="BE23" s="12"/>
    </row>
    <row r="24" customFormat="false" ht="7" hidden="false" customHeight="true" outlineLevel="0" collapsed="false">
      <c r="B24" s="6"/>
      <c r="AR24" s="6"/>
      <c r="BE24" s="12"/>
    </row>
    <row r="25" customFormat="false" ht="7" hidden="false" customHeight="true" outlineLevel="0" collapsed="false">
      <c r="B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6"/>
      <c r="BE25" s="12"/>
    </row>
    <row r="26" s="22" customFormat="true" ht="26" hidden="false" customHeight="true" outlineLevel="0" collapsed="false">
      <c r="B26" s="23"/>
      <c r="D26" s="24" t="s">
        <v>39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" t="n">
        <f aca="false">ROUND(AG54,2)</f>
        <v>0</v>
      </c>
      <c r="AL26" s="26"/>
      <c r="AM26" s="26"/>
      <c r="AN26" s="26"/>
      <c r="AO26" s="26"/>
      <c r="AR26" s="23"/>
      <c r="BE26" s="12"/>
    </row>
    <row r="27" s="22" customFormat="true" ht="7" hidden="false" customHeight="true" outlineLevel="0" collapsed="false">
      <c r="B27" s="23"/>
      <c r="AR27" s="23"/>
      <c r="BE27" s="12"/>
    </row>
    <row r="28" s="22" customFormat="true" ht="13" hidden="false" customHeight="false" outlineLevel="0" collapsed="false">
      <c r="B28" s="23"/>
      <c r="L28" s="27" t="s">
        <v>40</v>
      </c>
      <c r="M28" s="27"/>
      <c r="N28" s="27"/>
      <c r="O28" s="27"/>
      <c r="P28" s="27"/>
      <c r="W28" s="27" t="s">
        <v>41</v>
      </c>
      <c r="X28" s="27"/>
      <c r="Y28" s="27"/>
      <c r="Z28" s="27"/>
      <c r="AA28" s="27"/>
      <c r="AB28" s="27"/>
      <c r="AC28" s="27"/>
      <c r="AD28" s="27"/>
      <c r="AE28" s="27"/>
      <c r="AK28" s="27" t="s">
        <v>42</v>
      </c>
      <c r="AL28" s="27"/>
      <c r="AM28" s="27"/>
      <c r="AN28" s="27"/>
      <c r="AO28" s="27"/>
      <c r="AR28" s="23"/>
      <c r="BE28" s="12"/>
    </row>
    <row r="29" s="28" customFormat="true" ht="14.5" hidden="false" customHeight="true" outlineLevel="0" collapsed="false">
      <c r="B29" s="29"/>
      <c r="D29" s="15" t="s">
        <v>43</v>
      </c>
      <c r="F29" s="15" t="s">
        <v>44</v>
      </c>
      <c r="L29" s="30" t="n">
        <v>0.21</v>
      </c>
      <c r="M29" s="30"/>
      <c r="N29" s="30"/>
      <c r="O29" s="30"/>
      <c r="P29" s="30"/>
      <c r="W29" s="31" t="n">
        <f aca="false">ROUND(AZ54, 2)</f>
        <v>0</v>
      </c>
      <c r="X29" s="31"/>
      <c r="Y29" s="31"/>
      <c r="Z29" s="31"/>
      <c r="AA29" s="31"/>
      <c r="AB29" s="31"/>
      <c r="AC29" s="31"/>
      <c r="AD29" s="31"/>
      <c r="AE29" s="31"/>
      <c r="AK29" s="31" t="n">
        <f aca="false">ROUND(AV54, 2)</f>
        <v>0</v>
      </c>
      <c r="AL29" s="31"/>
      <c r="AM29" s="31"/>
      <c r="AN29" s="31"/>
      <c r="AO29" s="31"/>
      <c r="AR29" s="29"/>
      <c r="BE29" s="12"/>
    </row>
    <row r="30" s="28" customFormat="true" ht="14.5" hidden="false" customHeight="true" outlineLevel="0" collapsed="false">
      <c r="B30" s="29"/>
      <c r="F30" s="15" t="s">
        <v>45</v>
      </c>
      <c r="L30" s="30" t="n">
        <v>0.15</v>
      </c>
      <c r="M30" s="30"/>
      <c r="N30" s="30"/>
      <c r="O30" s="30"/>
      <c r="P30" s="30"/>
      <c r="W30" s="31" t="n">
        <f aca="false">ROUND(BA54, 2)</f>
        <v>0</v>
      </c>
      <c r="X30" s="31"/>
      <c r="Y30" s="31"/>
      <c r="Z30" s="31"/>
      <c r="AA30" s="31"/>
      <c r="AB30" s="31"/>
      <c r="AC30" s="31"/>
      <c r="AD30" s="31"/>
      <c r="AE30" s="31"/>
      <c r="AK30" s="31" t="n">
        <f aca="false">ROUND(AW54, 2)</f>
        <v>0</v>
      </c>
      <c r="AL30" s="31"/>
      <c r="AM30" s="31"/>
      <c r="AN30" s="31"/>
      <c r="AO30" s="31"/>
      <c r="AR30" s="29"/>
      <c r="BE30" s="12"/>
    </row>
    <row r="31" s="28" customFormat="true" ht="14.5" hidden="true" customHeight="true" outlineLevel="0" collapsed="false">
      <c r="B31" s="29"/>
      <c r="F31" s="15" t="s">
        <v>46</v>
      </c>
      <c r="L31" s="30" t="n">
        <v>0.21</v>
      </c>
      <c r="M31" s="30"/>
      <c r="N31" s="30"/>
      <c r="O31" s="30"/>
      <c r="P31" s="30"/>
      <c r="W31" s="31" t="n">
        <f aca="false">ROUND(BB54, 2)</f>
        <v>0</v>
      </c>
      <c r="X31" s="31"/>
      <c r="Y31" s="31"/>
      <c r="Z31" s="31"/>
      <c r="AA31" s="31"/>
      <c r="AB31" s="31"/>
      <c r="AC31" s="31"/>
      <c r="AD31" s="31"/>
      <c r="AE31" s="31"/>
      <c r="AK31" s="31" t="n">
        <v>0</v>
      </c>
      <c r="AL31" s="31"/>
      <c r="AM31" s="31"/>
      <c r="AN31" s="31"/>
      <c r="AO31" s="31"/>
      <c r="AR31" s="29"/>
      <c r="BE31" s="12"/>
    </row>
    <row r="32" s="28" customFormat="true" ht="14.5" hidden="true" customHeight="true" outlineLevel="0" collapsed="false">
      <c r="B32" s="29"/>
      <c r="F32" s="15" t="s">
        <v>47</v>
      </c>
      <c r="L32" s="30" t="n">
        <v>0.15</v>
      </c>
      <c r="M32" s="30"/>
      <c r="N32" s="30"/>
      <c r="O32" s="30"/>
      <c r="P32" s="30"/>
      <c r="W32" s="31" t="n">
        <f aca="false">ROUND(BC54, 2)</f>
        <v>0</v>
      </c>
      <c r="X32" s="31"/>
      <c r="Y32" s="31"/>
      <c r="Z32" s="31"/>
      <c r="AA32" s="31"/>
      <c r="AB32" s="31"/>
      <c r="AC32" s="31"/>
      <c r="AD32" s="31"/>
      <c r="AE32" s="31"/>
      <c r="AK32" s="31" t="n">
        <v>0</v>
      </c>
      <c r="AL32" s="31"/>
      <c r="AM32" s="31"/>
      <c r="AN32" s="31"/>
      <c r="AO32" s="31"/>
      <c r="AR32" s="29"/>
      <c r="BE32" s="12"/>
    </row>
    <row r="33" s="28" customFormat="true" ht="14.5" hidden="true" customHeight="true" outlineLevel="0" collapsed="false">
      <c r="B33" s="29"/>
      <c r="F33" s="15" t="s">
        <v>48</v>
      </c>
      <c r="L33" s="30" t="n">
        <v>0</v>
      </c>
      <c r="M33" s="30"/>
      <c r="N33" s="30"/>
      <c r="O33" s="30"/>
      <c r="P33" s="30"/>
      <c r="W33" s="31" t="n">
        <f aca="false">ROUND(BD54, 2)</f>
        <v>0</v>
      </c>
      <c r="X33" s="31"/>
      <c r="Y33" s="31"/>
      <c r="Z33" s="31"/>
      <c r="AA33" s="31"/>
      <c r="AB33" s="31"/>
      <c r="AC33" s="31"/>
      <c r="AD33" s="31"/>
      <c r="AE33" s="31"/>
      <c r="AK33" s="31" t="n">
        <v>0</v>
      </c>
      <c r="AL33" s="31"/>
      <c r="AM33" s="31"/>
      <c r="AN33" s="31"/>
      <c r="AO33" s="31"/>
      <c r="AR33" s="29"/>
    </row>
    <row r="34" s="22" customFormat="true" ht="7" hidden="false" customHeight="true" outlineLevel="0" collapsed="false">
      <c r="B34" s="23"/>
      <c r="AR34" s="23"/>
    </row>
    <row r="35" s="22" customFormat="true" ht="26" hidden="false" customHeight="true" outlineLevel="0" collapsed="false">
      <c r="B35" s="23"/>
      <c r="C35" s="32"/>
      <c r="D35" s="33" t="s">
        <v>49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50</v>
      </c>
      <c r="U35" s="34"/>
      <c r="V35" s="34"/>
      <c r="W35" s="34"/>
      <c r="X35" s="36" t="s">
        <v>51</v>
      </c>
      <c r="Y35" s="36"/>
      <c r="Z35" s="36"/>
      <c r="AA35" s="36"/>
      <c r="AB35" s="36"/>
      <c r="AC35" s="34"/>
      <c r="AD35" s="34"/>
      <c r="AE35" s="34"/>
      <c r="AF35" s="34"/>
      <c r="AG35" s="34"/>
      <c r="AH35" s="34"/>
      <c r="AI35" s="34"/>
      <c r="AJ35" s="34"/>
      <c r="AK35" s="37" t="n">
        <f aca="false">SUM(AK26:AK33)</f>
        <v>0</v>
      </c>
      <c r="AL35" s="37"/>
      <c r="AM35" s="37"/>
      <c r="AN35" s="37"/>
      <c r="AO35" s="37"/>
      <c r="AP35" s="32"/>
      <c r="AQ35" s="32"/>
      <c r="AR35" s="23"/>
    </row>
    <row r="36" s="22" customFormat="true" ht="7" hidden="false" customHeight="true" outlineLevel="0" collapsed="false">
      <c r="B36" s="23"/>
      <c r="AR36" s="23"/>
    </row>
    <row r="37" s="22" customFormat="true" ht="7" hidden="false" customHeight="true" outlineLevel="0" collapsed="false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3"/>
    </row>
    <row r="41" s="22" customFormat="true" ht="7" hidden="false" customHeight="true" outlineLevel="0" collapsed="false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3"/>
    </row>
    <row r="42" s="22" customFormat="true" ht="25" hidden="false" customHeight="true" outlineLevel="0" collapsed="false">
      <c r="B42" s="23"/>
      <c r="C42" s="7" t="s">
        <v>52</v>
      </c>
      <c r="AR42" s="23"/>
    </row>
    <row r="43" s="22" customFormat="true" ht="7" hidden="false" customHeight="true" outlineLevel="0" collapsed="false">
      <c r="B43" s="23"/>
      <c r="AR43" s="23"/>
    </row>
    <row r="44" s="42" customFormat="true" ht="12" hidden="false" customHeight="true" outlineLevel="0" collapsed="false">
      <c r="B44" s="43"/>
      <c r="C44" s="15" t="s">
        <v>13</v>
      </c>
      <c r="L44" s="42" t="str">
        <f aca="false">K5</f>
        <v>03920000</v>
      </c>
      <c r="AR44" s="43"/>
    </row>
    <row r="45" s="44" customFormat="true" ht="37" hidden="false" customHeight="true" outlineLevel="0" collapsed="false">
      <c r="B45" s="45"/>
      <c r="C45" s="46" t="s">
        <v>16</v>
      </c>
      <c r="L45" s="47" t="str">
        <f aca="false">K6</f>
        <v>Rekonstrukce MŠ Štěpánov</v>
      </c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R45" s="45"/>
    </row>
    <row r="46" s="22" customFormat="true" ht="7" hidden="false" customHeight="true" outlineLevel="0" collapsed="false">
      <c r="B46" s="23"/>
      <c r="AR46" s="23"/>
    </row>
    <row r="47" s="22" customFormat="true" ht="12" hidden="false" customHeight="true" outlineLevel="0" collapsed="false">
      <c r="B47" s="23"/>
      <c r="C47" s="15" t="s">
        <v>21</v>
      </c>
      <c r="L47" s="48" t="str">
        <f aca="false">IF(K8="","",K8)</f>
        <v>Štěpánov</v>
      </c>
      <c r="AI47" s="15" t="s">
        <v>23</v>
      </c>
      <c r="AM47" s="49" t="str">
        <f aca="false">IF(AN8= "","",AN8)</f>
        <v>30. 3. 2020</v>
      </c>
      <c r="AN47" s="49"/>
      <c r="AR47" s="23"/>
    </row>
    <row r="48" s="22" customFormat="true" ht="7" hidden="false" customHeight="true" outlineLevel="0" collapsed="false">
      <c r="B48" s="23"/>
      <c r="AR48" s="23"/>
    </row>
    <row r="49" s="22" customFormat="true" ht="15.25" hidden="false" customHeight="true" outlineLevel="0" collapsed="false">
      <c r="B49" s="23"/>
      <c r="C49" s="15" t="s">
        <v>25</v>
      </c>
      <c r="L49" s="42" t="str">
        <f aca="false">IF(E11= "","",E11)</f>
        <v>Obec Štěpánov, Horní 444/7, Štěpánov</v>
      </c>
      <c r="AI49" s="15" t="s">
        <v>33</v>
      </c>
      <c r="AM49" s="50" t="str">
        <f aca="false">IF(E17="","",E17)</f>
        <v>SPZ DESIGN, s.r.o</v>
      </c>
      <c r="AN49" s="50"/>
      <c r="AO49" s="50"/>
      <c r="AP49" s="50"/>
      <c r="AR49" s="23"/>
      <c r="AS49" s="51" t="s">
        <v>53</v>
      </c>
      <c r="AT49" s="51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="22" customFormat="true" ht="15.25" hidden="false" customHeight="true" outlineLevel="0" collapsed="false">
      <c r="B50" s="23"/>
      <c r="C50" s="15" t="s">
        <v>31</v>
      </c>
      <c r="L50" s="42" t="str">
        <f aca="false">IF(E14= "Vyplň údaj","",E14)</f>
        <v/>
      </c>
      <c r="AI50" s="15" t="s">
        <v>35</v>
      </c>
      <c r="AM50" s="50" t="str">
        <f aca="false">IF(E20="","",E20)</f>
        <v>Ing.Zavadil</v>
      </c>
      <c r="AN50" s="50"/>
      <c r="AO50" s="50"/>
      <c r="AP50" s="50"/>
      <c r="AR50" s="23"/>
      <c r="AS50" s="51"/>
      <c r="AT50" s="51"/>
      <c r="AU50" s="54"/>
      <c r="AV50" s="54"/>
      <c r="AW50" s="54"/>
      <c r="AX50" s="54"/>
      <c r="AY50" s="54"/>
      <c r="AZ50" s="54"/>
      <c r="BA50" s="54"/>
      <c r="BB50" s="54"/>
      <c r="BC50" s="54"/>
      <c r="BD50" s="55"/>
    </row>
    <row r="51" s="22" customFormat="true" ht="11" hidden="false" customHeight="true" outlineLevel="0" collapsed="false">
      <c r="B51" s="23"/>
      <c r="AR51" s="23"/>
      <c r="AS51" s="51"/>
      <c r="AT51" s="51"/>
      <c r="AU51" s="54"/>
      <c r="AV51" s="54"/>
      <c r="AW51" s="54"/>
      <c r="AX51" s="54"/>
      <c r="AY51" s="54"/>
      <c r="AZ51" s="54"/>
      <c r="BA51" s="54"/>
      <c r="BB51" s="54"/>
      <c r="BC51" s="54"/>
      <c r="BD51" s="55"/>
    </row>
    <row r="52" s="22" customFormat="true" ht="29.25" hidden="false" customHeight="true" outlineLevel="0" collapsed="false">
      <c r="B52" s="23"/>
      <c r="C52" s="56" t="s">
        <v>54</v>
      </c>
      <c r="D52" s="56"/>
      <c r="E52" s="56"/>
      <c r="F52" s="56"/>
      <c r="G52" s="56"/>
      <c r="H52" s="57"/>
      <c r="I52" s="58" t="s">
        <v>55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9" t="s">
        <v>56</v>
      </c>
      <c r="AH52" s="59"/>
      <c r="AI52" s="59"/>
      <c r="AJ52" s="59"/>
      <c r="AK52" s="59"/>
      <c r="AL52" s="59"/>
      <c r="AM52" s="59"/>
      <c r="AN52" s="58" t="s">
        <v>57</v>
      </c>
      <c r="AO52" s="58"/>
      <c r="AP52" s="58"/>
      <c r="AQ52" s="60" t="s">
        <v>58</v>
      </c>
      <c r="AR52" s="23"/>
      <c r="AS52" s="61" t="s">
        <v>59</v>
      </c>
      <c r="AT52" s="62" t="s">
        <v>60</v>
      </c>
      <c r="AU52" s="62" t="s">
        <v>61</v>
      </c>
      <c r="AV52" s="62" t="s">
        <v>62</v>
      </c>
      <c r="AW52" s="62" t="s">
        <v>63</v>
      </c>
      <c r="AX52" s="62" t="s">
        <v>64</v>
      </c>
      <c r="AY52" s="62" t="s">
        <v>65</v>
      </c>
      <c r="AZ52" s="62" t="s">
        <v>66</v>
      </c>
      <c r="BA52" s="62" t="s">
        <v>67</v>
      </c>
      <c r="BB52" s="62" t="s">
        <v>68</v>
      </c>
      <c r="BC52" s="62" t="s">
        <v>69</v>
      </c>
      <c r="BD52" s="63" t="s">
        <v>70</v>
      </c>
    </row>
    <row r="53" s="22" customFormat="true" ht="11" hidden="false" customHeight="true" outlineLevel="0" collapsed="false">
      <c r="B53" s="23"/>
      <c r="AR53" s="23"/>
      <c r="AS53" s="64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="65" customFormat="true" ht="32.5" hidden="false" customHeight="true" outlineLevel="0" collapsed="false">
      <c r="B54" s="66"/>
      <c r="C54" s="67" t="s">
        <v>71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9" t="n">
        <f aca="false">ROUND(SUM(AG55:AG63),2)</f>
        <v>0</v>
      </c>
      <c r="AH54" s="69"/>
      <c r="AI54" s="69"/>
      <c r="AJ54" s="69"/>
      <c r="AK54" s="69"/>
      <c r="AL54" s="69"/>
      <c r="AM54" s="69"/>
      <c r="AN54" s="70" t="n">
        <f aca="false">SUM(AG54,AT54)</f>
        <v>0</v>
      </c>
      <c r="AO54" s="70"/>
      <c r="AP54" s="70"/>
      <c r="AQ54" s="71"/>
      <c r="AR54" s="66"/>
      <c r="AS54" s="72" t="n">
        <f aca="false">ROUND(SUM(AS55:AS63),2)</f>
        <v>0</v>
      </c>
      <c r="AT54" s="73" t="n">
        <f aca="false">ROUND(SUM(AV54:AW54),2)</f>
        <v>0</v>
      </c>
      <c r="AU54" s="74" t="n">
        <f aca="false">ROUND(SUM(AU55:AU63),5)</f>
        <v>0</v>
      </c>
      <c r="AV54" s="73" t="n">
        <f aca="false">ROUND(AZ54*L29,2)</f>
        <v>0</v>
      </c>
      <c r="AW54" s="73" t="n">
        <f aca="false">ROUND(BA54*L30,2)</f>
        <v>0</v>
      </c>
      <c r="AX54" s="73" t="n">
        <f aca="false">ROUND(BB54*L29,2)</f>
        <v>0</v>
      </c>
      <c r="AY54" s="73" t="n">
        <f aca="false">ROUND(BC54*L30,2)</f>
        <v>0</v>
      </c>
      <c r="AZ54" s="73" t="n">
        <f aca="false">ROUND(SUM(AZ55:AZ63),2)</f>
        <v>0</v>
      </c>
      <c r="BA54" s="73" t="n">
        <f aca="false">ROUND(SUM(BA55:BA63),2)</f>
        <v>0</v>
      </c>
      <c r="BB54" s="73" t="n">
        <f aca="false">ROUND(SUM(BB55:BB63),2)</f>
        <v>0</v>
      </c>
      <c r="BC54" s="73" t="n">
        <f aca="false">ROUND(SUM(BC55:BC63),2)</f>
        <v>0</v>
      </c>
      <c r="BD54" s="75" t="n">
        <f aca="false">ROUND(SUM(BD55:BD63),2)</f>
        <v>0</v>
      </c>
      <c r="BS54" s="76" t="s">
        <v>72</v>
      </c>
      <c r="BT54" s="76" t="s">
        <v>73</v>
      </c>
      <c r="BU54" s="77" t="s">
        <v>74</v>
      </c>
      <c r="BV54" s="76" t="s">
        <v>75</v>
      </c>
      <c r="BW54" s="76" t="s">
        <v>4</v>
      </c>
      <c r="BX54" s="76" t="s">
        <v>76</v>
      </c>
      <c r="CL54" s="76" t="s">
        <v>19</v>
      </c>
    </row>
    <row r="55" s="89" customFormat="true" ht="16.5" hidden="false" customHeight="true" outlineLevel="0" collapsed="false">
      <c r="A55" s="78" t="s">
        <v>77</v>
      </c>
      <c r="B55" s="79"/>
      <c r="C55" s="80"/>
      <c r="D55" s="81" t="s">
        <v>78</v>
      </c>
      <c r="E55" s="81"/>
      <c r="F55" s="81"/>
      <c r="G55" s="81"/>
      <c r="H55" s="81"/>
      <c r="I55" s="82"/>
      <c r="J55" s="81" t="s">
        <v>79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3" t="n">
        <f aca="false">'9-01 - SO 01 - Rekonstruk...'!J30</f>
        <v>0</v>
      </c>
      <c r="AH55" s="83"/>
      <c r="AI55" s="83"/>
      <c r="AJ55" s="83"/>
      <c r="AK55" s="83"/>
      <c r="AL55" s="83"/>
      <c r="AM55" s="83"/>
      <c r="AN55" s="83" t="n">
        <f aca="false">SUM(AG55,AT55)</f>
        <v>0</v>
      </c>
      <c r="AO55" s="83"/>
      <c r="AP55" s="83"/>
      <c r="AQ55" s="84" t="s">
        <v>80</v>
      </c>
      <c r="AR55" s="79"/>
      <c r="AS55" s="85" t="n">
        <v>0</v>
      </c>
      <c r="AT55" s="86" t="n">
        <f aca="false">ROUND(SUM(AV55:AW55),2)</f>
        <v>0</v>
      </c>
      <c r="AU55" s="87" t="n">
        <f aca="false">'9-01 - SO 01 - Rekonstruk...'!P112</f>
        <v>0</v>
      </c>
      <c r="AV55" s="86" t="n">
        <f aca="false">'9-01 - SO 01 - Rekonstruk...'!J33</f>
        <v>0</v>
      </c>
      <c r="AW55" s="86" t="n">
        <f aca="false">'9-01 - SO 01 - Rekonstruk...'!J34</f>
        <v>0</v>
      </c>
      <c r="AX55" s="86" t="n">
        <f aca="false">'9-01 - SO 01 - Rekonstruk...'!J35</f>
        <v>0</v>
      </c>
      <c r="AY55" s="86" t="n">
        <f aca="false">'9-01 - SO 01 - Rekonstruk...'!J36</f>
        <v>0</v>
      </c>
      <c r="AZ55" s="86" t="n">
        <f aca="false">'9-01 - SO 01 - Rekonstruk...'!F33</f>
        <v>0</v>
      </c>
      <c r="BA55" s="86" t="n">
        <f aca="false">'9-01 - SO 01 - Rekonstruk...'!F34</f>
        <v>0</v>
      </c>
      <c r="BB55" s="86" t="n">
        <f aca="false">'9-01 - SO 01 - Rekonstruk...'!F35</f>
        <v>0</v>
      </c>
      <c r="BC55" s="86" t="n">
        <f aca="false">'9-01 - SO 01 - Rekonstruk...'!F36</f>
        <v>0</v>
      </c>
      <c r="BD55" s="88" t="n">
        <f aca="false">'9-01 - SO 01 - Rekonstruk...'!F37</f>
        <v>0</v>
      </c>
      <c r="BT55" s="90" t="s">
        <v>81</v>
      </c>
      <c r="BV55" s="90" t="s">
        <v>75</v>
      </c>
      <c r="BW55" s="90" t="s">
        <v>82</v>
      </c>
      <c r="BX55" s="90" t="s">
        <v>4</v>
      </c>
      <c r="CL55" s="90" t="s">
        <v>19</v>
      </c>
      <c r="CM55" s="90" t="s">
        <v>83</v>
      </c>
    </row>
    <row r="56" s="89" customFormat="true" ht="16.5" hidden="false" customHeight="true" outlineLevel="0" collapsed="false">
      <c r="A56" s="78" t="s">
        <v>77</v>
      </c>
      <c r="B56" s="79"/>
      <c r="C56" s="80"/>
      <c r="D56" s="81" t="s">
        <v>84</v>
      </c>
      <c r="E56" s="81"/>
      <c r="F56" s="81"/>
      <c r="G56" s="81"/>
      <c r="H56" s="81"/>
      <c r="I56" s="82"/>
      <c r="J56" s="81" t="s">
        <v>85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3" t="n">
        <f aca="false">'9-02 - ZTI'!J30</f>
        <v>0</v>
      </c>
      <c r="AH56" s="83"/>
      <c r="AI56" s="83"/>
      <c r="AJ56" s="83"/>
      <c r="AK56" s="83"/>
      <c r="AL56" s="83"/>
      <c r="AM56" s="83"/>
      <c r="AN56" s="83" t="n">
        <f aca="false">SUM(AG56,AT56)</f>
        <v>0</v>
      </c>
      <c r="AO56" s="83"/>
      <c r="AP56" s="83"/>
      <c r="AQ56" s="84" t="s">
        <v>80</v>
      </c>
      <c r="AR56" s="79"/>
      <c r="AS56" s="85" t="n">
        <v>0</v>
      </c>
      <c r="AT56" s="86" t="n">
        <f aca="false">ROUND(SUM(AV56:AW56),2)</f>
        <v>0</v>
      </c>
      <c r="AU56" s="87" t="n">
        <f aca="false">'9-02 - ZTI'!P85</f>
        <v>0</v>
      </c>
      <c r="AV56" s="86" t="n">
        <f aca="false">'9-02 - ZTI'!J33</f>
        <v>0</v>
      </c>
      <c r="AW56" s="86" t="n">
        <f aca="false">'9-02 - ZTI'!J34</f>
        <v>0</v>
      </c>
      <c r="AX56" s="86" t="n">
        <f aca="false">'9-02 - ZTI'!J35</f>
        <v>0</v>
      </c>
      <c r="AY56" s="86" t="n">
        <f aca="false">'9-02 - ZTI'!J36</f>
        <v>0</v>
      </c>
      <c r="AZ56" s="86" t="n">
        <f aca="false">'9-02 - ZTI'!F33</f>
        <v>0</v>
      </c>
      <c r="BA56" s="86" t="n">
        <f aca="false">'9-02 - ZTI'!F34</f>
        <v>0</v>
      </c>
      <c r="BB56" s="86" t="n">
        <f aca="false">'9-02 - ZTI'!F35</f>
        <v>0</v>
      </c>
      <c r="BC56" s="86" t="n">
        <f aca="false">'9-02 - ZTI'!F36</f>
        <v>0</v>
      </c>
      <c r="BD56" s="88" t="n">
        <f aca="false">'9-02 - ZTI'!F37</f>
        <v>0</v>
      </c>
      <c r="BT56" s="90" t="s">
        <v>81</v>
      </c>
      <c r="BV56" s="90" t="s">
        <v>75</v>
      </c>
      <c r="BW56" s="90" t="s">
        <v>86</v>
      </c>
      <c r="BX56" s="90" t="s">
        <v>4</v>
      </c>
      <c r="CL56" s="90" t="s">
        <v>19</v>
      </c>
      <c r="CM56" s="90" t="s">
        <v>83</v>
      </c>
    </row>
    <row r="57" s="89" customFormat="true" ht="16.5" hidden="false" customHeight="true" outlineLevel="0" collapsed="false">
      <c r="A57" s="78" t="s">
        <v>77</v>
      </c>
      <c r="B57" s="79"/>
      <c r="C57" s="80"/>
      <c r="D57" s="81" t="s">
        <v>87</v>
      </c>
      <c r="E57" s="81"/>
      <c r="F57" s="81"/>
      <c r="G57" s="81"/>
      <c r="H57" s="81"/>
      <c r="I57" s="82"/>
      <c r="J57" s="81" t="s">
        <v>88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3" t="n">
        <f aca="false">'9-03 - ÚT'!J30</f>
        <v>0</v>
      </c>
      <c r="AH57" s="83"/>
      <c r="AI57" s="83"/>
      <c r="AJ57" s="83"/>
      <c r="AK57" s="83"/>
      <c r="AL57" s="83"/>
      <c r="AM57" s="83"/>
      <c r="AN57" s="83" t="n">
        <f aca="false">SUM(AG57,AT57)</f>
        <v>0</v>
      </c>
      <c r="AO57" s="83"/>
      <c r="AP57" s="83"/>
      <c r="AQ57" s="84" t="s">
        <v>80</v>
      </c>
      <c r="AR57" s="79"/>
      <c r="AS57" s="85" t="n">
        <v>0</v>
      </c>
      <c r="AT57" s="86" t="n">
        <f aca="false">ROUND(SUM(AV57:AW57),2)</f>
        <v>0</v>
      </c>
      <c r="AU57" s="87" t="n">
        <f aca="false">'9-03 - ÚT'!P85</f>
        <v>0</v>
      </c>
      <c r="AV57" s="86" t="n">
        <f aca="false">'9-03 - ÚT'!J33</f>
        <v>0</v>
      </c>
      <c r="AW57" s="86" t="n">
        <f aca="false">'9-03 - ÚT'!J34</f>
        <v>0</v>
      </c>
      <c r="AX57" s="86" t="n">
        <f aca="false">'9-03 - ÚT'!J35</f>
        <v>0</v>
      </c>
      <c r="AY57" s="86" t="n">
        <f aca="false">'9-03 - ÚT'!J36</f>
        <v>0</v>
      </c>
      <c r="AZ57" s="86" t="n">
        <f aca="false">'9-03 - ÚT'!F33</f>
        <v>0</v>
      </c>
      <c r="BA57" s="86" t="n">
        <f aca="false">'9-03 - ÚT'!F34</f>
        <v>0</v>
      </c>
      <c r="BB57" s="86" t="n">
        <f aca="false">'9-03 - ÚT'!F35</f>
        <v>0</v>
      </c>
      <c r="BC57" s="86" t="n">
        <f aca="false">'9-03 - ÚT'!F36</f>
        <v>0</v>
      </c>
      <c r="BD57" s="88" t="n">
        <f aca="false">'9-03 - ÚT'!F37</f>
        <v>0</v>
      </c>
      <c r="BT57" s="90" t="s">
        <v>81</v>
      </c>
      <c r="BV57" s="90" t="s">
        <v>75</v>
      </c>
      <c r="BW57" s="90" t="s">
        <v>89</v>
      </c>
      <c r="BX57" s="90" t="s">
        <v>4</v>
      </c>
      <c r="CL57" s="90" t="s">
        <v>19</v>
      </c>
      <c r="CM57" s="90" t="s">
        <v>83</v>
      </c>
    </row>
    <row r="58" s="89" customFormat="true" ht="16.5" hidden="false" customHeight="true" outlineLevel="0" collapsed="false">
      <c r="A58" s="78" t="s">
        <v>77</v>
      </c>
      <c r="B58" s="79"/>
      <c r="C58" s="80"/>
      <c r="D58" s="81" t="s">
        <v>90</v>
      </c>
      <c r="E58" s="81"/>
      <c r="F58" s="81"/>
      <c r="G58" s="81"/>
      <c r="H58" s="81"/>
      <c r="I58" s="82"/>
      <c r="J58" s="81" t="s">
        <v>91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3" t="n">
        <f aca="false">'9-04 - Elektroinstalace'!J30</f>
        <v>0</v>
      </c>
      <c r="AH58" s="83"/>
      <c r="AI58" s="83"/>
      <c r="AJ58" s="83"/>
      <c r="AK58" s="83"/>
      <c r="AL58" s="83"/>
      <c r="AM58" s="83"/>
      <c r="AN58" s="83" t="n">
        <f aca="false">SUM(AG58,AT58)</f>
        <v>0</v>
      </c>
      <c r="AO58" s="83"/>
      <c r="AP58" s="83"/>
      <c r="AQ58" s="84" t="s">
        <v>80</v>
      </c>
      <c r="AR58" s="79"/>
      <c r="AS58" s="85" t="n">
        <v>0</v>
      </c>
      <c r="AT58" s="86" t="n">
        <f aca="false">ROUND(SUM(AV58:AW58),2)</f>
        <v>0</v>
      </c>
      <c r="AU58" s="87" t="n">
        <f aca="false">'9-04 - Elektroinstalace'!P81</f>
        <v>0</v>
      </c>
      <c r="AV58" s="86" t="n">
        <f aca="false">'9-04 - Elektroinstalace'!J33</f>
        <v>0</v>
      </c>
      <c r="AW58" s="86" t="n">
        <f aca="false">'9-04 - Elektroinstalace'!J34</f>
        <v>0</v>
      </c>
      <c r="AX58" s="86" t="n">
        <f aca="false">'9-04 - Elektroinstalace'!J35</f>
        <v>0</v>
      </c>
      <c r="AY58" s="86" t="n">
        <f aca="false">'9-04 - Elektroinstalace'!J36</f>
        <v>0</v>
      </c>
      <c r="AZ58" s="86" t="n">
        <f aca="false">'9-04 - Elektroinstalace'!F33</f>
        <v>0</v>
      </c>
      <c r="BA58" s="86" t="n">
        <f aca="false">'9-04 - Elektroinstalace'!F34</f>
        <v>0</v>
      </c>
      <c r="BB58" s="86" t="n">
        <f aca="false">'9-04 - Elektroinstalace'!F35</f>
        <v>0</v>
      </c>
      <c r="BC58" s="86" t="n">
        <f aca="false">'9-04 - Elektroinstalace'!F36</f>
        <v>0</v>
      </c>
      <c r="BD58" s="88" t="n">
        <f aca="false">'9-04 - Elektroinstalace'!F37</f>
        <v>0</v>
      </c>
      <c r="BT58" s="90" t="s">
        <v>81</v>
      </c>
      <c r="BV58" s="90" t="s">
        <v>75</v>
      </c>
      <c r="BW58" s="90" t="s">
        <v>92</v>
      </c>
      <c r="BX58" s="90" t="s">
        <v>4</v>
      </c>
      <c r="CL58" s="90" t="s">
        <v>19</v>
      </c>
      <c r="CM58" s="90" t="s">
        <v>83</v>
      </c>
    </row>
    <row r="59" s="89" customFormat="true" ht="16.5" hidden="false" customHeight="true" outlineLevel="0" collapsed="false">
      <c r="A59" s="78" t="s">
        <v>77</v>
      </c>
      <c r="B59" s="79"/>
      <c r="C59" s="80"/>
      <c r="D59" s="81" t="s">
        <v>93</v>
      </c>
      <c r="E59" s="81"/>
      <c r="F59" s="81"/>
      <c r="G59" s="81"/>
      <c r="H59" s="81"/>
      <c r="I59" s="82"/>
      <c r="J59" s="81" t="s">
        <v>94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3" t="n">
        <f aca="false">'9-05 - VZT'!J30</f>
        <v>0</v>
      </c>
      <c r="AH59" s="83"/>
      <c r="AI59" s="83"/>
      <c r="AJ59" s="83"/>
      <c r="AK59" s="83"/>
      <c r="AL59" s="83"/>
      <c r="AM59" s="83"/>
      <c r="AN59" s="83" t="n">
        <f aca="false">SUM(AG59,AT59)</f>
        <v>0</v>
      </c>
      <c r="AO59" s="83"/>
      <c r="AP59" s="83"/>
      <c r="AQ59" s="84" t="s">
        <v>80</v>
      </c>
      <c r="AR59" s="79"/>
      <c r="AS59" s="85" t="n">
        <v>0</v>
      </c>
      <c r="AT59" s="86" t="n">
        <f aca="false">ROUND(SUM(AV59:AW59),2)</f>
        <v>0</v>
      </c>
      <c r="AU59" s="87" t="n">
        <f aca="false">'9-05 - VZT'!P81</f>
        <v>0</v>
      </c>
      <c r="AV59" s="86" t="n">
        <f aca="false">'9-05 - VZT'!J33</f>
        <v>0</v>
      </c>
      <c r="AW59" s="86" t="n">
        <f aca="false">'9-05 - VZT'!J34</f>
        <v>0</v>
      </c>
      <c r="AX59" s="86" t="n">
        <f aca="false">'9-05 - VZT'!J35</f>
        <v>0</v>
      </c>
      <c r="AY59" s="86" t="n">
        <f aca="false">'9-05 - VZT'!J36</f>
        <v>0</v>
      </c>
      <c r="AZ59" s="86" t="n">
        <f aca="false">'9-05 - VZT'!F33</f>
        <v>0</v>
      </c>
      <c r="BA59" s="86" t="n">
        <f aca="false">'9-05 - VZT'!F34</f>
        <v>0</v>
      </c>
      <c r="BB59" s="86" t="n">
        <f aca="false">'9-05 - VZT'!F35</f>
        <v>0</v>
      </c>
      <c r="BC59" s="86" t="n">
        <f aca="false">'9-05 - VZT'!F36</f>
        <v>0</v>
      </c>
      <c r="BD59" s="88" t="n">
        <f aca="false">'9-05 - VZT'!F37</f>
        <v>0</v>
      </c>
      <c r="BT59" s="90" t="s">
        <v>81</v>
      </c>
      <c r="BV59" s="90" t="s">
        <v>75</v>
      </c>
      <c r="BW59" s="90" t="s">
        <v>95</v>
      </c>
      <c r="BX59" s="90" t="s">
        <v>4</v>
      </c>
      <c r="CL59" s="90" t="s">
        <v>19</v>
      </c>
      <c r="CM59" s="90" t="s">
        <v>83</v>
      </c>
    </row>
    <row r="60" s="89" customFormat="true" ht="16.5" hidden="false" customHeight="true" outlineLevel="0" collapsed="false">
      <c r="A60" s="78" t="s">
        <v>77</v>
      </c>
      <c r="B60" s="79"/>
      <c r="C60" s="80"/>
      <c r="D60" s="81" t="s">
        <v>96</v>
      </c>
      <c r="E60" s="81"/>
      <c r="F60" s="81"/>
      <c r="G60" s="81"/>
      <c r="H60" s="81"/>
      <c r="I60" s="82"/>
      <c r="J60" s="81" t="s">
        <v>97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3" t="n">
        <f aca="false">'9-09 - PS 04 - Plošina'!J30</f>
        <v>0</v>
      </c>
      <c r="AH60" s="83"/>
      <c r="AI60" s="83"/>
      <c r="AJ60" s="83"/>
      <c r="AK60" s="83"/>
      <c r="AL60" s="83"/>
      <c r="AM60" s="83"/>
      <c r="AN60" s="83" t="n">
        <f aca="false">SUM(AG60,AT60)</f>
        <v>0</v>
      </c>
      <c r="AO60" s="83"/>
      <c r="AP60" s="83"/>
      <c r="AQ60" s="84" t="s">
        <v>80</v>
      </c>
      <c r="AR60" s="79"/>
      <c r="AS60" s="85" t="n">
        <v>0</v>
      </c>
      <c r="AT60" s="86" t="n">
        <f aca="false">ROUND(SUM(AV60:AW60),2)</f>
        <v>0</v>
      </c>
      <c r="AU60" s="87" t="n">
        <f aca="false">'9-09 - PS 04 - Plošina'!P81</f>
        <v>0</v>
      </c>
      <c r="AV60" s="86" t="n">
        <f aca="false">'9-09 - PS 04 - Plošina'!J33</f>
        <v>0</v>
      </c>
      <c r="AW60" s="86" t="n">
        <f aca="false">'9-09 - PS 04 - Plošina'!J34</f>
        <v>0</v>
      </c>
      <c r="AX60" s="86" t="n">
        <f aca="false">'9-09 - PS 04 - Plošina'!J35</f>
        <v>0</v>
      </c>
      <c r="AY60" s="86" t="n">
        <f aca="false">'9-09 - PS 04 - Plošina'!J36</f>
        <v>0</v>
      </c>
      <c r="AZ60" s="86" t="n">
        <f aca="false">'9-09 - PS 04 - Plošina'!F33</f>
        <v>0</v>
      </c>
      <c r="BA60" s="86" t="n">
        <f aca="false">'9-09 - PS 04 - Plošina'!F34</f>
        <v>0</v>
      </c>
      <c r="BB60" s="86" t="n">
        <f aca="false">'9-09 - PS 04 - Plošina'!F35</f>
        <v>0</v>
      </c>
      <c r="BC60" s="86" t="n">
        <f aca="false">'9-09 - PS 04 - Plošina'!F36</f>
        <v>0</v>
      </c>
      <c r="BD60" s="88" t="n">
        <f aca="false">'9-09 - PS 04 - Plošina'!F37</f>
        <v>0</v>
      </c>
      <c r="BT60" s="90" t="s">
        <v>81</v>
      </c>
      <c r="BV60" s="90" t="s">
        <v>75</v>
      </c>
      <c r="BW60" s="90" t="s">
        <v>98</v>
      </c>
      <c r="BX60" s="90" t="s">
        <v>4</v>
      </c>
      <c r="CL60" s="90" t="s">
        <v>19</v>
      </c>
      <c r="CM60" s="90" t="s">
        <v>83</v>
      </c>
    </row>
    <row r="61" s="89" customFormat="true" ht="16.5" hidden="false" customHeight="true" outlineLevel="0" collapsed="false">
      <c r="A61" s="78" t="s">
        <v>77</v>
      </c>
      <c r="B61" s="79"/>
      <c r="C61" s="80"/>
      <c r="D61" s="81" t="s">
        <v>99</v>
      </c>
      <c r="E61" s="81"/>
      <c r="F61" s="81"/>
      <c r="G61" s="81"/>
      <c r="H61" s="81"/>
      <c r="I61" s="82"/>
      <c r="J61" s="81" t="s">
        <v>100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3" t="n">
        <f aca="false">'9-10 - SO 02 - Venkovní ú...'!J30</f>
        <v>0</v>
      </c>
      <c r="AH61" s="83"/>
      <c r="AI61" s="83"/>
      <c r="AJ61" s="83"/>
      <c r="AK61" s="83"/>
      <c r="AL61" s="83"/>
      <c r="AM61" s="83"/>
      <c r="AN61" s="83" t="n">
        <f aca="false">SUM(AG61,AT61)</f>
        <v>0</v>
      </c>
      <c r="AO61" s="83"/>
      <c r="AP61" s="83"/>
      <c r="AQ61" s="84" t="s">
        <v>80</v>
      </c>
      <c r="AR61" s="79"/>
      <c r="AS61" s="85" t="n">
        <v>0</v>
      </c>
      <c r="AT61" s="86" t="n">
        <f aca="false">ROUND(SUM(AV61:AW61),2)</f>
        <v>0</v>
      </c>
      <c r="AU61" s="87" t="n">
        <f aca="false">'9-10 - SO 02 - Venkovní ú...'!P91</f>
        <v>0</v>
      </c>
      <c r="AV61" s="86" t="n">
        <f aca="false">'9-10 - SO 02 - Venkovní ú...'!J33</f>
        <v>0</v>
      </c>
      <c r="AW61" s="86" t="n">
        <f aca="false">'9-10 - SO 02 - Venkovní ú...'!J34</f>
        <v>0</v>
      </c>
      <c r="AX61" s="86" t="n">
        <f aca="false">'9-10 - SO 02 - Venkovní ú...'!J35</f>
        <v>0</v>
      </c>
      <c r="AY61" s="86" t="n">
        <f aca="false">'9-10 - SO 02 - Venkovní ú...'!J36</f>
        <v>0</v>
      </c>
      <c r="AZ61" s="86" t="n">
        <f aca="false">'9-10 - SO 02 - Venkovní ú...'!F33</f>
        <v>0</v>
      </c>
      <c r="BA61" s="86" t="n">
        <f aca="false">'9-10 - SO 02 - Venkovní ú...'!F34</f>
        <v>0</v>
      </c>
      <c r="BB61" s="86" t="n">
        <f aca="false">'9-10 - SO 02 - Venkovní ú...'!F35</f>
        <v>0</v>
      </c>
      <c r="BC61" s="86" t="n">
        <f aca="false">'9-10 - SO 02 - Venkovní ú...'!F36</f>
        <v>0</v>
      </c>
      <c r="BD61" s="88" t="n">
        <f aca="false">'9-10 - SO 02 - Venkovní ú...'!F37</f>
        <v>0</v>
      </c>
      <c r="BT61" s="90" t="s">
        <v>81</v>
      </c>
      <c r="BV61" s="90" t="s">
        <v>75</v>
      </c>
      <c r="BW61" s="90" t="s">
        <v>101</v>
      </c>
      <c r="BX61" s="90" t="s">
        <v>4</v>
      </c>
      <c r="CL61" s="90" t="s">
        <v>19</v>
      </c>
      <c r="CM61" s="90" t="s">
        <v>83</v>
      </c>
    </row>
    <row r="62" s="89" customFormat="true" ht="16.5" hidden="false" customHeight="true" outlineLevel="0" collapsed="false">
      <c r="A62" s="78" t="s">
        <v>77</v>
      </c>
      <c r="B62" s="79"/>
      <c r="C62" s="80"/>
      <c r="D62" s="81" t="s">
        <v>102</v>
      </c>
      <c r="E62" s="81"/>
      <c r="F62" s="81"/>
      <c r="G62" s="81"/>
      <c r="H62" s="81"/>
      <c r="I62" s="82"/>
      <c r="J62" s="81" t="s">
        <v>103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3" t="n">
        <f aca="false">'9-11 - SO 03 - Odlučovač ...'!J30</f>
        <v>0</v>
      </c>
      <c r="AH62" s="83"/>
      <c r="AI62" s="83"/>
      <c r="AJ62" s="83"/>
      <c r="AK62" s="83"/>
      <c r="AL62" s="83"/>
      <c r="AM62" s="83"/>
      <c r="AN62" s="83" t="n">
        <f aca="false">SUM(AG62,AT62)</f>
        <v>0</v>
      </c>
      <c r="AO62" s="83"/>
      <c r="AP62" s="83"/>
      <c r="AQ62" s="84" t="s">
        <v>80</v>
      </c>
      <c r="AR62" s="79"/>
      <c r="AS62" s="85" t="n">
        <v>0</v>
      </c>
      <c r="AT62" s="86" t="n">
        <f aca="false">ROUND(SUM(AV62:AW62),2)</f>
        <v>0</v>
      </c>
      <c r="AU62" s="87" t="n">
        <f aca="false">'9-11 - SO 03 - Odlučovač ...'!P88</f>
        <v>0</v>
      </c>
      <c r="AV62" s="86" t="n">
        <f aca="false">'9-11 - SO 03 - Odlučovač ...'!J33</f>
        <v>0</v>
      </c>
      <c r="AW62" s="86" t="n">
        <f aca="false">'9-11 - SO 03 - Odlučovač ...'!J34</f>
        <v>0</v>
      </c>
      <c r="AX62" s="86" t="n">
        <f aca="false">'9-11 - SO 03 - Odlučovač ...'!J35</f>
        <v>0</v>
      </c>
      <c r="AY62" s="86" t="n">
        <f aca="false">'9-11 - SO 03 - Odlučovač ...'!J36</f>
        <v>0</v>
      </c>
      <c r="AZ62" s="86" t="n">
        <f aca="false">'9-11 - SO 03 - Odlučovač ...'!F33</f>
        <v>0</v>
      </c>
      <c r="BA62" s="86" t="n">
        <f aca="false">'9-11 - SO 03 - Odlučovač ...'!F34</f>
        <v>0</v>
      </c>
      <c r="BB62" s="86" t="n">
        <f aca="false">'9-11 - SO 03 - Odlučovač ...'!F35</f>
        <v>0</v>
      </c>
      <c r="BC62" s="86" t="n">
        <f aca="false">'9-11 - SO 03 - Odlučovač ...'!F36</f>
        <v>0</v>
      </c>
      <c r="BD62" s="88" t="n">
        <f aca="false">'9-11 - SO 03 - Odlučovač ...'!F37</f>
        <v>0</v>
      </c>
      <c r="BT62" s="90" t="s">
        <v>81</v>
      </c>
      <c r="BV62" s="90" t="s">
        <v>75</v>
      </c>
      <c r="BW62" s="90" t="s">
        <v>104</v>
      </c>
      <c r="BX62" s="90" t="s">
        <v>4</v>
      </c>
      <c r="CL62" s="90" t="s">
        <v>19</v>
      </c>
      <c r="CM62" s="90" t="s">
        <v>83</v>
      </c>
    </row>
    <row r="63" s="89" customFormat="true" ht="16.5" hidden="false" customHeight="true" outlineLevel="0" collapsed="false">
      <c r="A63" s="78" t="s">
        <v>77</v>
      </c>
      <c r="B63" s="79"/>
      <c r="C63" s="80"/>
      <c r="D63" s="81" t="s">
        <v>105</v>
      </c>
      <c r="E63" s="81"/>
      <c r="F63" s="81"/>
      <c r="G63" s="81"/>
      <c r="H63" s="81"/>
      <c r="I63" s="82"/>
      <c r="J63" s="81" t="s">
        <v>106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3" t="n">
        <f aca="false">'9-12 - VRN'!J30</f>
        <v>0</v>
      </c>
      <c r="AH63" s="83"/>
      <c r="AI63" s="83"/>
      <c r="AJ63" s="83"/>
      <c r="AK63" s="83"/>
      <c r="AL63" s="83"/>
      <c r="AM63" s="83"/>
      <c r="AN63" s="83" t="n">
        <f aca="false">SUM(AG63,AT63)</f>
        <v>0</v>
      </c>
      <c r="AO63" s="83"/>
      <c r="AP63" s="83"/>
      <c r="AQ63" s="84" t="s">
        <v>80</v>
      </c>
      <c r="AR63" s="79"/>
      <c r="AS63" s="91" t="n">
        <v>0</v>
      </c>
      <c r="AT63" s="92" t="n">
        <f aca="false">ROUND(SUM(AV63:AW63),2)</f>
        <v>0</v>
      </c>
      <c r="AU63" s="93" t="n">
        <f aca="false">'9-12 - VRN'!P83</f>
        <v>0</v>
      </c>
      <c r="AV63" s="92" t="n">
        <f aca="false">'9-12 - VRN'!J33</f>
        <v>0</v>
      </c>
      <c r="AW63" s="92" t="n">
        <f aca="false">'9-12 - VRN'!J34</f>
        <v>0</v>
      </c>
      <c r="AX63" s="92" t="n">
        <f aca="false">'9-12 - VRN'!J35</f>
        <v>0</v>
      </c>
      <c r="AY63" s="92" t="n">
        <f aca="false">'9-12 - VRN'!J36</f>
        <v>0</v>
      </c>
      <c r="AZ63" s="92" t="n">
        <f aca="false">'9-12 - VRN'!F33</f>
        <v>0</v>
      </c>
      <c r="BA63" s="92" t="n">
        <f aca="false">'9-12 - VRN'!F34</f>
        <v>0</v>
      </c>
      <c r="BB63" s="92" t="n">
        <f aca="false">'9-12 - VRN'!F35</f>
        <v>0</v>
      </c>
      <c r="BC63" s="92" t="n">
        <f aca="false">'9-12 - VRN'!F36</f>
        <v>0</v>
      </c>
      <c r="BD63" s="94" t="n">
        <f aca="false">'9-12 - VRN'!F37</f>
        <v>0</v>
      </c>
      <c r="BT63" s="90" t="s">
        <v>81</v>
      </c>
      <c r="BV63" s="90" t="s">
        <v>75</v>
      </c>
      <c r="BW63" s="90" t="s">
        <v>107</v>
      </c>
      <c r="BX63" s="90" t="s">
        <v>4</v>
      </c>
      <c r="CL63" s="90" t="s">
        <v>19</v>
      </c>
      <c r="CM63" s="90" t="s">
        <v>83</v>
      </c>
    </row>
    <row r="64" s="22" customFormat="true" ht="30" hidden="false" customHeight="true" outlineLevel="0" collapsed="false">
      <c r="B64" s="23"/>
      <c r="AR64" s="23"/>
    </row>
    <row r="65" s="22" customFormat="true" ht="7" hidden="false" customHeight="true" outlineLevel="0" collapsed="false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23"/>
    </row>
  </sheetData>
  <sheetProtection algorithmName="SHA-512" hashValue="SYe7Tyx9phQtB2PAbGZdSbeRB/EP3Ot1EhyUW49L40jXzgBd/2S2QWeSR3hQmlGpnn84JWxRHb3bJe0ViAMBwA==" saltValue="aDtdy8H6UWVGQQL/++p4uw==" spinCount="100000" sheet="true" objects="true" scenarios="true"/>
  <mergeCells count="74"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G54:AM54"/>
    <mergeCell ref="AN54:AP54"/>
    <mergeCell ref="D55:H55"/>
    <mergeCell ref="J55:AF55"/>
    <mergeCell ref="AG55:AM55"/>
    <mergeCell ref="AN55:AP55"/>
    <mergeCell ref="D56:H56"/>
    <mergeCell ref="J56:AF56"/>
    <mergeCell ref="AG56:AM56"/>
    <mergeCell ref="AN56:AP56"/>
    <mergeCell ref="D57:H57"/>
    <mergeCell ref="J57:AF57"/>
    <mergeCell ref="AG57:AM57"/>
    <mergeCell ref="AN57:AP57"/>
    <mergeCell ref="D58:H58"/>
    <mergeCell ref="J58:AF58"/>
    <mergeCell ref="AG58:AM58"/>
    <mergeCell ref="AN58:AP58"/>
    <mergeCell ref="D59:H59"/>
    <mergeCell ref="J59:AF59"/>
    <mergeCell ref="AG59:AM59"/>
    <mergeCell ref="AN59:AP59"/>
    <mergeCell ref="D60:H60"/>
    <mergeCell ref="J60:AF60"/>
    <mergeCell ref="AG60:AM60"/>
    <mergeCell ref="AN60:AP60"/>
    <mergeCell ref="D61:H61"/>
    <mergeCell ref="J61:AF61"/>
    <mergeCell ref="AG61:AM61"/>
    <mergeCell ref="AN61:AP61"/>
    <mergeCell ref="D62:H62"/>
    <mergeCell ref="J62:AF62"/>
    <mergeCell ref="AG62:AM62"/>
    <mergeCell ref="AN62:AP62"/>
    <mergeCell ref="D63:H63"/>
    <mergeCell ref="J63:AF63"/>
    <mergeCell ref="AG63:AM63"/>
    <mergeCell ref="AN63:AP63"/>
  </mergeCells>
  <hyperlinks>
    <hyperlink ref="A55" location="'9-01 - SO 01 - Rekonstruk...'!C2" display="/"/>
    <hyperlink ref="A56" location="'9-02 - ZTI'!C2" display="/"/>
    <hyperlink ref="A57" location="'9-03 - ÚT'!C2" display="/"/>
    <hyperlink ref="A58" location="'9-04 - Elektroinstalace'!C2" display="/"/>
    <hyperlink ref="A59" location="'9-05 - VZT'!C2" display="/"/>
    <hyperlink ref="A60" location="'9-09 - PS 04 - Plošina'!C2" display="/"/>
    <hyperlink ref="A61" location="'9-10 - SO 02 - Venkovní ú...'!C2" display="/"/>
    <hyperlink ref="A62" location="'9-11 - SO 03 - Odlučovač ...'!C2" display="/"/>
    <hyperlink ref="A63" location="'9-12 - VRN'!C2" display="/"/>
  </hyperlink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2998"/>
  <sheetViews>
    <sheetView showFormulas="false" showGridLines="false" showRowColHeaders="true" showZeros="true" rightToLeft="false" tabSelected="true" showOutlineSymbols="true" defaultGridColor="true" view="normal" topLeftCell="A93" colorId="64" zoomScale="100" zoomScaleNormal="100" zoomScalePageLayoutView="100" workbookViewId="0">
      <selection pane="topLeft" activeCell="C115" activeCellId="0" sqref="C115"/>
    </sheetView>
  </sheetViews>
  <sheetFormatPr defaultColWidth="8.76953125" defaultRowHeight="11" zeroHeight="false" outlineLevelRow="0" outlineLevelCol="0"/>
  <cols>
    <col collapsed="false" customWidth="true" hidden="false" outlineLevel="0" max="1" min="1" style="0" width="8.25"/>
    <col collapsed="false" customWidth="true" hidden="false" outlineLevel="0" max="2" min="2" style="0" width="1.75"/>
    <col collapsed="false" customWidth="true" hidden="false" outlineLevel="0" max="4" min="3" style="0" width="4.25"/>
    <col collapsed="false" customWidth="true" hidden="false" outlineLevel="0" max="5" min="5" style="0" width="17.25"/>
    <col collapsed="false" customWidth="true" hidden="false" outlineLevel="0" max="6" min="6" style="0" width="50.75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95" width="20.25"/>
    <col collapsed="false" customWidth="true" hidden="false" outlineLevel="0" max="11" min="10" style="0" width="20.25"/>
    <col collapsed="false" customWidth="true" hidden="false" outlineLevel="0" max="12" min="12" style="0" width="9.25"/>
    <col collapsed="false" customWidth="true" hidden="true" outlineLevel="0" max="13" min="13" style="0" width="10.75"/>
    <col collapsed="false" customWidth="true" hidden="true" outlineLevel="0" max="14" min="14" style="0" width="9.25"/>
    <col collapsed="false" customWidth="true" hidden="true" outlineLevel="0" max="21" min="15" style="0" width="14.25"/>
    <col collapsed="false" customWidth="true" hidden="false" outlineLevel="0" max="22" min="22" style="0" width="12.25"/>
    <col collapsed="false" customWidth="true" hidden="false" outlineLevel="0" max="23" min="23" style="0" width="16.25"/>
    <col collapsed="false" customWidth="true" hidden="false" outlineLevel="0" max="24" min="24" style="0" width="12.25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5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5"/>
    <col collapsed="false" customWidth="true" hidden="true" outlineLevel="0" max="65" min="44" style="0" width="9.25"/>
  </cols>
  <sheetData>
    <row r="2" customFormat="false" ht="37" hidden="false" customHeight="true" outlineLevel="0" collapsed="false"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82</v>
      </c>
    </row>
    <row r="3" customFormat="false" ht="7" hidden="false" customHeight="true" outlineLevel="0" collapsed="false">
      <c r="B3" s="4"/>
      <c r="C3" s="5"/>
      <c r="D3" s="5"/>
      <c r="E3" s="5"/>
      <c r="F3" s="5"/>
      <c r="G3" s="5"/>
      <c r="H3" s="5"/>
      <c r="I3" s="96"/>
      <c r="J3" s="5"/>
      <c r="K3" s="5"/>
      <c r="L3" s="6"/>
      <c r="AT3" s="3" t="s">
        <v>83</v>
      </c>
    </row>
    <row r="4" customFormat="false" ht="25" hidden="false" customHeight="true" outlineLevel="0" collapsed="false">
      <c r="B4" s="6"/>
      <c r="D4" s="7" t="s">
        <v>108</v>
      </c>
      <c r="L4" s="6"/>
      <c r="M4" s="97" t="s">
        <v>10</v>
      </c>
      <c r="AT4" s="3" t="s">
        <v>3</v>
      </c>
    </row>
    <row r="5" customFormat="false" ht="7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16</v>
      </c>
      <c r="L6" s="6"/>
    </row>
    <row r="7" customFormat="false" ht="16.5" hidden="false" customHeight="true" outlineLevel="0" collapsed="false">
      <c r="B7" s="6"/>
      <c r="E7" s="98" t="str">
        <f aca="false">'Rekapitulace stavby'!K6</f>
        <v>Rekonstrukce MŠ Štěpánov</v>
      </c>
      <c r="F7" s="98"/>
      <c r="G7" s="98"/>
      <c r="H7" s="98"/>
      <c r="L7" s="6"/>
    </row>
    <row r="8" s="22" customFormat="true" ht="12" hidden="false" customHeight="true" outlineLevel="0" collapsed="false">
      <c r="B8" s="23"/>
      <c r="D8" s="15" t="s">
        <v>109</v>
      </c>
      <c r="I8" s="99"/>
      <c r="L8" s="23"/>
    </row>
    <row r="9" s="22" customFormat="true" ht="37" hidden="false" customHeight="true" outlineLevel="0" collapsed="false">
      <c r="B9" s="23"/>
      <c r="E9" s="100" t="s">
        <v>110</v>
      </c>
      <c r="F9" s="100"/>
      <c r="G9" s="100"/>
      <c r="H9" s="100"/>
      <c r="I9" s="99"/>
      <c r="L9" s="23"/>
    </row>
    <row r="10" s="22" customFormat="true" ht="11" hidden="false" customHeight="false" outlineLevel="0" collapsed="false">
      <c r="B10" s="23"/>
      <c r="I10" s="99"/>
      <c r="L10" s="23"/>
    </row>
    <row r="11" s="22" customFormat="true" ht="12" hidden="false" customHeight="true" outlineLevel="0" collapsed="false">
      <c r="B11" s="23"/>
      <c r="D11" s="15" t="s">
        <v>18</v>
      </c>
      <c r="F11" s="16" t="s">
        <v>19</v>
      </c>
      <c r="I11" s="101" t="s">
        <v>20</v>
      </c>
      <c r="J11" s="16"/>
      <c r="L11" s="23"/>
    </row>
    <row r="12" s="22" customFormat="true" ht="12" hidden="false" customHeight="true" outlineLevel="0" collapsed="false">
      <c r="B12" s="23"/>
      <c r="D12" s="15" t="s">
        <v>21</v>
      </c>
      <c r="F12" s="16" t="s">
        <v>22</v>
      </c>
      <c r="I12" s="101" t="s">
        <v>23</v>
      </c>
      <c r="J12" s="102" t="str">
        <f aca="false">'Rekapitulace stavby'!AN8</f>
        <v>30. 3. 2020</v>
      </c>
      <c r="L12" s="23"/>
    </row>
    <row r="13" s="22" customFormat="true" ht="11" hidden="false" customHeight="true" outlineLevel="0" collapsed="false">
      <c r="B13" s="23"/>
      <c r="I13" s="99"/>
      <c r="L13" s="23"/>
    </row>
    <row r="14" s="22" customFormat="true" ht="12" hidden="false" customHeight="true" outlineLevel="0" collapsed="false">
      <c r="B14" s="23"/>
      <c r="D14" s="15" t="s">
        <v>25</v>
      </c>
      <c r="I14" s="101" t="s">
        <v>26</v>
      </c>
      <c r="J14" s="16" t="s">
        <v>27</v>
      </c>
      <c r="L14" s="23"/>
    </row>
    <row r="15" s="22" customFormat="true" ht="18" hidden="false" customHeight="true" outlineLevel="0" collapsed="false">
      <c r="B15" s="23"/>
      <c r="E15" s="16" t="s">
        <v>28</v>
      </c>
      <c r="I15" s="101" t="s">
        <v>29</v>
      </c>
      <c r="J15" s="16" t="s">
        <v>30</v>
      </c>
      <c r="L15" s="23"/>
    </row>
    <row r="16" s="22" customFormat="true" ht="7" hidden="false" customHeight="true" outlineLevel="0" collapsed="false">
      <c r="B16" s="23"/>
      <c r="I16" s="99"/>
      <c r="L16" s="23"/>
    </row>
    <row r="17" s="22" customFormat="true" ht="12" hidden="false" customHeight="true" outlineLevel="0" collapsed="false">
      <c r="B17" s="23"/>
      <c r="D17" s="15" t="s">
        <v>31</v>
      </c>
      <c r="I17" s="101" t="s">
        <v>26</v>
      </c>
      <c r="J17" s="17" t="str">
        <f aca="false">'Rekapitulace stavby'!AN13</f>
        <v>Vyplň údaj</v>
      </c>
      <c r="L17" s="23"/>
    </row>
    <row r="18" s="22" customFormat="true" ht="18" hidden="false" customHeight="true" outlineLevel="0" collapsed="false">
      <c r="B18" s="23"/>
      <c r="E18" s="103" t="str">
        <f aca="false">'Rekapitulace stavby'!E14</f>
        <v>Vyplň údaj</v>
      </c>
      <c r="F18" s="103"/>
      <c r="G18" s="103"/>
      <c r="H18" s="103"/>
      <c r="I18" s="101" t="s">
        <v>29</v>
      </c>
      <c r="J18" s="17" t="str">
        <f aca="false">'Rekapitulace stavby'!AN14</f>
        <v>Vyplň údaj</v>
      </c>
      <c r="L18" s="23"/>
    </row>
    <row r="19" s="22" customFormat="true" ht="7" hidden="false" customHeight="true" outlineLevel="0" collapsed="false">
      <c r="B19" s="23"/>
      <c r="I19" s="99"/>
      <c r="L19" s="23"/>
    </row>
    <row r="20" s="22" customFormat="true" ht="12" hidden="false" customHeight="true" outlineLevel="0" collapsed="false">
      <c r="B20" s="23"/>
      <c r="D20" s="15" t="s">
        <v>33</v>
      </c>
      <c r="I20" s="101" t="s">
        <v>26</v>
      </c>
      <c r="J20" s="16" t="s">
        <v>27</v>
      </c>
      <c r="L20" s="23"/>
    </row>
    <row r="21" s="22" customFormat="true" ht="18" hidden="false" customHeight="true" outlineLevel="0" collapsed="false">
      <c r="B21" s="23"/>
      <c r="E21" s="16" t="s">
        <v>34</v>
      </c>
      <c r="I21" s="101" t="s">
        <v>29</v>
      </c>
      <c r="J21" s="16" t="s">
        <v>30</v>
      </c>
      <c r="L21" s="23"/>
    </row>
    <row r="22" s="22" customFormat="true" ht="7" hidden="false" customHeight="true" outlineLevel="0" collapsed="false">
      <c r="B22" s="23"/>
      <c r="I22" s="99"/>
      <c r="L22" s="23"/>
    </row>
    <row r="23" s="22" customFormat="true" ht="12" hidden="false" customHeight="true" outlineLevel="0" collapsed="false">
      <c r="B23" s="23"/>
      <c r="D23" s="15" t="s">
        <v>35</v>
      </c>
      <c r="I23" s="101" t="s">
        <v>26</v>
      </c>
      <c r="J23" s="16" t="s">
        <v>27</v>
      </c>
      <c r="L23" s="23"/>
    </row>
    <row r="24" s="22" customFormat="true" ht="18" hidden="false" customHeight="true" outlineLevel="0" collapsed="false">
      <c r="B24" s="23"/>
      <c r="E24" s="16" t="s">
        <v>36</v>
      </c>
      <c r="I24" s="101" t="s">
        <v>29</v>
      </c>
      <c r="J24" s="16" t="s">
        <v>30</v>
      </c>
      <c r="L24" s="23"/>
    </row>
    <row r="25" s="22" customFormat="true" ht="7" hidden="false" customHeight="true" outlineLevel="0" collapsed="false">
      <c r="B25" s="23"/>
      <c r="I25" s="99"/>
      <c r="L25" s="23"/>
    </row>
    <row r="26" s="22" customFormat="true" ht="12" hidden="false" customHeight="true" outlineLevel="0" collapsed="false">
      <c r="B26" s="23"/>
      <c r="D26" s="15" t="s">
        <v>37</v>
      </c>
      <c r="I26" s="99"/>
      <c r="L26" s="23"/>
    </row>
    <row r="27" s="104" customFormat="true" ht="16.5" hidden="false" customHeight="true" outlineLevel="0" collapsed="false">
      <c r="B27" s="105"/>
      <c r="E27" s="20" t="s">
        <v>111</v>
      </c>
      <c r="F27" s="20"/>
      <c r="G27" s="20"/>
      <c r="H27" s="20"/>
      <c r="I27" s="106"/>
      <c r="L27" s="105"/>
    </row>
    <row r="28" s="22" customFormat="true" ht="7" hidden="false" customHeight="true" outlineLevel="0" collapsed="false">
      <c r="B28" s="23"/>
      <c r="I28" s="99"/>
      <c r="L28" s="23"/>
    </row>
    <row r="29" s="22" customFormat="true" ht="7" hidden="false" customHeight="true" outlineLevel="0" collapsed="false">
      <c r="B29" s="23"/>
      <c r="D29" s="52"/>
      <c r="E29" s="52"/>
      <c r="F29" s="52"/>
      <c r="G29" s="52"/>
      <c r="H29" s="52"/>
      <c r="I29" s="107"/>
      <c r="J29" s="52"/>
      <c r="K29" s="52"/>
      <c r="L29" s="23"/>
    </row>
    <row r="30" s="22" customFormat="true" ht="25.25" hidden="false" customHeight="true" outlineLevel="0" collapsed="false">
      <c r="B30" s="23"/>
      <c r="D30" s="108" t="s">
        <v>39</v>
      </c>
      <c r="I30" s="99"/>
      <c r="J30" s="109" t="n">
        <f aca="false">ROUND(J112, 2)</f>
        <v>0</v>
      </c>
      <c r="L30" s="23"/>
    </row>
    <row r="31" s="22" customFormat="true" ht="7" hidden="false" customHeight="true" outlineLevel="0" collapsed="false">
      <c r="B31" s="23"/>
      <c r="D31" s="52"/>
      <c r="E31" s="52"/>
      <c r="F31" s="52"/>
      <c r="G31" s="52"/>
      <c r="H31" s="52"/>
      <c r="I31" s="107"/>
      <c r="J31" s="52"/>
      <c r="K31" s="52"/>
      <c r="L31" s="23"/>
    </row>
    <row r="32" s="22" customFormat="true" ht="14.5" hidden="false" customHeight="true" outlineLevel="0" collapsed="false">
      <c r="B32" s="23"/>
      <c r="F32" s="110" t="s">
        <v>41</v>
      </c>
      <c r="I32" s="111" t="s">
        <v>40</v>
      </c>
      <c r="J32" s="110" t="s">
        <v>42</v>
      </c>
      <c r="L32" s="23"/>
    </row>
    <row r="33" s="22" customFormat="true" ht="14.5" hidden="false" customHeight="true" outlineLevel="0" collapsed="false">
      <c r="B33" s="23"/>
      <c r="D33" s="112" t="s">
        <v>43</v>
      </c>
      <c r="E33" s="15" t="s">
        <v>44</v>
      </c>
      <c r="F33" s="113" t="n">
        <f aca="false">ROUND((SUM(BE112:BE2997)),  2)</f>
        <v>0</v>
      </c>
      <c r="I33" s="114" t="n">
        <v>0.21</v>
      </c>
      <c r="J33" s="113" t="n">
        <f aca="false">ROUND(((SUM(BE112:BE2997))*I33),  2)</f>
        <v>0</v>
      </c>
      <c r="L33" s="23"/>
    </row>
    <row r="34" s="22" customFormat="true" ht="14.5" hidden="false" customHeight="true" outlineLevel="0" collapsed="false">
      <c r="B34" s="23"/>
      <c r="E34" s="15" t="s">
        <v>45</v>
      </c>
      <c r="F34" s="113" t="n">
        <f aca="false">ROUND((SUM(BF112:BF2997)),  2)</f>
        <v>0</v>
      </c>
      <c r="I34" s="114" t="n">
        <v>0.15</v>
      </c>
      <c r="J34" s="113" t="n">
        <f aca="false">ROUND(((SUM(BF112:BF2997))*I34),  2)</f>
        <v>0</v>
      </c>
      <c r="L34" s="23"/>
    </row>
    <row r="35" s="22" customFormat="true" ht="14.5" hidden="true" customHeight="true" outlineLevel="0" collapsed="false">
      <c r="B35" s="23"/>
      <c r="E35" s="15" t="s">
        <v>46</v>
      </c>
      <c r="F35" s="113" t="n">
        <f aca="false">ROUND((SUM(BG112:BG2997)),  2)</f>
        <v>0</v>
      </c>
      <c r="I35" s="114" t="n">
        <v>0.21</v>
      </c>
      <c r="J35" s="113" t="n">
        <f aca="false">0</f>
        <v>0</v>
      </c>
      <c r="L35" s="23"/>
    </row>
    <row r="36" s="22" customFormat="true" ht="14.5" hidden="true" customHeight="true" outlineLevel="0" collapsed="false">
      <c r="B36" s="23"/>
      <c r="E36" s="15" t="s">
        <v>47</v>
      </c>
      <c r="F36" s="113" t="n">
        <f aca="false">ROUND((SUM(BH112:BH2997)),  2)</f>
        <v>0</v>
      </c>
      <c r="I36" s="114" t="n">
        <v>0.15</v>
      </c>
      <c r="J36" s="113" t="n">
        <f aca="false">0</f>
        <v>0</v>
      </c>
      <c r="L36" s="23"/>
    </row>
    <row r="37" s="22" customFormat="true" ht="14.5" hidden="true" customHeight="true" outlineLevel="0" collapsed="false">
      <c r="B37" s="23"/>
      <c r="E37" s="15" t="s">
        <v>48</v>
      </c>
      <c r="F37" s="113" t="n">
        <f aca="false">ROUND((SUM(BI112:BI2997)),  2)</f>
        <v>0</v>
      </c>
      <c r="I37" s="114" t="n">
        <v>0</v>
      </c>
      <c r="J37" s="113" t="n">
        <f aca="false">0</f>
        <v>0</v>
      </c>
      <c r="L37" s="23"/>
    </row>
    <row r="38" s="22" customFormat="true" ht="7" hidden="false" customHeight="true" outlineLevel="0" collapsed="false">
      <c r="B38" s="23"/>
      <c r="I38" s="99"/>
      <c r="L38" s="23"/>
    </row>
    <row r="39" s="22" customFormat="true" ht="25.25" hidden="false" customHeight="true" outlineLevel="0" collapsed="false">
      <c r="B39" s="23"/>
      <c r="C39" s="115"/>
      <c r="D39" s="116" t="s">
        <v>49</v>
      </c>
      <c r="E39" s="57"/>
      <c r="F39" s="57"/>
      <c r="G39" s="117" t="s">
        <v>50</v>
      </c>
      <c r="H39" s="118" t="s">
        <v>51</v>
      </c>
      <c r="I39" s="119"/>
      <c r="J39" s="120" t="n">
        <f aca="false">SUM(J30:J37)</f>
        <v>0</v>
      </c>
      <c r="K39" s="121"/>
      <c r="L39" s="23"/>
    </row>
    <row r="40" s="22" customFormat="true" ht="14.5" hidden="false" customHeight="true" outlineLevel="0" collapsed="false">
      <c r="B40" s="38"/>
      <c r="C40" s="39"/>
      <c r="D40" s="39"/>
      <c r="E40" s="39"/>
      <c r="F40" s="39"/>
      <c r="G40" s="39"/>
      <c r="H40" s="39"/>
      <c r="I40" s="122"/>
      <c r="J40" s="39"/>
      <c r="K40" s="39"/>
      <c r="L40" s="23"/>
    </row>
    <row r="44" s="22" customFormat="true" ht="7" hidden="false" customHeight="true" outlineLevel="0" collapsed="false">
      <c r="B44" s="40"/>
      <c r="C44" s="41"/>
      <c r="D44" s="41"/>
      <c r="E44" s="41"/>
      <c r="F44" s="41"/>
      <c r="G44" s="41"/>
      <c r="H44" s="41"/>
      <c r="I44" s="123"/>
      <c r="J44" s="41"/>
      <c r="K44" s="41"/>
      <c r="L44" s="23"/>
    </row>
    <row r="45" s="22" customFormat="true" ht="25" hidden="false" customHeight="true" outlineLevel="0" collapsed="false">
      <c r="B45" s="23"/>
      <c r="C45" s="7" t="s">
        <v>112</v>
      </c>
      <c r="I45" s="99"/>
      <c r="L45" s="23"/>
    </row>
    <row r="46" s="22" customFormat="true" ht="7" hidden="false" customHeight="true" outlineLevel="0" collapsed="false">
      <c r="B46" s="23"/>
      <c r="I46" s="99"/>
      <c r="L46" s="23"/>
    </row>
    <row r="47" s="22" customFormat="true" ht="12" hidden="false" customHeight="true" outlineLevel="0" collapsed="false">
      <c r="B47" s="23"/>
      <c r="C47" s="15" t="s">
        <v>16</v>
      </c>
      <c r="I47" s="99"/>
      <c r="L47" s="23"/>
    </row>
    <row r="48" s="22" customFormat="true" ht="16.5" hidden="false" customHeight="true" outlineLevel="0" collapsed="false">
      <c r="B48" s="23"/>
      <c r="E48" s="98" t="str">
        <f aca="false">E7</f>
        <v>Rekonstrukce MŠ Štěpánov</v>
      </c>
      <c r="F48" s="98"/>
      <c r="G48" s="98"/>
      <c r="H48" s="98"/>
      <c r="I48" s="99"/>
      <c r="L48" s="23"/>
    </row>
    <row r="49" s="22" customFormat="true" ht="12" hidden="false" customHeight="true" outlineLevel="0" collapsed="false">
      <c r="B49" s="23"/>
      <c r="C49" s="15" t="s">
        <v>109</v>
      </c>
      <c r="I49" s="99"/>
      <c r="L49" s="23"/>
    </row>
    <row r="50" s="22" customFormat="true" ht="16.5" hidden="false" customHeight="true" outlineLevel="0" collapsed="false">
      <c r="B50" s="23"/>
      <c r="E50" s="100" t="str">
        <f aca="false">E9</f>
        <v>9-01 - SO 01 - Rekonstrukce MŠ</v>
      </c>
      <c r="F50" s="100"/>
      <c r="G50" s="100"/>
      <c r="H50" s="100"/>
      <c r="I50" s="99"/>
      <c r="L50" s="23"/>
    </row>
    <row r="51" s="22" customFormat="true" ht="7" hidden="false" customHeight="true" outlineLevel="0" collapsed="false">
      <c r="B51" s="23"/>
      <c r="I51" s="99"/>
      <c r="L51" s="23"/>
    </row>
    <row r="52" s="22" customFormat="true" ht="12" hidden="false" customHeight="true" outlineLevel="0" collapsed="false">
      <c r="B52" s="23"/>
      <c r="C52" s="15" t="s">
        <v>21</v>
      </c>
      <c r="F52" s="16" t="str">
        <f aca="false">F12</f>
        <v>Štěpánov</v>
      </c>
      <c r="I52" s="101" t="s">
        <v>23</v>
      </c>
      <c r="J52" s="102" t="str">
        <f aca="false">IF(J12="","",J12)</f>
        <v>30. 3. 2020</v>
      </c>
      <c r="L52" s="23"/>
    </row>
    <row r="53" s="22" customFormat="true" ht="7" hidden="false" customHeight="true" outlineLevel="0" collapsed="false">
      <c r="B53" s="23"/>
      <c r="I53" s="99"/>
      <c r="L53" s="23"/>
    </row>
    <row r="54" s="22" customFormat="true" ht="28" hidden="false" customHeight="true" outlineLevel="0" collapsed="false">
      <c r="B54" s="23"/>
      <c r="C54" s="15" t="s">
        <v>25</v>
      </c>
      <c r="F54" s="16" t="str">
        <f aca="false">E15</f>
        <v>Obec Štěpánov, Horní 444/7, Štěpánov</v>
      </c>
      <c r="I54" s="101" t="s">
        <v>33</v>
      </c>
      <c r="J54" s="124" t="str">
        <f aca="false">E21</f>
        <v>SPZ DESIGN, s.r.o</v>
      </c>
      <c r="L54" s="23"/>
    </row>
    <row r="55" s="22" customFormat="true" ht="15.25" hidden="false" customHeight="true" outlineLevel="0" collapsed="false">
      <c r="B55" s="23"/>
      <c r="C55" s="15" t="s">
        <v>31</v>
      </c>
      <c r="F55" s="16" t="str">
        <f aca="false">IF(E18="","",E18)</f>
        <v>Vyplň údaj</v>
      </c>
      <c r="I55" s="101" t="s">
        <v>35</v>
      </c>
      <c r="J55" s="124" t="str">
        <f aca="false">E24</f>
        <v>Ing.Zavadil</v>
      </c>
      <c r="L55" s="23"/>
    </row>
    <row r="56" s="22" customFormat="true" ht="10.25" hidden="false" customHeight="true" outlineLevel="0" collapsed="false">
      <c r="B56" s="23"/>
      <c r="I56" s="99"/>
      <c r="L56" s="23"/>
    </row>
    <row r="57" s="22" customFormat="true" ht="29.25" hidden="false" customHeight="true" outlineLevel="0" collapsed="false">
      <c r="B57" s="23"/>
      <c r="C57" s="125" t="s">
        <v>113</v>
      </c>
      <c r="D57" s="115"/>
      <c r="E57" s="115"/>
      <c r="F57" s="115"/>
      <c r="G57" s="115"/>
      <c r="H57" s="115"/>
      <c r="I57" s="126"/>
      <c r="J57" s="127" t="s">
        <v>114</v>
      </c>
      <c r="K57" s="115"/>
      <c r="L57" s="23"/>
    </row>
    <row r="58" s="22" customFormat="true" ht="10.25" hidden="false" customHeight="true" outlineLevel="0" collapsed="false">
      <c r="B58" s="23"/>
      <c r="I58" s="99"/>
      <c r="L58" s="23"/>
    </row>
    <row r="59" s="22" customFormat="true" ht="23" hidden="false" customHeight="true" outlineLevel="0" collapsed="false">
      <c r="B59" s="23"/>
      <c r="C59" s="128" t="s">
        <v>71</v>
      </c>
      <c r="I59" s="99"/>
      <c r="J59" s="109" t="n">
        <f aca="false">J112</f>
        <v>0</v>
      </c>
      <c r="L59" s="23"/>
      <c r="AU59" s="3" t="s">
        <v>115</v>
      </c>
    </row>
    <row r="60" s="129" customFormat="true" ht="25" hidden="false" customHeight="true" outlineLevel="0" collapsed="false">
      <c r="B60" s="130"/>
      <c r="D60" s="131" t="s">
        <v>116</v>
      </c>
      <c r="E60" s="132"/>
      <c r="F60" s="132"/>
      <c r="G60" s="132"/>
      <c r="H60" s="132"/>
      <c r="I60" s="133"/>
      <c r="J60" s="134" t="n">
        <f aca="false">J113</f>
        <v>0</v>
      </c>
      <c r="L60" s="130"/>
    </row>
    <row r="61" s="135" customFormat="true" ht="20" hidden="false" customHeight="true" outlineLevel="0" collapsed="false">
      <c r="B61" s="136"/>
      <c r="D61" s="137" t="s">
        <v>117</v>
      </c>
      <c r="E61" s="138"/>
      <c r="F61" s="138"/>
      <c r="G61" s="138"/>
      <c r="H61" s="138"/>
      <c r="I61" s="139"/>
      <c r="J61" s="140" t="n">
        <f aca="false">J114</f>
        <v>0</v>
      </c>
      <c r="L61" s="136"/>
    </row>
    <row r="62" s="135" customFormat="true" ht="20" hidden="false" customHeight="true" outlineLevel="0" collapsed="false">
      <c r="B62" s="136"/>
      <c r="D62" s="137" t="s">
        <v>118</v>
      </c>
      <c r="E62" s="138"/>
      <c r="F62" s="138"/>
      <c r="G62" s="138"/>
      <c r="H62" s="138"/>
      <c r="I62" s="139"/>
      <c r="J62" s="140" t="n">
        <f aca="false">J222</f>
        <v>0</v>
      </c>
      <c r="L62" s="136"/>
    </row>
    <row r="63" s="135" customFormat="true" ht="20" hidden="false" customHeight="true" outlineLevel="0" collapsed="false">
      <c r="B63" s="136"/>
      <c r="D63" s="137" t="s">
        <v>119</v>
      </c>
      <c r="E63" s="138"/>
      <c r="F63" s="138"/>
      <c r="G63" s="138"/>
      <c r="H63" s="138"/>
      <c r="I63" s="139"/>
      <c r="J63" s="140" t="n">
        <f aca="false">J270</f>
        <v>0</v>
      </c>
      <c r="L63" s="136"/>
    </row>
    <row r="64" s="135" customFormat="true" ht="20" hidden="false" customHeight="true" outlineLevel="0" collapsed="false">
      <c r="B64" s="136"/>
      <c r="D64" s="137" t="s">
        <v>120</v>
      </c>
      <c r="E64" s="138"/>
      <c r="F64" s="138"/>
      <c r="G64" s="138"/>
      <c r="H64" s="138"/>
      <c r="I64" s="139"/>
      <c r="J64" s="140" t="n">
        <f aca="false">J610</f>
        <v>0</v>
      </c>
      <c r="L64" s="136"/>
    </row>
    <row r="65" s="135" customFormat="true" ht="20" hidden="false" customHeight="true" outlineLevel="0" collapsed="false">
      <c r="B65" s="136"/>
      <c r="D65" s="137" t="s">
        <v>121</v>
      </c>
      <c r="E65" s="138"/>
      <c r="F65" s="138"/>
      <c r="G65" s="138"/>
      <c r="H65" s="138"/>
      <c r="I65" s="139"/>
      <c r="J65" s="140" t="n">
        <f aca="false">J685</f>
        <v>0</v>
      </c>
      <c r="L65" s="136"/>
    </row>
    <row r="66" s="135" customFormat="true" ht="20" hidden="false" customHeight="true" outlineLevel="0" collapsed="false">
      <c r="B66" s="136"/>
      <c r="D66" s="137" t="s">
        <v>122</v>
      </c>
      <c r="E66" s="138"/>
      <c r="F66" s="138"/>
      <c r="G66" s="138"/>
      <c r="H66" s="138"/>
      <c r="I66" s="139"/>
      <c r="J66" s="140" t="n">
        <f aca="false">J701</f>
        <v>0</v>
      </c>
      <c r="L66" s="136"/>
    </row>
    <row r="67" s="135" customFormat="true" ht="20" hidden="false" customHeight="true" outlineLevel="0" collapsed="false">
      <c r="B67" s="136"/>
      <c r="D67" s="137" t="s">
        <v>123</v>
      </c>
      <c r="E67" s="138"/>
      <c r="F67" s="138"/>
      <c r="G67" s="138"/>
      <c r="H67" s="138"/>
      <c r="I67" s="139"/>
      <c r="J67" s="140" t="n">
        <f aca="false">J1276</f>
        <v>0</v>
      </c>
      <c r="L67" s="136"/>
    </row>
    <row r="68" s="135" customFormat="true" ht="20" hidden="false" customHeight="true" outlineLevel="0" collapsed="false">
      <c r="B68" s="136"/>
      <c r="D68" s="137" t="s">
        <v>124</v>
      </c>
      <c r="E68" s="138"/>
      <c r="F68" s="138"/>
      <c r="G68" s="138"/>
      <c r="H68" s="138"/>
      <c r="I68" s="139"/>
      <c r="J68" s="140" t="n">
        <f aca="false">J1357</f>
        <v>0</v>
      </c>
      <c r="L68" s="136"/>
    </row>
    <row r="69" s="135" customFormat="true" ht="20" hidden="false" customHeight="true" outlineLevel="0" collapsed="false">
      <c r="B69" s="136"/>
      <c r="D69" s="137" t="s">
        <v>125</v>
      </c>
      <c r="E69" s="138"/>
      <c r="F69" s="138"/>
      <c r="G69" s="138"/>
      <c r="H69" s="138"/>
      <c r="I69" s="139"/>
      <c r="J69" s="140" t="n">
        <f aca="false">J1402</f>
        <v>0</v>
      </c>
      <c r="L69" s="136"/>
    </row>
    <row r="70" s="135" customFormat="true" ht="20" hidden="false" customHeight="true" outlineLevel="0" collapsed="false">
      <c r="B70" s="136"/>
      <c r="D70" s="137" t="s">
        <v>126</v>
      </c>
      <c r="E70" s="138"/>
      <c r="F70" s="138"/>
      <c r="G70" s="138"/>
      <c r="H70" s="138"/>
      <c r="I70" s="139"/>
      <c r="J70" s="140" t="n">
        <f aca="false">J1822</f>
        <v>0</v>
      </c>
      <c r="L70" s="136"/>
    </row>
    <row r="71" s="135" customFormat="true" ht="20" hidden="false" customHeight="true" outlineLevel="0" collapsed="false">
      <c r="B71" s="136"/>
      <c r="D71" s="137" t="s">
        <v>127</v>
      </c>
      <c r="E71" s="138"/>
      <c r="F71" s="138"/>
      <c r="G71" s="138"/>
      <c r="H71" s="138"/>
      <c r="I71" s="139"/>
      <c r="J71" s="140" t="n">
        <f aca="false">J1871</f>
        <v>0</v>
      </c>
      <c r="L71" s="136"/>
    </row>
    <row r="72" s="129" customFormat="true" ht="25" hidden="false" customHeight="true" outlineLevel="0" collapsed="false">
      <c r="B72" s="130"/>
      <c r="D72" s="131" t="s">
        <v>128</v>
      </c>
      <c r="E72" s="132"/>
      <c r="F72" s="132"/>
      <c r="G72" s="132"/>
      <c r="H72" s="132"/>
      <c r="I72" s="133"/>
      <c r="J72" s="134" t="n">
        <f aca="false">J1873</f>
        <v>0</v>
      </c>
      <c r="L72" s="130"/>
    </row>
    <row r="73" s="135" customFormat="true" ht="20" hidden="false" customHeight="true" outlineLevel="0" collapsed="false">
      <c r="B73" s="136"/>
      <c r="D73" s="137" t="s">
        <v>129</v>
      </c>
      <c r="E73" s="138"/>
      <c r="F73" s="138"/>
      <c r="G73" s="138"/>
      <c r="H73" s="138"/>
      <c r="I73" s="139"/>
      <c r="J73" s="140" t="n">
        <f aca="false">J1874</f>
        <v>0</v>
      </c>
      <c r="L73" s="136"/>
    </row>
    <row r="74" s="135" customFormat="true" ht="20" hidden="false" customHeight="true" outlineLevel="0" collapsed="false">
      <c r="B74" s="136"/>
      <c r="D74" s="137" t="s">
        <v>130</v>
      </c>
      <c r="E74" s="138"/>
      <c r="F74" s="138"/>
      <c r="G74" s="138"/>
      <c r="H74" s="138"/>
      <c r="I74" s="139"/>
      <c r="J74" s="140" t="n">
        <f aca="false">J2029</f>
        <v>0</v>
      </c>
      <c r="L74" s="136"/>
    </row>
    <row r="75" s="135" customFormat="true" ht="20" hidden="false" customHeight="true" outlineLevel="0" collapsed="false">
      <c r="B75" s="136"/>
      <c r="D75" s="137" t="s">
        <v>131</v>
      </c>
      <c r="E75" s="138"/>
      <c r="F75" s="138"/>
      <c r="G75" s="138"/>
      <c r="H75" s="138"/>
      <c r="I75" s="139"/>
      <c r="J75" s="140" t="n">
        <f aca="false">J2033</f>
        <v>0</v>
      </c>
      <c r="L75" s="136"/>
    </row>
    <row r="76" s="135" customFormat="true" ht="20" hidden="false" customHeight="true" outlineLevel="0" collapsed="false">
      <c r="B76" s="136"/>
      <c r="D76" s="137" t="s">
        <v>132</v>
      </c>
      <c r="E76" s="138"/>
      <c r="F76" s="138"/>
      <c r="G76" s="138"/>
      <c r="H76" s="138"/>
      <c r="I76" s="139"/>
      <c r="J76" s="140" t="n">
        <f aca="false">J2081</f>
        <v>0</v>
      </c>
      <c r="L76" s="136"/>
    </row>
    <row r="77" s="135" customFormat="true" ht="20" hidden="false" customHeight="true" outlineLevel="0" collapsed="false">
      <c r="B77" s="136"/>
      <c r="D77" s="137" t="s">
        <v>133</v>
      </c>
      <c r="E77" s="138"/>
      <c r="F77" s="138"/>
      <c r="G77" s="138"/>
      <c r="H77" s="138"/>
      <c r="I77" s="139"/>
      <c r="J77" s="140" t="n">
        <f aca="false">J2090</f>
        <v>0</v>
      </c>
      <c r="L77" s="136"/>
    </row>
    <row r="78" s="135" customFormat="true" ht="20" hidden="false" customHeight="true" outlineLevel="0" collapsed="false">
      <c r="B78" s="136"/>
      <c r="D78" s="137" t="s">
        <v>134</v>
      </c>
      <c r="E78" s="138"/>
      <c r="F78" s="138"/>
      <c r="G78" s="138"/>
      <c r="H78" s="138"/>
      <c r="I78" s="139"/>
      <c r="J78" s="140" t="n">
        <f aca="false">J2153</f>
        <v>0</v>
      </c>
      <c r="L78" s="136"/>
    </row>
    <row r="79" s="135" customFormat="true" ht="20" hidden="false" customHeight="true" outlineLevel="0" collapsed="false">
      <c r="B79" s="136"/>
      <c r="D79" s="137" t="s">
        <v>135</v>
      </c>
      <c r="E79" s="138"/>
      <c r="F79" s="138"/>
      <c r="G79" s="138"/>
      <c r="H79" s="138"/>
      <c r="I79" s="139"/>
      <c r="J79" s="140" t="n">
        <f aca="false">J2209</f>
        <v>0</v>
      </c>
      <c r="L79" s="136"/>
    </row>
    <row r="80" s="135" customFormat="true" ht="20" hidden="false" customHeight="true" outlineLevel="0" collapsed="false">
      <c r="B80" s="136"/>
      <c r="D80" s="137" t="s">
        <v>136</v>
      </c>
      <c r="E80" s="138"/>
      <c r="F80" s="138"/>
      <c r="G80" s="138"/>
      <c r="H80" s="138"/>
      <c r="I80" s="139"/>
      <c r="J80" s="140" t="n">
        <f aca="false">J2225</f>
        <v>0</v>
      </c>
      <c r="L80" s="136"/>
    </row>
    <row r="81" s="135" customFormat="true" ht="20" hidden="false" customHeight="true" outlineLevel="0" collapsed="false">
      <c r="B81" s="136"/>
      <c r="D81" s="137" t="s">
        <v>137</v>
      </c>
      <c r="E81" s="138"/>
      <c r="F81" s="138"/>
      <c r="G81" s="138"/>
      <c r="H81" s="138"/>
      <c r="I81" s="139"/>
      <c r="J81" s="140" t="n">
        <f aca="false">J2259</f>
        <v>0</v>
      </c>
      <c r="L81" s="136"/>
    </row>
    <row r="82" s="135" customFormat="true" ht="20" hidden="false" customHeight="true" outlineLevel="0" collapsed="false">
      <c r="B82" s="136"/>
      <c r="D82" s="137" t="s">
        <v>138</v>
      </c>
      <c r="E82" s="138"/>
      <c r="F82" s="138"/>
      <c r="G82" s="138"/>
      <c r="H82" s="138"/>
      <c r="I82" s="139"/>
      <c r="J82" s="140" t="n">
        <f aca="false">J2268</f>
        <v>0</v>
      </c>
      <c r="L82" s="136"/>
    </row>
    <row r="83" s="135" customFormat="true" ht="20" hidden="false" customHeight="true" outlineLevel="0" collapsed="false">
      <c r="B83" s="136"/>
      <c r="D83" s="137" t="s">
        <v>139</v>
      </c>
      <c r="E83" s="138"/>
      <c r="F83" s="138"/>
      <c r="G83" s="138"/>
      <c r="H83" s="138"/>
      <c r="I83" s="139"/>
      <c r="J83" s="140" t="n">
        <f aca="false">J2482</f>
        <v>0</v>
      </c>
      <c r="L83" s="136"/>
    </row>
    <row r="84" s="135" customFormat="true" ht="20" hidden="false" customHeight="true" outlineLevel="0" collapsed="false">
      <c r="B84" s="136"/>
      <c r="D84" s="137" t="s">
        <v>140</v>
      </c>
      <c r="E84" s="138"/>
      <c r="F84" s="138"/>
      <c r="G84" s="138"/>
      <c r="H84" s="138"/>
      <c r="I84" s="139"/>
      <c r="J84" s="140" t="n">
        <f aca="false">J2536</f>
        <v>0</v>
      </c>
      <c r="L84" s="136"/>
    </row>
    <row r="85" s="135" customFormat="true" ht="20" hidden="false" customHeight="true" outlineLevel="0" collapsed="false">
      <c r="B85" s="136"/>
      <c r="D85" s="137" t="s">
        <v>141</v>
      </c>
      <c r="E85" s="138"/>
      <c r="F85" s="138"/>
      <c r="G85" s="138"/>
      <c r="H85" s="138"/>
      <c r="I85" s="139"/>
      <c r="J85" s="140" t="n">
        <f aca="false">J2619</f>
        <v>0</v>
      </c>
      <c r="L85" s="136"/>
    </row>
    <row r="86" s="135" customFormat="true" ht="20" hidden="false" customHeight="true" outlineLevel="0" collapsed="false">
      <c r="B86" s="136"/>
      <c r="D86" s="137" t="s">
        <v>142</v>
      </c>
      <c r="E86" s="138"/>
      <c r="F86" s="138"/>
      <c r="G86" s="138"/>
      <c r="H86" s="138"/>
      <c r="I86" s="139"/>
      <c r="J86" s="140" t="n">
        <f aca="false">J2624</f>
        <v>0</v>
      </c>
      <c r="L86" s="136"/>
    </row>
    <row r="87" s="135" customFormat="true" ht="20" hidden="false" customHeight="true" outlineLevel="0" collapsed="false">
      <c r="B87" s="136"/>
      <c r="D87" s="137" t="s">
        <v>143</v>
      </c>
      <c r="E87" s="138"/>
      <c r="F87" s="138"/>
      <c r="G87" s="138"/>
      <c r="H87" s="138"/>
      <c r="I87" s="139"/>
      <c r="J87" s="140" t="n">
        <f aca="false">J2748</f>
        <v>0</v>
      </c>
      <c r="L87" s="136"/>
    </row>
    <row r="88" s="135" customFormat="true" ht="20" hidden="false" customHeight="true" outlineLevel="0" collapsed="false">
      <c r="B88" s="136"/>
      <c r="D88" s="137" t="s">
        <v>144</v>
      </c>
      <c r="E88" s="138"/>
      <c r="F88" s="138"/>
      <c r="G88" s="138"/>
      <c r="H88" s="138"/>
      <c r="I88" s="139"/>
      <c r="J88" s="140" t="n">
        <f aca="false">J2850</f>
        <v>0</v>
      </c>
      <c r="L88" s="136"/>
    </row>
    <row r="89" s="135" customFormat="true" ht="20" hidden="false" customHeight="true" outlineLevel="0" collapsed="false">
      <c r="B89" s="136"/>
      <c r="D89" s="137" t="s">
        <v>145</v>
      </c>
      <c r="E89" s="138"/>
      <c r="F89" s="138"/>
      <c r="G89" s="138"/>
      <c r="H89" s="138"/>
      <c r="I89" s="139"/>
      <c r="J89" s="140" t="n">
        <f aca="false">J2961</f>
        <v>0</v>
      </c>
      <c r="L89" s="136"/>
    </row>
    <row r="90" s="135" customFormat="true" ht="20" hidden="false" customHeight="true" outlineLevel="0" collapsed="false">
      <c r="B90" s="136"/>
      <c r="D90" s="137" t="s">
        <v>146</v>
      </c>
      <c r="E90" s="138"/>
      <c r="F90" s="138"/>
      <c r="G90" s="138"/>
      <c r="H90" s="138"/>
      <c r="I90" s="139"/>
      <c r="J90" s="140" t="n">
        <f aca="false">J2989</f>
        <v>0</v>
      </c>
      <c r="L90" s="136"/>
    </row>
    <row r="91" s="129" customFormat="true" ht="25" hidden="false" customHeight="true" outlineLevel="0" collapsed="false">
      <c r="B91" s="130"/>
      <c r="D91" s="131" t="s">
        <v>147</v>
      </c>
      <c r="E91" s="132"/>
      <c r="F91" s="132"/>
      <c r="G91" s="132"/>
      <c r="H91" s="132"/>
      <c r="I91" s="133"/>
      <c r="J91" s="134" t="n">
        <f aca="false">J2995</f>
        <v>0</v>
      </c>
      <c r="L91" s="130"/>
    </row>
    <row r="92" s="135" customFormat="true" ht="20" hidden="false" customHeight="true" outlineLevel="0" collapsed="false">
      <c r="B92" s="136"/>
      <c r="D92" s="137" t="s">
        <v>148</v>
      </c>
      <c r="E92" s="138"/>
      <c r="F92" s="138"/>
      <c r="G92" s="138"/>
      <c r="H92" s="138"/>
      <c r="I92" s="139"/>
      <c r="J92" s="140" t="n">
        <f aca="false">J2996</f>
        <v>0</v>
      </c>
      <c r="L92" s="136"/>
    </row>
    <row r="93" s="22" customFormat="true" ht="21.75" hidden="false" customHeight="true" outlineLevel="0" collapsed="false">
      <c r="B93" s="23"/>
      <c r="I93" s="99"/>
      <c r="L93" s="23"/>
    </row>
    <row r="94" s="22" customFormat="true" ht="7" hidden="false" customHeight="true" outlineLevel="0" collapsed="false">
      <c r="B94" s="38"/>
      <c r="C94" s="39"/>
      <c r="D94" s="39"/>
      <c r="E94" s="39"/>
      <c r="F94" s="39"/>
      <c r="G94" s="39"/>
      <c r="H94" s="39"/>
      <c r="I94" s="122"/>
      <c r="J94" s="39"/>
      <c r="K94" s="39"/>
      <c r="L94" s="23"/>
    </row>
    <row r="98" s="22" customFormat="true" ht="7" hidden="false" customHeight="true" outlineLevel="0" collapsed="false">
      <c r="B98" s="40"/>
      <c r="C98" s="41"/>
      <c r="D98" s="41"/>
      <c r="E98" s="41"/>
      <c r="F98" s="41"/>
      <c r="G98" s="41"/>
      <c r="H98" s="41"/>
      <c r="I98" s="123"/>
      <c r="J98" s="41"/>
      <c r="K98" s="41"/>
      <c r="L98" s="23"/>
    </row>
    <row r="99" s="22" customFormat="true" ht="25" hidden="false" customHeight="true" outlineLevel="0" collapsed="false">
      <c r="B99" s="23"/>
      <c r="C99" s="7" t="s">
        <v>149</v>
      </c>
      <c r="I99" s="99"/>
      <c r="L99" s="23"/>
    </row>
    <row r="100" s="22" customFormat="true" ht="7" hidden="false" customHeight="true" outlineLevel="0" collapsed="false">
      <c r="B100" s="23"/>
      <c r="I100" s="99"/>
      <c r="L100" s="23"/>
    </row>
    <row r="101" s="22" customFormat="true" ht="12" hidden="false" customHeight="true" outlineLevel="0" collapsed="false">
      <c r="B101" s="23"/>
      <c r="C101" s="15" t="s">
        <v>16</v>
      </c>
      <c r="I101" s="99"/>
      <c r="L101" s="23"/>
    </row>
    <row r="102" s="22" customFormat="true" ht="16.5" hidden="false" customHeight="true" outlineLevel="0" collapsed="false">
      <c r="B102" s="23"/>
      <c r="E102" s="98" t="str">
        <f aca="false">E7</f>
        <v>Rekonstrukce MŠ Štěpánov</v>
      </c>
      <c r="F102" s="98"/>
      <c r="G102" s="98"/>
      <c r="H102" s="98"/>
      <c r="I102" s="99"/>
      <c r="L102" s="23"/>
    </row>
    <row r="103" s="22" customFormat="true" ht="12" hidden="false" customHeight="true" outlineLevel="0" collapsed="false">
      <c r="B103" s="23"/>
      <c r="C103" s="15" t="s">
        <v>109</v>
      </c>
      <c r="I103" s="99"/>
      <c r="L103" s="23"/>
    </row>
    <row r="104" s="22" customFormat="true" ht="16.5" hidden="false" customHeight="true" outlineLevel="0" collapsed="false">
      <c r="B104" s="23"/>
      <c r="E104" s="100" t="str">
        <f aca="false">E9</f>
        <v>9-01 - SO 01 - Rekonstrukce MŠ</v>
      </c>
      <c r="F104" s="100"/>
      <c r="G104" s="100"/>
      <c r="H104" s="100"/>
      <c r="I104" s="99"/>
      <c r="L104" s="23"/>
    </row>
    <row r="105" s="22" customFormat="true" ht="7" hidden="false" customHeight="true" outlineLevel="0" collapsed="false">
      <c r="B105" s="23"/>
      <c r="I105" s="99"/>
      <c r="L105" s="23"/>
    </row>
    <row r="106" s="22" customFormat="true" ht="12" hidden="false" customHeight="true" outlineLevel="0" collapsed="false">
      <c r="B106" s="23"/>
      <c r="C106" s="15" t="s">
        <v>21</v>
      </c>
      <c r="F106" s="16" t="str">
        <f aca="false">F12</f>
        <v>Štěpánov</v>
      </c>
      <c r="I106" s="101" t="s">
        <v>23</v>
      </c>
      <c r="J106" s="102" t="str">
        <f aca="false">IF(J12="","",J12)</f>
        <v>30. 3. 2020</v>
      </c>
      <c r="L106" s="23"/>
    </row>
    <row r="107" s="22" customFormat="true" ht="7" hidden="false" customHeight="true" outlineLevel="0" collapsed="false">
      <c r="B107" s="23"/>
      <c r="I107" s="99"/>
      <c r="L107" s="23"/>
    </row>
    <row r="108" s="22" customFormat="true" ht="28" hidden="false" customHeight="true" outlineLevel="0" collapsed="false">
      <c r="B108" s="23"/>
      <c r="C108" s="15" t="s">
        <v>25</v>
      </c>
      <c r="F108" s="16" t="str">
        <f aca="false">E15</f>
        <v>Obec Štěpánov, Horní 444/7, Štěpánov</v>
      </c>
      <c r="I108" s="101" t="s">
        <v>33</v>
      </c>
      <c r="J108" s="124" t="str">
        <f aca="false">E21</f>
        <v>SPZ DESIGN, s.r.o</v>
      </c>
      <c r="L108" s="23"/>
    </row>
    <row r="109" s="22" customFormat="true" ht="15.25" hidden="false" customHeight="true" outlineLevel="0" collapsed="false">
      <c r="B109" s="23"/>
      <c r="C109" s="15" t="s">
        <v>31</v>
      </c>
      <c r="F109" s="16" t="str">
        <f aca="false">IF(E18="","",E18)</f>
        <v>Vyplň údaj</v>
      </c>
      <c r="I109" s="101" t="s">
        <v>35</v>
      </c>
      <c r="J109" s="124" t="str">
        <f aca="false">E24</f>
        <v>Ing.Zavadil</v>
      </c>
      <c r="L109" s="23"/>
    </row>
    <row r="110" s="22" customFormat="true" ht="10.25" hidden="false" customHeight="true" outlineLevel="0" collapsed="false">
      <c r="B110" s="23"/>
      <c r="I110" s="99"/>
      <c r="L110" s="23"/>
    </row>
    <row r="111" s="141" customFormat="true" ht="29.25" hidden="false" customHeight="true" outlineLevel="0" collapsed="false">
      <c r="B111" s="142"/>
      <c r="C111" s="143" t="s">
        <v>150</v>
      </c>
      <c r="D111" s="144" t="s">
        <v>58</v>
      </c>
      <c r="E111" s="144" t="s">
        <v>54</v>
      </c>
      <c r="F111" s="144" t="s">
        <v>55</v>
      </c>
      <c r="G111" s="144" t="s">
        <v>151</v>
      </c>
      <c r="H111" s="144" t="s">
        <v>152</v>
      </c>
      <c r="I111" s="145" t="s">
        <v>153</v>
      </c>
      <c r="J111" s="144" t="s">
        <v>114</v>
      </c>
      <c r="K111" s="146" t="s">
        <v>154</v>
      </c>
      <c r="L111" s="142"/>
      <c r="M111" s="61"/>
      <c r="N111" s="62" t="s">
        <v>43</v>
      </c>
      <c r="O111" s="62" t="s">
        <v>155</v>
      </c>
      <c r="P111" s="62" t="s">
        <v>156</v>
      </c>
      <c r="Q111" s="62" t="s">
        <v>157</v>
      </c>
      <c r="R111" s="62" t="s">
        <v>158</v>
      </c>
      <c r="S111" s="62" t="s">
        <v>159</v>
      </c>
      <c r="T111" s="62" t="s">
        <v>160</v>
      </c>
      <c r="U111" s="63" t="s">
        <v>161</v>
      </c>
    </row>
    <row r="112" s="22" customFormat="true" ht="23" hidden="false" customHeight="true" outlineLevel="0" collapsed="false">
      <c r="B112" s="23"/>
      <c r="C112" s="67" t="s">
        <v>162</v>
      </c>
      <c r="I112" s="99"/>
      <c r="J112" s="147" t="n">
        <f aca="false">BK112</f>
        <v>0</v>
      </c>
      <c r="L112" s="23"/>
      <c r="M112" s="64"/>
      <c r="N112" s="52"/>
      <c r="O112" s="52"/>
      <c r="P112" s="148" t="n">
        <f aca="false">P113+P1873+P2995</f>
        <v>0</v>
      </c>
      <c r="Q112" s="52"/>
      <c r="R112" s="148" t="n">
        <f aca="false">R113+R1873+R2995</f>
        <v>491.32645438</v>
      </c>
      <c r="S112" s="52"/>
      <c r="T112" s="148" t="n">
        <f aca="false">T113+T1873+T2995</f>
        <v>599.25237304</v>
      </c>
      <c r="U112" s="53"/>
      <c r="AT112" s="3" t="s">
        <v>72</v>
      </c>
      <c r="AU112" s="3" t="s">
        <v>115</v>
      </c>
      <c r="BK112" s="149" t="n">
        <f aca="false">BK113+BK1873+BK2995</f>
        <v>0</v>
      </c>
    </row>
    <row r="113" s="150" customFormat="true" ht="26" hidden="false" customHeight="true" outlineLevel="0" collapsed="false">
      <c r="B113" s="151"/>
      <c r="D113" s="152" t="s">
        <v>72</v>
      </c>
      <c r="E113" s="153" t="s">
        <v>163</v>
      </c>
      <c r="F113" s="153" t="s">
        <v>164</v>
      </c>
      <c r="I113" s="154"/>
      <c r="J113" s="155" t="n">
        <f aca="false">BK113</f>
        <v>0</v>
      </c>
      <c r="L113" s="151"/>
      <c r="M113" s="156"/>
      <c r="N113" s="157"/>
      <c r="O113" s="157"/>
      <c r="P113" s="158" t="n">
        <f aca="false">P114+P222+P270+P610+P685+P701+P1276+P1357+P1402+P1822+P1871</f>
        <v>0</v>
      </c>
      <c r="Q113" s="157"/>
      <c r="R113" s="158" t="n">
        <f aca="false">R114+R222+R270+R610+R685+R701+R1276+R1357+R1402+R1822+R1871</f>
        <v>444.92899096</v>
      </c>
      <c r="S113" s="157"/>
      <c r="T113" s="158" t="n">
        <f aca="false">T114+T222+T270+T610+T685+T701+T1276+T1357+T1402+T1822+T1871</f>
        <v>572.233823</v>
      </c>
      <c r="U113" s="159"/>
      <c r="AR113" s="152" t="s">
        <v>81</v>
      </c>
      <c r="AT113" s="160" t="s">
        <v>72</v>
      </c>
      <c r="AU113" s="160" t="s">
        <v>73</v>
      </c>
      <c r="AY113" s="152" t="s">
        <v>165</v>
      </c>
      <c r="BK113" s="161" t="n">
        <f aca="false">BK114+BK222+BK270+BK610+BK685+BK701+BK1276+BK1357+BK1402+BK1822+BK1871</f>
        <v>0</v>
      </c>
    </row>
    <row r="114" s="150" customFormat="true" ht="23" hidden="false" customHeight="true" outlineLevel="0" collapsed="false">
      <c r="B114" s="151"/>
      <c r="D114" s="152" t="s">
        <v>72</v>
      </c>
      <c r="E114" s="162" t="s">
        <v>81</v>
      </c>
      <c r="F114" s="162" t="s">
        <v>166</v>
      </c>
      <c r="I114" s="154"/>
      <c r="J114" s="163" t="n">
        <f aca="false">BK114</f>
        <v>0</v>
      </c>
      <c r="L114" s="151"/>
      <c r="M114" s="156"/>
      <c r="N114" s="157"/>
      <c r="O114" s="157"/>
      <c r="P114" s="158" t="n">
        <f aca="false">SUM(P115:P221)</f>
        <v>0</v>
      </c>
      <c r="Q114" s="157"/>
      <c r="R114" s="158" t="n">
        <f aca="false">SUM(R115:R221)</f>
        <v>80.344</v>
      </c>
      <c r="S114" s="157"/>
      <c r="T114" s="158" t="n">
        <f aca="false">SUM(T115:T221)</f>
        <v>1.12875</v>
      </c>
      <c r="U114" s="159"/>
      <c r="AR114" s="152" t="s">
        <v>81</v>
      </c>
      <c r="AT114" s="160" t="s">
        <v>72</v>
      </c>
      <c r="AU114" s="160" t="s">
        <v>81</v>
      </c>
      <c r="AY114" s="152" t="s">
        <v>165</v>
      </c>
      <c r="BK114" s="161" t="n">
        <f aca="false">SUM(BK115:BK221)</f>
        <v>0</v>
      </c>
    </row>
    <row r="115" s="22" customFormat="true" ht="24" hidden="false" customHeight="true" outlineLevel="0" collapsed="false">
      <c r="B115" s="164"/>
      <c r="C115" s="165" t="s">
        <v>81</v>
      </c>
      <c r="D115" s="165" t="s">
        <v>167</v>
      </c>
      <c r="E115" s="166" t="s">
        <v>168</v>
      </c>
      <c r="F115" s="167" t="s">
        <v>169</v>
      </c>
      <c r="G115" s="168" t="s">
        <v>170</v>
      </c>
      <c r="H115" s="169" t="n">
        <v>1.75</v>
      </c>
      <c r="I115" s="170"/>
      <c r="J115" s="171" t="n">
        <f aca="false">ROUND(I115*H115,2)</f>
        <v>0</v>
      </c>
      <c r="K115" s="167" t="s">
        <v>171</v>
      </c>
      <c r="L115" s="23"/>
      <c r="M115" s="172"/>
      <c r="N115" s="173" t="s">
        <v>44</v>
      </c>
      <c r="O115" s="54"/>
      <c r="P115" s="174" t="n">
        <f aca="false">O115*H115</f>
        <v>0</v>
      </c>
      <c r="Q115" s="174" t="n">
        <v>0</v>
      </c>
      <c r="R115" s="174" t="n">
        <f aca="false">Q115*H115</f>
        <v>0</v>
      </c>
      <c r="S115" s="174" t="n">
        <v>0.235</v>
      </c>
      <c r="T115" s="174" t="n">
        <f aca="false">S115*H115</f>
        <v>0.41125</v>
      </c>
      <c r="U115" s="175"/>
      <c r="AR115" s="176" t="s">
        <v>172</v>
      </c>
      <c r="AT115" s="176" t="s">
        <v>167</v>
      </c>
      <c r="AU115" s="176" t="s">
        <v>83</v>
      </c>
      <c r="AY115" s="3" t="s">
        <v>165</v>
      </c>
      <c r="BE115" s="177" t="n">
        <f aca="false">IF(N115="základní",J115,0)</f>
        <v>0</v>
      </c>
      <c r="BF115" s="177" t="n">
        <f aca="false">IF(N115="snížená",J115,0)</f>
        <v>0</v>
      </c>
      <c r="BG115" s="177" t="n">
        <f aca="false">IF(N115="zákl. přenesená",J115,0)</f>
        <v>0</v>
      </c>
      <c r="BH115" s="177" t="n">
        <f aca="false">IF(N115="sníž. přenesená",J115,0)</f>
        <v>0</v>
      </c>
      <c r="BI115" s="177" t="n">
        <f aca="false">IF(N115="nulová",J115,0)</f>
        <v>0</v>
      </c>
      <c r="BJ115" s="3" t="s">
        <v>81</v>
      </c>
      <c r="BK115" s="177" t="n">
        <f aca="false">ROUND(I115*H115,2)</f>
        <v>0</v>
      </c>
      <c r="BL115" s="3" t="s">
        <v>172</v>
      </c>
      <c r="BM115" s="176" t="s">
        <v>173</v>
      </c>
    </row>
    <row r="116" s="178" customFormat="true" ht="12" hidden="false" customHeight="false" outlineLevel="0" collapsed="false">
      <c r="B116" s="179"/>
      <c r="D116" s="180" t="s">
        <v>174</v>
      </c>
      <c r="E116" s="181"/>
      <c r="F116" s="182" t="s">
        <v>175</v>
      </c>
      <c r="H116" s="181"/>
      <c r="I116" s="183"/>
      <c r="L116" s="179"/>
      <c r="M116" s="184"/>
      <c r="N116" s="185"/>
      <c r="O116" s="185"/>
      <c r="P116" s="185"/>
      <c r="Q116" s="185"/>
      <c r="R116" s="185"/>
      <c r="S116" s="185"/>
      <c r="T116" s="185"/>
      <c r="U116" s="186"/>
      <c r="AT116" s="181" t="s">
        <v>174</v>
      </c>
      <c r="AU116" s="181" t="s">
        <v>83</v>
      </c>
      <c r="AV116" s="178" t="s">
        <v>81</v>
      </c>
      <c r="AW116" s="178" t="s">
        <v>176</v>
      </c>
      <c r="AX116" s="178" t="s">
        <v>73</v>
      </c>
      <c r="AY116" s="181" t="s">
        <v>165</v>
      </c>
    </row>
    <row r="117" s="187" customFormat="true" ht="12" hidden="false" customHeight="false" outlineLevel="0" collapsed="false">
      <c r="B117" s="188"/>
      <c r="D117" s="180" t="s">
        <v>174</v>
      </c>
      <c r="E117" s="189"/>
      <c r="F117" s="190" t="s">
        <v>177</v>
      </c>
      <c r="H117" s="191" t="n">
        <v>1.75</v>
      </c>
      <c r="I117" s="192"/>
      <c r="L117" s="188"/>
      <c r="M117" s="193"/>
      <c r="N117" s="194"/>
      <c r="O117" s="194"/>
      <c r="P117" s="194"/>
      <c r="Q117" s="194"/>
      <c r="R117" s="194"/>
      <c r="S117" s="194"/>
      <c r="T117" s="194"/>
      <c r="U117" s="195"/>
      <c r="AT117" s="189" t="s">
        <v>174</v>
      </c>
      <c r="AU117" s="189" t="s">
        <v>83</v>
      </c>
      <c r="AV117" s="187" t="s">
        <v>83</v>
      </c>
      <c r="AW117" s="187" t="s">
        <v>176</v>
      </c>
      <c r="AX117" s="187" t="s">
        <v>73</v>
      </c>
      <c r="AY117" s="189" t="s">
        <v>165</v>
      </c>
    </row>
    <row r="118" s="196" customFormat="true" ht="12" hidden="false" customHeight="false" outlineLevel="0" collapsed="false">
      <c r="B118" s="197"/>
      <c r="D118" s="180" t="s">
        <v>174</v>
      </c>
      <c r="E118" s="198"/>
      <c r="F118" s="199" t="s">
        <v>178</v>
      </c>
      <c r="H118" s="200" t="n">
        <v>1.75</v>
      </c>
      <c r="I118" s="201"/>
      <c r="L118" s="197"/>
      <c r="M118" s="202"/>
      <c r="N118" s="203"/>
      <c r="O118" s="203"/>
      <c r="P118" s="203"/>
      <c r="Q118" s="203"/>
      <c r="R118" s="203"/>
      <c r="S118" s="203"/>
      <c r="T118" s="203"/>
      <c r="U118" s="204"/>
      <c r="AT118" s="198" t="s">
        <v>174</v>
      </c>
      <c r="AU118" s="198" t="s">
        <v>83</v>
      </c>
      <c r="AV118" s="196" t="s">
        <v>172</v>
      </c>
      <c r="AW118" s="196" t="s">
        <v>176</v>
      </c>
      <c r="AX118" s="196" t="s">
        <v>81</v>
      </c>
      <c r="AY118" s="198" t="s">
        <v>165</v>
      </c>
    </row>
    <row r="119" s="22" customFormat="true" ht="16.5" hidden="false" customHeight="true" outlineLevel="0" collapsed="false">
      <c r="B119" s="164"/>
      <c r="C119" s="165" t="s">
        <v>83</v>
      </c>
      <c r="D119" s="165" t="s">
        <v>167</v>
      </c>
      <c r="E119" s="166" t="s">
        <v>179</v>
      </c>
      <c r="F119" s="167" t="s">
        <v>180</v>
      </c>
      <c r="G119" s="168" t="s">
        <v>181</v>
      </c>
      <c r="H119" s="169" t="n">
        <v>3.5</v>
      </c>
      <c r="I119" s="170"/>
      <c r="J119" s="171" t="n">
        <f aca="false">ROUND(I119*H119,2)</f>
        <v>0</v>
      </c>
      <c r="K119" s="167" t="s">
        <v>171</v>
      </c>
      <c r="L119" s="23"/>
      <c r="M119" s="172"/>
      <c r="N119" s="173" t="s">
        <v>44</v>
      </c>
      <c r="O119" s="54"/>
      <c r="P119" s="174" t="n">
        <f aca="false">O119*H119</f>
        <v>0</v>
      </c>
      <c r="Q119" s="174" t="n">
        <v>0</v>
      </c>
      <c r="R119" s="174" t="n">
        <f aca="false">Q119*H119</f>
        <v>0</v>
      </c>
      <c r="S119" s="174" t="n">
        <v>0.205</v>
      </c>
      <c r="T119" s="174" t="n">
        <f aca="false">S119*H119</f>
        <v>0.7175</v>
      </c>
      <c r="U119" s="175"/>
      <c r="AR119" s="176" t="s">
        <v>172</v>
      </c>
      <c r="AT119" s="176" t="s">
        <v>167</v>
      </c>
      <c r="AU119" s="176" t="s">
        <v>83</v>
      </c>
      <c r="AY119" s="3" t="s">
        <v>165</v>
      </c>
      <c r="BE119" s="177" t="n">
        <f aca="false">IF(N119="základní",J119,0)</f>
        <v>0</v>
      </c>
      <c r="BF119" s="177" t="n">
        <f aca="false">IF(N119="snížená",J119,0)</f>
        <v>0</v>
      </c>
      <c r="BG119" s="177" t="n">
        <f aca="false">IF(N119="zákl. přenesená",J119,0)</f>
        <v>0</v>
      </c>
      <c r="BH119" s="177" t="n">
        <f aca="false">IF(N119="sníž. přenesená",J119,0)</f>
        <v>0</v>
      </c>
      <c r="BI119" s="177" t="n">
        <f aca="false">IF(N119="nulová",J119,0)</f>
        <v>0</v>
      </c>
      <c r="BJ119" s="3" t="s">
        <v>81</v>
      </c>
      <c r="BK119" s="177" t="n">
        <f aca="false">ROUND(I119*H119,2)</f>
        <v>0</v>
      </c>
      <c r="BL119" s="3" t="s">
        <v>172</v>
      </c>
      <c r="BM119" s="176" t="s">
        <v>182</v>
      </c>
    </row>
    <row r="120" s="178" customFormat="true" ht="12" hidden="false" customHeight="false" outlineLevel="0" collapsed="false">
      <c r="B120" s="179"/>
      <c r="D120" s="180" t="s">
        <v>174</v>
      </c>
      <c r="E120" s="181"/>
      <c r="F120" s="182" t="s">
        <v>175</v>
      </c>
      <c r="H120" s="181"/>
      <c r="I120" s="183"/>
      <c r="L120" s="179"/>
      <c r="M120" s="184"/>
      <c r="N120" s="185"/>
      <c r="O120" s="185"/>
      <c r="P120" s="185"/>
      <c r="Q120" s="185"/>
      <c r="R120" s="185"/>
      <c r="S120" s="185"/>
      <c r="T120" s="185"/>
      <c r="U120" s="186"/>
      <c r="AT120" s="181" t="s">
        <v>174</v>
      </c>
      <c r="AU120" s="181" t="s">
        <v>83</v>
      </c>
      <c r="AV120" s="178" t="s">
        <v>81</v>
      </c>
      <c r="AW120" s="178" t="s">
        <v>176</v>
      </c>
      <c r="AX120" s="178" t="s">
        <v>73</v>
      </c>
      <c r="AY120" s="181" t="s">
        <v>165</v>
      </c>
    </row>
    <row r="121" s="187" customFormat="true" ht="12" hidden="false" customHeight="false" outlineLevel="0" collapsed="false">
      <c r="B121" s="188"/>
      <c r="D121" s="180" t="s">
        <v>174</v>
      </c>
      <c r="E121" s="189"/>
      <c r="F121" s="190" t="s">
        <v>183</v>
      </c>
      <c r="H121" s="191" t="n">
        <v>3.5</v>
      </c>
      <c r="I121" s="192"/>
      <c r="L121" s="188"/>
      <c r="M121" s="193"/>
      <c r="N121" s="194"/>
      <c r="O121" s="194"/>
      <c r="P121" s="194"/>
      <c r="Q121" s="194"/>
      <c r="R121" s="194"/>
      <c r="S121" s="194"/>
      <c r="T121" s="194"/>
      <c r="U121" s="195"/>
      <c r="AT121" s="189" t="s">
        <v>174</v>
      </c>
      <c r="AU121" s="189" t="s">
        <v>83</v>
      </c>
      <c r="AV121" s="187" t="s">
        <v>83</v>
      </c>
      <c r="AW121" s="187" t="s">
        <v>176</v>
      </c>
      <c r="AX121" s="187" t="s">
        <v>73</v>
      </c>
      <c r="AY121" s="189" t="s">
        <v>165</v>
      </c>
    </row>
    <row r="122" s="196" customFormat="true" ht="12" hidden="false" customHeight="false" outlineLevel="0" collapsed="false">
      <c r="B122" s="197"/>
      <c r="D122" s="180" t="s">
        <v>174</v>
      </c>
      <c r="E122" s="198"/>
      <c r="F122" s="199" t="s">
        <v>178</v>
      </c>
      <c r="H122" s="200" t="n">
        <v>3.5</v>
      </c>
      <c r="I122" s="201"/>
      <c r="L122" s="197"/>
      <c r="M122" s="202"/>
      <c r="N122" s="203"/>
      <c r="O122" s="203"/>
      <c r="P122" s="203"/>
      <c r="Q122" s="203"/>
      <c r="R122" s="203"/>
      <c r="S122" s="203"/>
      <c r="T122" s="203"/>
      <c r="U122" s="204"/>
      <c r="AT122" s="198" t="s">
        <v>174</v>
      </c>
      <c r="AU122" s="198" t="s">
        <v>83</v>
      </c>
      <c r="AV122" s="196" t="s">
        <v>172</v>
      </c>
      <c r="AW122" s="196" t="s">
        <v>176</v>
      </c>
      <c r="AX122" s="196" t="s">
        <v>81</v>
      </c>
      <c r="AY122" s="198" t="s">
        <v>165</v>
      </c>
    </row>
    <row r="123" s="22" customFormat="true" ht="24" hidden="false" customHeight="true" outlineLevel="0" collapsed="false">
      <c r="B123" s="164"/>
      <c r="C123" s="165" t="s">
        <v>184</v>
      </c>
      <c r="D123" s="165" t="s">
        <v>167</v>
      </c>
      <c r="E123" s="166" t="s">
        <v>185</v>
      </c>
      <c r="F123" s="167" t="s">
        <v>186</v>
      </c>
      <c r="G123" s="168" t="s">
        <v>187</v>
      </c>
      <c r="H123" s="169" t="n">
        <v>9.463</v>
      </c>
      <c r="I123" s="170"/>
      <c r="J123" s="171" t="n">
        <f aca="false">ROUND(I123*H123,2)</f>
        <v>0</v>
      </c>
      <c r="K123" s="167" t="s">
        <v>171</v>
      </c>
      <c r="L123" s="23"/>
      <c r="M123" s="172"/>
      <c r="N123" s="173" t="s">
        <v>44</v>
      </c>
      <c r="O123" s="54"/>
      <c r="P123" s="174" t="n">
        <f aca="false">O123*H123</f>
        <v>0</v>
      </c>
      <c r="Q123" s="174" t="n">
        <v>0</v>
      </c>
      <c r="R123" s="174" t="n">
        <f aca="false">Q123*H123</f>
        <v>0</v>
      </c>
      <c r="S123" s="174" t="n">
        <v>0</v>
      </c>
      <c r="T123" s="174" t="n">
        <f aca="false">S123*H123</f>
        <v>0</v>
      </c>
      <c r="U123" s="175"/>
      <c r="AR123" s="176" t="s">
        <v>172</v>
      </c>
      <c r="AT123" s="176" t="s">
        <v>167</v>
      </c>
      <c r="AU123" s="176" t="s">
        <v>83</v>
      </c>
      <c r="AY123" s="3" t="s">
        <v>165</v>
      </c>
      <c r="BE123" s="177" t="n">
        <f aca="false">IF(N123="základní",J123,0)</f>
        <v>0</v>
      </c>
      <c r="BF123" s="177" t="n">
        <f aca="false">IF(N123="snížená",J123,0)</f>
        <v>0</v>
      </c>
      <c r="BG123" s="177" t="n">
        <f aca="false">IF(N123="zákl. přenesená",J123,0)</f>
        <v>0</v>
      </c>
      <c r="BH123" s="177" t="n">
        <f aca="false">IF(N123="sníž. přenesená",J123,0)</f>
        <v>0</v>
      </c>
      <c r="BI123" s="177" t="n">
        <f aca="false">IF(N123="nulová",J123,0)</f>
        <v>0</v>
      </c>
      <c r="BJ123" s="3" t="s">
        <v>81</v>
      </c>
      <c r="BK123" s="177" t="n">
        <f aca="false">ROUND(I123*H123,2)</f>
        <v>0</v>
      </c>
      <c r="BL123" s="3" t="s">
        <v>172</v>
      </c>
      <c r="BM123" s="176" t="s">
        <v>188</v>
      </c>
    </row>
    <row r="124" s="178" customFormat="true" ht="12" hidden="false" customHeight="false" outlineLevel="0" collapsed="false">
      <c r="B124" s="179"/>
      <c r="D124" s="180" t="s">
        <v>174</v>
      </c>
      <c r="E124" s="181"/>
      <c r="F124" s="182" t="s">
        <v>189</v>
      </c>
      <c r="H124" s="181"/>
      <c r="I124" s="183"/>
      <c r="L124" s="179"/>
      <c r="M124" s="184"/>
      <c r="N124" s="185"/>
      <c r="O124" s="185"/>
      <c r="P124" s="185"/>
      <c r="Q124" s="185"/>
      <c r="R124" s="185"/>
      <c r="S124" s="185"/>
      <c r="T124" s="185"/>
      <c r="U124" s="186"/>
      <c r="AT124" s="181" t="s">
        <v>174</v>
      </c>
      <c r="AU124" s="181" t="s">
        <v>83</v>
      </c>
      <c r="AV124" s="178" t="s">
        <v>81</v>
      </c>
      <c r="AW124" s="178" t="s">
        <v>176</v>
      </c>
      <c r="AX124" s="178" t="s">
        <v>73</v>
      </c>
      <c r="AY124" s="181" t="s">
        <v>165</v>
      </c>
    </row>
    <row r="125" s="187" customFormat="true" ht="12" hidden="false" customHeight="false" outlineLevel="0" collapsed="false">
      <c r="B125" s="188"/>
      <c r="D125" s="180" t="s">
        <v>174</v>
      </c>
      <c r="E125" s="189"/>
      <c r="F125" s="190" t="s">
        <v>190</v>
      </c>
      <c r="H125" s="191" t="n">
        <v>7.62375</v>
      </c>
      <c r="I125" s="192"/>
      <c r="L125" s="188"/>
      <c r="M125" s="193"/>
      <c r="N125" s="194"/>
      <c r="O125" s="194"/>
      <c r="P125" s="194"/>
      <c r="Q125" s="194"/>
      <c r="R125" s="194"/>
      <c r="S125" s="194"/>
      <c r="T125" s="194"/>
      <c r="U125" s="195"/>
      <c r="AT125" s="189" t="s">
        <v>174</v>
      </c>
      <c r="AU125" s="189" t="s">
        <v>83</v>
      </c>
      <c r="AV125" s="187" t="s">
        <v>83</v>
      </c>
      <c r="AW125" s="187" t="s">
        <v>176</v>
      </c>
      <c r="AX125" s="187" t="s">
        <v>73</v>
      </c>
      <c r="AY125" s="189" t="s">
        <v>165</v>
      </c>
    </row>
    <row r="126" s="187" customFormat="true" ht="12" hidden="false" customHeight="false" outlineLevel="0" collapsed="false">
      <c r="B126" s="188"/>
      <c r="D126" s="180" t="s">
        <v>174</v>
      </c>
      <c r="E126" s="189"/>
      <c r="F126" s="190" t="s">
        <v>191</v>
      </c>
      <c r="H126" s="191" t="n">
        <v>1.83885</v>
      </c>
      <c r="I126" s="192"/>
      <c r="L126" s="188"/>
      <c r="M126" s="193"/>
      <c r="N126" s="194"/>
      <c r="O126" s="194"/>
      <c r="P126" s="194"/>
      <c r="Q126" s="194"/>
      <c r="R126" s="194"/>
      <c r="S126" s="194"/>
      <c r="T126" s="194"/>
      <c r="U126" s="195"/>
      <c r="AT126" s="189" t="s">
        <v>174</v>
      </c>
      <c r="AU126" s="189" t="s">
        <v>83</v>
      </c>
      <c r="AV126" s="187" t="s">
        <v>83</v>
      </c>
      <c r="AW126" s="187" t="s">
        <v>176</v>
      </c>
      <c r="AX126" s="187" t="s">
        <v>73</v>
      </c>
      <c r="AY126" s="189" t="s">
        <v>165</v>
      </c>
    </row>
    <row r="127" s="196" customFormat="true" ht="12" hidden="false" customHeight="false" outlineLevel="0" collapsed="false">
      <c r="B127" s="197"/>
      <c r="D127" s="180" t="s">
        <v>174</v>
      </c>
      <c r="E127" s="198"/>
      <c r="F127" s="199" t="s">
        <v>178</v>
      </c>
      <c r="H127" s="200" t="n">
        <v>9.4626</v>
      </c>
      <c r="I127" s="201"/>
      <c r="L127" s="197"/>
      <c r="M127" s="202"/>
      <c r="N127" s="203"/>
      <c r="O127" s="203"/>
      <c r="P127" s="203"/>
      <c r="Q127" s="203"/>
      <c r="R127" s="203"/>
      <c r="S127" s="203"/>
      <c r="T127" s="203"/>
      <c r="U127" s="204"/>
      <c r="AT127" s="198" t="s">
        <v>174</v>
      </c>
      <c r="AU127" s="198" t="s">
        <v>83</v>
      </c>
      <c r="AV127" s="196" t="s">
        <v>172</v>
      </c>
      <c r="AW127" s="196" t="s">
        <v>176</v>
      </c>
      <c r="AX127" s="196" t="s">
        <v>81</v>
      </c>
      <c r="AY127" s="198" t="s">
        <v>165</v>
      </c>
    </row>
    <row r="128" s="22" customFormat="true" ht="24" hidden="false" customHeight="true" outlineLevel="0" collapsed="false">
      <c r="B128" s="164"/>
      <c r="C128" s="165" t="s">
        <v>172</v>
      </c>
      <c r="D128" s="165" t="s">
        <v>167</v>
      </c>
      <c r="E128" s="166" t="s">
        <v>192</v>
      </c>
      <c r="F128" s="167" t="s">
        <v>193</v>
      </c>
      <c r="G128" s="168" t="s">
        <v>187</v>
      </c>
      <c r="H128" s="169" t="n">
        <v>9.463</v>
      </c>
      <c r="I128" s="170"/>
      <c r="J128" s="171" t="n">
        <f aca="false">ROUND(I128*H128,2)</f>
        <v>0</v>
      </c>
      <c r="K128" s="167" t="s">
        <v>171</v>
      </c>
      <c r="L128" s="23"/>
      <c r="M128" s="172"/>
      <c r="N128" s="173" t="s">
        <v>44</v>
      </c>
      <c r="O128" s="54"/>
      <c r="P128" s="174" t="n">
        <f aca="false">O128*H128</f>
        <v>0</v>
      </c>
      <c r="Q128" s="174" t="n">
        <v>0</v>
      </c>
      <c r="R128" s="174" t="n">
        <f aca="false">Q128*H128</f>
        <v>0</v>
      </c>
      <c r="S128" s="174" t="n">
        <v>0</v>
      </c>
      <c r="T128" s="174" t="n">
        <f aca="false">S128*H128</f>
        <v>0</v>
      </c>
      <c r="U128" s="175"/>
      <c r="AR128" s="176" t="s">
        <v>172</v>
      </c>
      <c r="AT128" s="176" t="s">
        <v>167</v>
      </c>
      <c r="AU128" s="176" t="s">
        <v>83</v>
      </c>
      <c r="AY128" s="3" t="s">
        <v>165</v>
      </c>
      <c r="BE128" s="177" t="n">
        <f aca="false">IF(N128="základní",J128,0)</f>
        <v>0</v>
      </c>
      <c r="BF128" s="177" t="n">
        <f aca="false">IF(N128="snížená",J128,0)</f>
        <v>0</v>
      </c>
      <c r="BG128" s="177" t="n">
        <f aca="false">IF(N128="zákl. přenesená",J128,0)</f>
        <v>0</v>
      </c>
      <c r="BH128" s="177" t="n">
        <f aca="false">IF(N128="sníž. přenesená",J128,0)</f>
        <v>0</v>
      </c>
      <c r="BI128" s="177" t="n">
        <f aca="false">IF(N128="nulová",J128,0)</f>
        <v>0</v>
      </c>
      <c r="BJ128" s="3" t="s">
        <v>81</v>
      </c>
      <c r="BK128" s="177" t="n">
        <f aca="false">ROUND(I128*H128,2)</f>
        <v>0</v>
      </c>
      <c r="BL128" s="3" t="s">
        <v>172</v>
      </c>
      <c r="BM128" s="176" t="s">
        <v>194</v>
      </c>
    </row>
    <row r="129" s="22" customFormat="true" ht="24" hidden="false" customHeight="true" outlineLevel="0" collapsed="false">
      <c r="B129" s="164"/>
      <c r="C129" s="165" t="s">
        <v>195</v>
      </c>
      <c r="D129" s="165" t="s">
        <v>167</v>
      </c>
      <c r="E129" s="166" t="s">
        <v>196</v>
      </c>
      <c r="F129" s="167" t="s">
        <v>197</v>
      </c>
      <c r="G129" s="168" t="s">
        <v>187</v>
      </c>
      <c r="H129" s="169" t="n">
        <v>1.479</v>
      </c>
      <c r="I129" s="170"/>
      <c r="J129" s="171" t="n">
        <f aca="false">ROUND(I129*H129,2)</f>
        <v>0</v>
      </c>
      <c r="K129" s="167" t="s">
        <v>171</v>
      </c>
      <c r="L129" s="23"/>
      <c r="M129" s="172"/>
      <c r="N129" s="173" t="s">
        <v>44</v>
      </c>
      <c r="O129" s="54"/>
      <c r="P129" s="174" t="n">
        <f aca="false">O129*H129</f>
        <v>0</v>
      </c>
      <c r="Q129" s="174" t="n">
        <v>0</v>
      </c>
      <c r="R129" s="174" t="n">
        <f aca="false">Q129*H129</f>
        <v>0</v>
      </c>
      <c r="S129" s="174" t="n">
        <v>0</v>
      </c>
      <c r="T129" s="174" t="n">
        <f aca="false">S129*H129</f>
        <v>0</v>
      </c>
      <c r="U129" s="175"/>
      <c r="AR129" s="176" t="s">
        <v>172</v>
      </c>
      <c r="AT129" s="176" t="s">
        <v>167</v>
      </c>
      <c r="AU129" s="176" t="s">
        <v>83</v>
      </c>
      <c r="AY129" s="3" t="s">
        <v>165</v>
      </c>
      <c r="BE129" s="177" t="n">
        <f aca="false">IF(N129="základní",J129,0)</f>
        <v>0</v>
      </c>
      <c r="BF129" s="177" t="n">
        <f aca="false">IF(N129="snížená",J129,0)</f>
        <v>0</v>
      </c>
      <c r="BG129" s="177" t="n">
        <f aca="false">IF(N129="zákl. přenesená",J129,0)</f>
        <v>0</v>
      </c>
      <c r="BH129" s="177" t="n">
        <f aca="false">IF(N129="sníž. přenesená",J129,0)</f>
        <v>0</v>
      </c>
      <c r="BI129" s="177" t="n">
        <f aca="false">IF(N129="nulová",J129,0)</f>
        <v>0</v>
      </c>
      <c r="BJ129" s="3" t="s">
        <v>81</v>
      </c>
      <c r="BK129" s="177" t="n">
        <f aca="false">ROUND(I129*H129,2)</f>
        <v>0</v>
      </c>
      <c r="BL129" s="3" t="s">
        <v>172</v>
      </c>
      <c r="BM129" s="176" t="s">
        <v>198</v>
      </c>
    </row>
    <row r="130" s="178" customFormat="true" ht="12" hidden="false" customHeight="false" outlineLevel="0" collapsed="false">
      <c r="B130" s="179"/>
      <c r="D130" s="180" t="s">
        <v>174</v>
      </c>
      <c r="E130" s="181"/>
      <c r="F130" s="182" t="s">
        <v>189</v>
      </c>
      <c r="H130" s="181"/>
      <c r="I130" s="183"/>
      <c r="L130" s="179"/>
      <c r="M130" s="184"/>
      <c r="N130" s="185"/>
      <c r="O130" s="185"/>
      <c r="P130" s="185"/>
      <c r="Q130" s="185"/>
      <c r="R130" s="185"/>
      <c r="S130" s="185"/>
      <c r="T130" s="185"/>
      <c r="U130" s="186"/>
      <c r="AT130" s="181" t="s">
        <v>174</v>
      </c>
      <c r="AU130" s="181" t="s">
        <v>83</v>
      </c>
      <c r="AV130" s="178" t="s">
        <v>81</v>
      </c>
      <c r="AW130" s="178" t="s">
        <v>176</v>
      </c>
      <c r="AX130" s="178" t="s">
        <v>73</v>
      </c>
      <c r="AY130" s="181" t="s">
        <v>165</v>
      </c>
    </row>
    <row r="131" s="187" customFormat="true" ht="12" hidden="false" customHeight="false" outlineLevel="0" collapsed="false">
      <c r="B131" s="188"/>
      <c r="D131" s="180" t="s">
        <v>174</v>
      </c>
      <c r="E131" s="189"/>
      <c r="F131" s="190" t="s">
        <v>199</v>
      </c>
      <c r="H131" s="191" t="n">
        <v>0.893849999999999</v>
      </c>
      <c r="I131" s="192"/>
      <c r="L131" s="188"/>
      <c r="M131" s="193"/>
      <c r="N131" s="194"/>
      <c r="O131" s="194"/>
      <c r="P131" s="194"/>
      <c r="Q131" s="194"/>
      <c r="R131" s="194"/>
      <c r="S131" s="194"/>
      <c r="T131" s="194"/>
      <c r="U131" s="195"/>
      <c r="AT131" s="189" t="s">
        <v>174</v>
      </c>
      <c r="AU131" s="189" t="s">
        <v>83</v>
      </c>
      <c r="AV131" s="187" t="s">
        <v>83</v>
      </c>
      <c r="AW131" s="187" t="s">
        <v>176</v>
      </c>
      <c r="AX131" s="187" t="s">
        <v>73</v>
      </c>
      <c r="AY131" s="189" t="s">
        <v>165</v>
      </c>
    </row>
    <row r="132" s="187" customFormat="true" ht="12" hidden="false" customHeight="false" outlineLevel="0" collapsed="false">
      <c r="B132" s="188"/>
      <c r="D132" s="180" t="s">
        <v>174</v>
      </c>
      <c r="E132" s="189"/>
      <c r="F132" s="190" t="s">
        <v>200</v>
      </c>
      <c r="H132" s="191" t="n">
        <v>0.110625</v>
      </c>
      <c r="I132" s="192"/>
      <c r="L132" s="188"/>
      <c r="M132" s="193"/>
      <c r="N132" s="194"/>
      <c r="O132" s="194"/>
      <c r="P132" s="194"/>
      <c r="Q132" s="194"/>
      <c r="R132" s="194"/>
      <c r="S132" s="194"/>
      <c r="T132" s="194"/>
      <c r="U132" s="195"/>
      <c r="AT132" s="189" t="s">
        <v>174</v>
      </c>
      <c r="AU132" s="189" t="s">
        <v>83</v>
      </c>
      <c r="AV132" s="187" t="s">
        <v>83</v>
      </c>
      <c r="AW132" s="187" t="s">
        <v>176</v>
      </c>
      <c r="AX132" s="187" t="s">
        <v>73</v>
      </c>
      <c r="AY132" s="189" t="s">
        <v>165</v>
      </c>
    </row>
    <row r="133" s="187" customFormat="true" ht="12" hidden="false" customHeight="false" outlineLevel="0" collapsed="false">
      <c r="B133" s="188"/>
      <c r="D133" s="180" t="s">
        <v>174</v>
      </c>
      <c r="E133" s="189"/>
      <c r="F133" s="190" t="s">
        <v>201</v>
      </c>
      <c r="H133" s="191" t="n">
        <v>0.4746</v>
      </c>
      <c r="I133" s="192"/>
      <c r="L133" s="188"/>
      <c r="M133" s="193"/>
      <c r="N133" s="194"/>
      <c r="O133" s="194"/>
      <c r="P133" s="194"/>
      <c r="Q133" s="194"/>
      <c r="R133" s="194"/>
      <c r="S133" s="194"/>
      <c r="T133" s="194"/>
      <c r="U133" s="195"/>
      <c r="AT133" s="189" t="s">
        <v>174</v>
      </c>
      <c r="AU133" s="189" t="s">
        <v>83</v>
      </c>
      <c r="AV133" s="187" t="s">
        <v>83</v>
      </c>
      <c r="AW133" s="187" t="s">
        <v>176</v>
      </c>
      <c r="AX133" s="187" t="s">
        <v>73</v>
      </c>
      <c r="AY133" s="189" t="s">
        <v>165</v>
      </c>
    </row>
    <row r="134" s="196" customFormat="true" ht="12" hidden="false" customHeight="false" outlineLevel="0" collapsed="false">
      <c r="B134" s="197"/>
      <c r="D134" s="180" t="s">
        <v>174</v>
      </c>
      <c r="E134" s="198"/>
      <c r="F134" s="199" t="s">
        <v>178</v>
      </c>
      <c r="H134" s="200" t="n">
        <v>1.479075</v>
      </c>
      <c r="I134" s="201"/>
      <c r="L134" s="197"/>
      <c r="M134" s="202"/>
      <c r="N134" s="203"/>
      <c r="O134" s="203"/>
      <c r="P134" s="203"/>
      <c r="Q134" s="203"/>
      <c r="R134" s="203"/>
      <c r="S134" s="203"/>
      <c r="T134" s="203"/>
      <c r="U134" s="204"/>
      <c r="AT134" s="198" t="s">
        <v>174</v>
      </c>
      <c r="AU134" s="198" t="s">
        <v>83</v>
      </c>
      <c r="AV134" s="196" t="s">
        <v>172</v>
      </c>
      <c r="AW134" s="196" t="s">
        <v>176</v>
      </c>
      <c r="AX134" s="196" t="s">
        <v>81</v>
      </c>
      <c r="AY134" s="198" t="s">
        <v>165</v>
      </c>
    </row>
    <row r="135" s="22" customFormat="true" ht="24" hidden="false" customHeight="true" outlineLevel="0" collapsed="false">
      <c r="B135" s="164"/>
      <c r="C135" s="165" t="s">
        <v>202</v>
      </c>
      <c r="D135" s="165" t="s">
        <v>167</v>
      </c>
      <c r="E135" s="166" t="s">
        <v>203</v>
      </c>
      <c r="F135" s="167" t="s">
        <v>204</v>
      </c>
      <c r="G135" s="168" t="s">
        <v>187</v>
      </c>
      <c r="H135" s="169" t="n">
        <v>1.479</v>
      </c>
      <c r="I135" s="170"/>
      <c r="J135" s="171" t="n">
        <f aca="false">ROUND(I135*H135,2)</f>
        <v>0</v>
      </c>
      <c r="K135" s="167" t="s">
        <v>171</v>
      </c>
      <c r="L135" s="23"/>
      <c r="M135" s="172"/>
      <c r="N135" s="173" t="s">
        <v>44</v>
      </c>
      <c r="O135" s="54"/>
      <c r="P135" s="174" t="n">
        <f aca="false">O135*H135</f>
        <v>0</v>
      </c>
      <c r="Q135" s="174" t="n">
        <v>0</v>
      </c>
      <c r="R135" s="174" t="n">
        <f aca="false">Q135*H135</f>
        <v>0</v>
      </c>
      <c r="S135" s="174" t="n">
        <v>0</v>
      </c>
      <c r="T135" s="174" t="n">
        <f aca="false">S135*H135</f>
        <v>0</v>
      </c>
      <c r="U135" s="175"/>
      <c r="AR135" s="176" t="s">
        <v>172</v>
      </c>
      <c r="AT135" s="176" t="s">
        <v>167</v>
      </c>
      <c r="AU135" s="176" t="s">
        <v>83</v>
      </c>
      <c r="AY135" s="3" t="s">
        <v>165</v>
      </c>
      <c r="BE135" s="177" t="n">
        <f aca="false">IF(N135="základní",J135,0)</f>
        <v>0</v>
      </c>
      <c r="BF135" s="177" t="n">
        <f aca="false">IF(N135="snížená",J135,0)</f>
        <v>0</v>
      </c>
      <c r="BG135" s="177" t="n">
        <f aca="false">IF(N135="zákl. přenesená",J135,0)</f>
        <v>0</v>
      </c>
      <c r="BH135" s="177" t="n">
        <f aca="false">IF(N135="sníž. přenesená",J135,0)</f>
        <v>0</v>
      </c>
      <c r="BI135" s="177" t="n">
        <f aca="false">IF(N135="nulová",J135,0)</f>
        <v>0</v>
      </c>
      <c r="BJ135" s="3" t="s">
        <v>81</v>
      </c>
      <c r="BK135" s="177" t="n">
        <f aca="false">ROUND(I135*H135,2)</f>
        <v>0</v>
      </c>
      <c r="BL135" s="3" t="s">
        <v>172</v>
      </c>
      <c r="BM135" s="176" t="s">
        <v>205</v>
      </c>
    </row>
    <row r="136" s="22" customFormat="true" ht="16.5" hidden="false" customHeight="true" outlineLevel="0" collapsed="false">
      <c r="B136" s="164"/>
      <c r="C136" s="165" t="s">
        <v>206</v>
      </c>
      <c r="D136" s="165" t="s">
        <v>167</v>
      </c>
      <c r="E136" s="166" t="s">
        <v>207</v>
      </c>
      <c r="F136" s="167" t="s">
        <v>208</v>
      </c>
      <c r="G136" s="168" t="s">
        <v>187</v>
      </c>
      <c r="H136" s="169" t="n">
        <v>51.149</v>
      </c>
      <c r="I136" s="170"/>
      <c r="J136" s="171" t="n">
        <f aca="false">ROUND(I136*H136,2)</f>
        <v>0</v>
      </c>
      <c r="K136" s="167" t="s">
        <v>171</v>
      </c>
      <c r="L136" s="23"/>
      <c r="M136" s="172"/>
      <c r="N136" s="173" t="s">
        <v>44</v>
      </c>
      <c r="O136" s="54"/>
      <c r="P136" s="174" t="n">
        <f aca="false">O136*H136</f>
        <v>0</v>
      </c>
      <c r="Q136" s="174" t="n">
        <v>0</v>
      </c>
      <c r="R136" s="174" t="n">
        <f aca="false">Q136*H136</f>
        <v>0</v>
      </c>
      <c r="S136" s="174" t="n">
        <v>0</v>
      </c>
      <c r="T136" s="174" t="n">
        <f aca="false">S136*H136</f>
        <v>0</v>
      </c>
      <c r="U136" s="175"/>
      <c r="AR136" s="176" t="s">
        <v>172</v>
      </c>
      <c r="AT136" s="176" t="s">
        <v>167</v>
      </c>
      <c r="AU136" s="176" t="s">
        <v>83</v>
      </c>
      <c r="AY136" s="3" t="s">
        <v>165</v>
      </c>
      <c r="BE136" s="177" t="n">
        <f aca="false">IF(N136="základní",J136,0)</f>
        <v>0</v>
      </c>
      <c r="BF136" s="177" t="n">
        <f aca="false">IF(N136="snížená",J136,0)</f>
        <v>0</v>
      </c>
      <c r="BG136" s="177" t="n">
        <f aca="false">IF(N136="zákl. přenesená",J136,0)</f>
        <v>0</v>
      </c>
      <c r="BH136" s="177" t="n">
        <f aca="false">IF(N136="sníž. přenesená",J136,0)</f>
        <v>0</v>
      </c>
      <c r="BI136" s="177" t="n">
        <f aca="false">IF(N136="nulová",J136,0)</f>
        <v>0</v>
      </c>
      <c r="BJ136" s="3" t="s">
        <v>81</v>
      </c>
      <c r="BK136" s="177" t="n">
        <f aca="false">ROUND(I136*H136,2)</f>
        <v>0</v>
      </c>
      <c r="BL136" s="3" t="s">
        <v>172</v>
      </c>
      <c r="BM136" s="176" t="s">
        <v>209</v>
      </c>
    </row>
    <row r="137" s="178" customFormat="true" ht="12" hidden="false" customHeight="false" outlineLevel="0" collapsed="false">
      <c r="B137" s="179"/>
      <c r="D137" s="180" t="s">
        <v>174</v>
      </c>
      <c r="E137" s="181"/>
      <c r="F137" s="182" t="s">
        <v>210</v>
      </c>
      <c r="H137" s="181"/>
      <c r="I137" s="183"/>
      <c r="L137" s="179"/>
      <c r="M137" s="184"/>
      <c r="N137" s="185"/>
      <c r="O137" s="185"/>
      <c r="P137" s="185"/>
      <c r="Q137" s="185"/>
      <c r="R137" s="185"/>
      <c r="S137" s="185"/>
      <c r="T137" s="185"/>
      <c r="U137" s="186"/>
      <c r="AT137" s="181" t="s">
        <v>174</v>
      </c>
      <c r="AU137" s="181" t="s">
        <v>83</v>
      </c>
      <c r="AV137" s="178" t="s">
        <v>81</v>
      </c>
      <c r="AW137" s="178" t="s">
        <v>176</v>
      </c>
      <c r="AX137" s="178" t="s">
        <v>73</v>
      </c>
      <c r="AY137" s="181" t="s">
        <v>165</v>
      </c>
    </row>
    <row r="138" s="178" customFormat="true" ht="12" hidden="false" customHeight="false" outlineLevel="0" collapsed="false">
      <c r="B138" s="179"/>
      <c r="D138" s="180" t="s">
        <v>174</v>
      </c>
      <c r="E138" s="181"/>
      <c r="F138" s="182" t="s">
        <v>211</v>
      </c>
      <c r="H138" s="181"/>
      <c r="I138" s="183"/>
      <c r="L138" s="179"/>
      <c r="M138" s="184"/>
      <c r="N138" s="185"/>
      <c r="O138" s="185"/>
      <c r="P138" s="185"/>
      <c r="Q138" s="185"/>
      <c r="R138" s="185"/>
      <c r="S138" s="185"/>
      <c r="T138" s="185"/>
      <c r="U138" s="186"/>
      <c r="AT138" s="181" t="s">
        <v>174</v>
      </c>
      <c r="AU138" s="181" t="s">
        <v>83</v>
      </c>
      <c r="AV138" s="178" t="s">
        <v>81</v>
      </c>
      <c r="AW138" s="178" t="s">
        <v>176</v>
      </c>
      <c r="AX138" s="178" t="s">
        <v>73</v>
      </c>
      <c r="AY138" s="181" t="s">
        <v>165</v>
      </c>
    </row>
    <row r="139" s="178" customFormat="true" ht="12" hidden="false" customHeight="false" outlineLevel="0" collapsed="false">
      <c r="B139" s="179"/>
      <c r="D139" s="180" t="s">
        <v>174</v>
      </c>
      <c r="E139" s="181"/>
      <c r="F139" s="182" t="s">
        <v>212</v>
      </c>
      <c r="H139" s="181"/>
      <c r="I139" s="183"/>
      <c r="L139" s="179"/>
      <c r="M139" s="184"/>
      <c r="N139" s="185"/>
      <c r="O139" s="185"/>
      <c r="P139" s="185"/>
      <c r="Q139" s="185"/>
      <c r="R139" s="185"/>
      <c r="S139" s="185"/>
      <c r="T139" s="185"/>
      <c r="U139" s="186"/>
      <c r="AT139" s="181" t="s">
        <v>174</v>
      </c>
      <c r="AU139" s="181" t="s">
        <v>83</v>
      </c>
      <c r="AV139" s="178" t="s">
        <v>81</v>
      </c>
      <c r="AW139" s="178" t="s">
        <v>176</v>
      </c>
      <c r="AX139" s="178" t="s">
        <v>73</v>
      </c>
      <c r="AY139" s="181" t="s">
        <v>165</v>
      </c>
    </row>
    <row r="140" s="178" customFormat="true" ht="12" hidden="false" customHeight="false" outlineLevel="0" collapsed="false">
      <c r="B140" s="179"/>
      <c r="D140" s="180" t="s">
        <v>174</v>
      </c>
      <c r="E140" s="181"/>
      <c r="F140" s="182" t="s">
        <v>213</v>
      </c>
      <c r="H140" s="181"/>
      <c r="I140" s="183"/>
      <c r="L140" s="179"/>
      <c r="M140" s="184"/>
      <c r="N140" s="185"/>
      <c r="O140" s="185"/>
      <c r="P140" s="185"/>
      <c r="Q140" s="185"/>
      <c r="R140" s="185"/>
      <c r="S140" s="185"/>
      <c r="T140" s="185"/>
      <c r="U140" s="186"/>
      <c r="AT140" s="181" t="s">
        <v>174</v>
      </c>
      <c r="AU140" s="181" t="s">
        <v>83</v>
      </c>
      <c r="AV140" s="178" t="s">
        <v>81</v>
      </c>
      <c r="AW140" s="178" t="s">
        <v>176</v>
      </c>
      <c r="AX140" s="178" t="s">
        <v>73</v>
      </c>
      <c r="AY140" s="181" t="s">
        <v>165</v>
      </c>
    </row>
    <row r="141" s="187" customFormat="true" ht="24" hidden="false" customHeight="false" outlineLevel="0" collapsed="false">
      <c r="B141" s="188"/>
      <c r="D141" s="180" t="s">
        <v>174</v>
      </c>
      <c r="E141" s="189"/>
      <c r="F141" s="190" t="s">
        <v>214</v>
      </c>
      <c r="H141" s="191" t="n">
        <v>13.9425</v>
      </c>
      <c r="I141" s="192"/>
      <c r="L141" s="188"/>
      <c r="M141" s="193"/>
      <c r="N141" s="194"/>
      <c r="O141" s="194"/>
      <c r="P141" s="194"/>
      <c r="Q141" s="194"/>
      <c r="R141" s="194"/>
      <c r="S141" s="194"/>
      <c r="T141" s="194"/>
      <c r="U141" s="195"/>
      <c r="AT141" s="189" t="s">
        <v>174</v>
      </c>
      <c r="AU141" s="189" t="s">
        <v>83</v>
      </c>
      <c r="AV141" s="187" t="s">
        <v>83</v>
      </c>
      <c r="AW141" s="187" t="s">
        <v>176</v>
      </c>
      <c r="AX141" s="187" t="s">
        <v>73</v>
      </c>
      <c r="AY141" s="189" t="s">
        <v>165</v>
      </c>
    </row>
    <row r="142" s="178" customFormat="true" ht="12" hidden="false" customHeight="false" outlineLevel="0" collapsed="false">
      <c r="B142" s="179"/>
      <c r="D142" s="180" t="s">
        <v>174</v>
      </c>
      <c r="E142" s="181"/>
      <c r="F142" s="182" t="s">
        <v>215</v>
      </c>
      <c r="H142" s="181"/>
      <c r="I142" s="183"/>
      <c r="L142" s="179"/>
      <c r="M142" s="184"/>
      <c r="N142" s="185"/>
      <c r="O142" s="185"/>
      <c r="P142" s="185"/>
      <c r="Q142" s="185"/>
      <c r="R142" s="185"/>
      <c r="S142" s="185"/>
      <c r="T142" s="185"/>
      <c r="U142" s="186"/>
      <c r="AT142" s="181" t="s">
        <v>174</v>
      </c>
      <c r="AU142" s="181" t="s">
        <v>83</v>
      </c>
      <c r="AV142" s="178" t="s">
        <v>81</v>
      </c>
      <c r="AW142" s="178" t="s">
        <v>176</v>
      </c>
      <c r="AX142" s="178" t="s">
        <v>73</v>
      </c>
      <c r="AY142" s="181" t="s">
        <v>165</v>
      </c>
    </row>
    <row r="143" s="187" customFormat="true" ht="12" hidden="false" customHeight="false" outlineLevel="0" collapsed="false">
      <c r="B143" s="188"/>
      <c r="D143" s="180" t="s">
        <v>174</v>
      </c>
      <c r="E143" s="189"/>
      <c r="F143" s="190" t="s">
        <v>216</v>
      </c>
      <c r="H143" s="191" t="n">
        <v>13.104</v>
      </c>
      <c r="I143" s="192"/>
      <c r="L143" s="188"/>
      <c r="M143" s="193"/>
      <c r="N143" s="194"/>
      <c r="O143" s="194"/>
      <c r="P143" s="194"/>
      <c r="Q143" s="194"/>
      <c r="R143" s="194"/>
      <c r="S143" s="194"/>
      <c r="T143" s="194"/>
      <c r="U143" s="195"/>
      <c r="AT143" s="189" t="s">
        <v>174</v>
      </c>
      <c r="AU143" s="189" t="s">
        <v>83</v>
      </c>
      <c r="AV143" s="187" t="s">
        <v>83</v>
      </c>
      <c r="AW143" s="187" t="s">
        <v>176</v>
      </c>
      <c r="AX143" s="187" t="s">
        <v>73</v>
      </c>
      <c r="AY143" s="189" t="s">
        <v>165</v>
      </c>
    </row>
    <row r="144" s="178" customFormat="true" ht="12" hidden="false" customHeight="false" outlineLevel="0" collapsed="false">
      <c r="B144" s="179"/>
      <c r="D144" s="180" t="s">
        <v>174</v>
      </c>
      <c r="E144" s="181"/>
      <c r="F144" s="182" t="s">
        <v>217</v>
      </c>
      <c r="H144" s="181"/>
      <c r="I144" s="183"/>
      <c r="L144" s="179"/>
      <c r="M144" s="184"/>
      <c r="N144" s="185"/>
      <c r="O144" s="185"/>
      <c r="P144" s="185"/>
      <c r="Q144" s="185"/>
      <c r="R144" s="185"/>
      <c r="S144" s="185"/>
      <c r="T144" s="185"/>
      <c r="U144" s="186"/>
      <c r="AT144" s="181" t="s">
        <v>174</v>
      </c>
      <c r="AU144" s="181" t="s">
        <v>83</v>
      </c>
      <c r="AV144" s="178" t="s">
        <v>81</v>
      </c>
      <c r="AW144" s="178" t="s">
        <v>176</v>
      </c>
      <c r="AX144" s="178" t="s">
        <v>73</v>
      </c>
      <c r="AY144" s="181" t="s">
        <v>165</v>
      </c>
    </row>
    <row r="145" s="178" customFormat="true" ht="12" hidden="false" customHeight="false" outlineLevel="0" collapsed="false">
      <c r="B145" s="179"/>
      <c r="D145" s="180" t="s">
        <v>174</v>
      </c>
      <c r="E145" s="181"/>
      <c r="F145" s="182" t="s">
        <v>213</v>
      </c>
      <c r="H145" s="181"/>
      <c r="I145" s="183"/>
      <c r="L145" s="179"/>
      <c r="M145" s="184"/>
      <c r="N145" s="185"/>
      <c r="O145" s="185"/>
      <c r="P145" s="185"/>
      <c r="Q145" s="185"/>
      <c r="R145" s="185"/>
      <c r="S145" s="185"/>
      <c r="T145" s="185"/>
      <c r="U145" s="186"/>
      <c r="AT145" s="181" t="s">
        <v>174</v>
      </c>
      <c r="AU145" s="181" t="s">
        <v>83</v>
      </c>
      <c r="AV145" s="178" t="s">
        <v>81</v>
      </c>
      <c r="AW145" s="178" t="s">
        <v>176</v>
      </c>
      <c r="AX145" s="178" t="s">
        <v>73</v>
      </c>
      <c r="AY145" s="181" t="s">
        <v>165</v>
      </c>
    </row>
    <row r="146" s="187" customFormat="true" ht="12" hidden="false" customHeight="false" outlineLevel="0" collapsed="false">
      <c r="B146" s="188"/>
      <c r="D146" s="180" t="s">
        <v>174</v>
      </c>
      <c r="E146" s="189"/>
      <c r="F146" s="190" t="s">
        <v>218</v>
      </c>
      <c r="H146" s="191" t="n">
        <v>15.015</v>
      </c>
      <c r="I146" s="192"/>
      <c r="L146" s="188"/>
      <c r="M146" s="193"/>
      <c r="N146" s="194"/>
      <c r="O146" s="194"/>
      <c r="P146" s="194"/>
      <c r="Q146" s="194"/>
      <c r="R146" s="194"/>
      <c r="S146" s="194"/>
      <c r="T146" s="194"/>
      <c r="U146" s="195"/>
      <c r="AT146" s="189" t="s">
        <v>174</v>
      </c>
      <c r="AU146" s="189" t="s">
        <v>83</v>
      </c>
      <c r="AV146" s="187" t="s">
        <v>83</v>
      </c>
      <c r="AW146" s="187" t="s">
        <v>176</v>
      </c>
      <c r="AX146" s="187" t="s">
        <v>73</v>
      </c>
      <c r="AY146" s="189" t="s">
        <v>165</v>
      </c>
    </row>
    <row r="147" s="178" customFormat="true" ht="12" hidden="false" customHeight="false" outlineLevel="0" collapsed="false">
      <c r="B147" s="179"/>
      <c r="D147" s="180" t="s">
        <v>174</v>
      </c>
      <c r="E147" s="181"/>
      <c r="F147" s="182" t="s">
        <v>219</v>
      </c>
      <c r="H147" s="181"/>
      <c r="I147" s="183"/>
      <c r="L147" s="179"/>
      <c r="M147" s="184"/>
      <c r="N147" s="185"/>
      <c r="O147" s="185"/>
      <c r="P147" s="185"/>
      <c r="Q147" s="185"/>
      <c r="R147" s="185"/>
      <c r="S147" s="185"/>
      <c r="T147" s="185"/>
      <c r="U147" s="186"/>
      <c r="AT147" s="181" t="s">
        <v>174</v>
      </c>
      <c r="AU147" s="181" t="s">
        <v>83</v>
      </c>
      <c r="AV147" s="178" t="s">
        <v>81</v>
      </c>
      <c r="AW147" s="178" t="s">
        <v>176</v>
      </c>
      <c r="AX147" s="178" t="s">
        <v>73</v>
      </c>
      <c r="AY147" s="181" t="s">
        <v>165</v>
      </c>
    </row>
    <row r="148" s="178" customFormat="true" ht="12" hidden="false" customHeight="false" outlineLevel="0" collapsed="false">
      <c r="B148" s="179"/>
      <c r="D148" s="180" t="s">
        <v>174</v>
      </c>
      <c r="E148" s="181"/>
      <c r="F148" s="182" t="s">
        <v>213</v>
      </c>
      <c r="H148" s="181"/>
      <c r="I148" s="183"/>
      <c r="L148" s="179"/>
      <c r="M148" s="184"/>
      <c r="N148" s="185"/>
      <c r="O148" s="185"/>
      <c r="P148" s="185"/>
      <c r="Q148" s="185"/>
      <c r="R148" s="185"/>
      <c r="S148" s="185"/>
      <c r="T148" s="185"/>
      <c r="U148" s="186"/>
      <c r="AT148" s="181" t="s">
        <v>174</v>
      </c>
      <c r="AU148" s="181" t="s">
        <v>83</v>
      </c>
      <c r="AV148" s="178" t="s">
        <v>81</v>
      </c>
      <c r="AW148" s="178" t="s">
        <v>176</v>
      </c>
      <c r="AX148" s="178" t="s">
        <v>73</v>
      </c>
      <c r="AY148" s="181" t="s">
        <v>165</v>
      </c>
    </row>
    <row r="149" s="187" customFormat="true" ht="12" hidden="false" customHeight="false" outlineLevel="0" collapsed="false">
      <c r="B149" s="188"/>
      <c r="D149" s="180" t="s">
        <v>174</v>
      </c>
      <c r="E149" s="189"/>
      <c r="F149" s="190" t="s">
        <v>220</v>
      </c>
      <c r="H149" s="191" t="n">
        <v>7.449</v>
      </c>
      <c r="I149" s="192"/>
      <c r="L149" s="188"/>
      <c r="M149" s="193"/>
      <c r="N149" s="194"/>
      <c r="O149" s="194"/>
      <c r="P149" s="194"/>
      <c r="Q149" s="194"/>
      <c r="R149" s="194"/>
      <c r="S149" s="194"/>
      <c r="T149" s="194"/>
      <c r="U149" s="195"/>
      <c r="AT149" s="189" t="s">
        <v>174</v>
      </c>
      <c r="AU149" s="189" t="s">
        <v>83</v>
      </c>
      <c r="AV149" s="187" t="s">
        <v>83</v>
      </c>
      <c r="AW149" s="187" t="s">
        <v>176</v>
      </c>
      <c r="AX149" s="187" t="s">
        <v>73</v>
      </c>
      <c r="AY149" s="189" t="s">
        <v>165</v>
      </c>
    </row>
    <row r="150" s="178" customFormat="true" ht="12" hidden="false" customHeight="false" outlineLevel="0" collapsed="false">
      <c r="B150" s="179"/>
      <c r="D150" s="180" t="s">
        <v>174</v>
      </c>
      <c r="E150" s="181"/>
      <c r="F150" s="182" t="s">
        <v>221</v>
      </c>
      <c r="H150" s="181"/>
      <c r="I150" s="183"/>
      <c r="L150" s="179"/>
      <c r="M150" s="184"/>
      <c r="N150" s="185"/>
      <c r="O150" s="185"/>
      <c r="P150" s="185"/>
      <c r="Q150" s="185"/>
      <c r="R150" s="185"/>
      <c r="S150" s="185"/>
      <c r="T150" s="185"/>
      <c r="U150" s="186"/>
      <c r="AT150" s="181" t="s">
        <v>174</v>
      </c>
      <c r="AU150" s="181" t="s">
        <v>83</v>
      </c>
      <c r="AV150" s="178" t="s">
        <v>81</v>
      </c>
      <c r="AW150" s="178" t="s">
        <v>176</v>
      </c>
      <c r="AX150" s="178" t="s">
        <v>73</v>
      </c>
      <c r="AY150" s="181" t="s">
        <v>165</v>
      </c>
    </row>
    <row r="151" s="178" customFormat="true" ht="12" hidden="false" customHeight="false" outlineLevel="0" collapsed="false">
      <c r="B151" s="179"/>
      <c r="D151" s="180" t="s">
        <v>174</v>
      </c>
      <c r="E151" s="181"/>
      <c r="F151" s="182" t="s">
        <v>213</v>
      </c>
      <c r="H151" s="181"/>
      <c r="I151" s="183"/>
      <c r="L151" s="179"/>
      <c r="M151" s="184"/>
      <c r="N151" s="185"/>
      <c r="O151" s="185"/>
      <c r="P151" s="185"/>
      <c r="Q151" s="185"/>
      <c r="R151" s="185"/>
      <c r="S151" s="185"/>
      <c r="T151" s="185"/>
      <c r="U151" s="186"/>
      <c r="AT151" s="181" t="s">
        <v>174</v>
      </c>
      <c r="AU151" s="181" t="s">
        <v>83</v>
      </c>
      <c r="AV151" s="178" t="s">
        <v>81</v>
      </c>
      <c r="AW151" s="178" t="s">
        <v>176</v>
      </c>
      <c r="AX151" s="178" t="s">
        <v>73</v>
      </c>
      <c r="AY151" s="181" t="s">
        <v>165</v>
      </c>
    </row>
    <row r="152" s="187" customFormat="true" ht="12" hidden="false" customHeight="false" outlineLevel="0" collapsed="false">
      <c r="B152" s="188"/>
      <c r="D152" s="180" t="s">
        <v>174</v>
      </c>
      <c r="E152" s="189"/>
      <c r="F152" s="190" t="s">
        <v>222</v>
      </c>
      <c r="H152" s="191" t="n">
        <v>1.638</v>
      </c>
      <c r="I152" s="192"/>
      <c r="L152" s="188"/>
      <c r="M152" s="193"/>
      <c r="N152" s="194"/>
      <c r="O152" s="194"/>
      <c r="P152" s="194"/>
      <c r="Q152" s="194"/>
      <c r="R152" s="194"/>
      <c r="S152" s="194"/>
      <c r="T152" s="194"/>
      <c r="U152" s="195"/>
      <c r="AT152" s="189" t="s">
        <v>174</v>
      </c>
      <c r="AU152" s="189" t="s">
        <v>83</v>
      </c>
      <c r="AV152" s="187" t="s">
        <v>83</v>
      </c>
      <c r="AW152" s="187" t="s">
        <v>176</v>
      </c>
      <c r="AX152" s="187" t="s">
        <v>73</v>
      </c>
      <c r="AY152" s="189" t="s">
        <v>165</v>
      </c>
    </row>
    <row r="153" s="196" customFormat="true" ht="12" hidden="false" customHeight="false" outlineLevel="0" collapsed="false">
      <c r="B153" s="197"/>
      <c r="D153" s="180" t="s">
        <v>174</v>
      </c>
      <c r="E153" s="198"/>
      <c r="F153" s="199" t="s">
        <v>178</v>
      </c>
      <c r="H153" s="200" t="n">
        <v>51.1485</v>
      </c>
      <c r="I153" s="201"/>
      <c r="L153" s="197"/>
      <c r="M153" s="202"/>
      <c r="N153" s="203"/>
      <c r="O153" s="203"/>
      <c r="P153" s="203"/>
      <c r="Q153" s="203"/>
      <c r="R153" s="203"/>
      <c r="S153" s="203"/>
      <c r="T153" s="203"/>
      <c r="U153" s="204"/>
      <c r="AT153" s="198" t="s">
        <v>174</v>
      </c>
      <c r="AU153" s="198" t="s">
        <v>83</v>
      </c>
      <c r="AV153" s="196" t="s">
        <v>172</v>
      </c>
      <c r="AW153" s="196" t="s">
        <v>176</v>
      </c>
      <c r="AX153" s="196" t="s">
        <v>81</v>
      </c>
      <c r="AY153" s="198" t="s">
        <v>165</v>
      </c>
    </row>
    <row r="154" s="22" customFormat="true" ht="24" hidden="false" customHeight="true" outlineLevel="0" collapsed="false">
      <c r="B154" s="164"/>
      <c r="C154" s="165" t="s">
        <v>223</v>
      </c>
      <c r="D154" s="165" t="s">
        <v>167</v>
      </c>
      <c r="E154" s="166" t="s">
        <v>224</v>
      </c>
      <c r="F154" s="167" t="s">
        <v>225</v>
      </c>
      <c r="G154" s="168" t="s">
        <v>187</v>
      </c>
      <c r="H154" s="169" t="n">
        <v>54.798</v>
      </c>
      <c r="I154" s="170"/>
      <c r="J154" s="171" t="n">
        <f aca="false">ROUND(I154*H154,2)</f>
        <v>0</v>
      </c>
      <c r="K154" s="167" t="s">
        <v>171</v>
      </c>
      <c r="L154" s="23"/>
      <c r="M154" s="172"/>
      <c r="N154" s="173" t="s">
        <v>44</v>
      </c>
      <c r="O154" s="54"/>
      <c r="P154" s="174" t="n">
        <f aca="false">O154*H154</f>
        <v>0</v>
      </c>
      <c r="Q154" s="174" t="n">
        <v>0</v>
      </c>
      <c r="R154" s="174" t="n">
        <f aca="false">Q154*H154</f>
        <v>0</v>
      </c>
      <c r="S154" s="174" t="n">
        <v>0</v>
      </c>
      <c r="T154" s="174" t="n">
        <f aca="false">S154*H154</f>
        <v>0</v>
      </c>
      <c r="U154" s="175"/>
      <c r="AR154" s="176" t="s">
        <v>172</v>
      </c>
      <c r="AT154" s="176" t="s">
        <v>167</v>
      </c>
      <c r="AU154" s="176" t="s">
        <v>83</v>
      </c>
      <c r="AY154" s="3" t="s">
        <v>165</v>
      </c>
      <c r="BE154" s="177" t="n">
        <f aca="false">IF(N154="základní",J154,0)</f>
        <v>0</v>
      </c>
      <c r="BF154" s="177" t="n">
        <f aca="false">IF(N154="snížená",J154,0)</f>
        <v>0</v>
      </c>
      <c r="BG154" s="177" t="n">
        <f aca="false">IF(N154="zákl. přenesená",J154,0)</f>
        <v>0</v>
      </c>
      <c r="BH154" s="177" t="n">
        <f aca="false">IF(N154="sníž. přenesená",J154,0)</f>
        <v>0</v>
      </c>
      <c r="BI154" s="177" t="n">
        <f aca="false">IF(N154="nulová",J154,0)</f>
        <v>0</v>
      </c>
      <c r="BJ154" s="3" t="s">
        <v>81</v>
      </c>
      <c r="BK154" s="177" t="n">
        <f aca="false">ROUND(I154*H154,2)</f>
        <v>0</v>
      </c>
      <c r="BL154" s="3" t="s">
        <v>172</v>
      </c>
      <c r="BM154" s="176" t="s">
        <v>226</v>
      </c>
    </row>
    <row r="155" s="178" customFormat="true" ht="12" hidden="false" customHeight="false" outlineLevel="0" collapsed="false">
      <c r="B155" s="179"/>
      <c r="D155" s="180" t="s">
        <v>174</v>
      </c>
      <c r="E155" s="181"/>
      <c r="F155" s="182" t="s">
        <v>227</v>
      </c>
      <c r="H155" s="181"/>
      <c r="I155" s="183"/>
      <c r="L155" s="179"/>
      <c r="M155" s="184"/>
      <c r="N155" s="185"/>
      <c r="O155" s="185"/>
      <c r="P155" s="185"/>
      <c r="Q155" s="185"/>
      <c r="R155" s="185"/>
      <c r="S155" s="185"/>
      <c r="T155" s="185"/>
      <c r="U155" s="186"/>
      <c r="AT155" s="181" t="s">
        <v>174</v>
      </c>
      <c r="AU155" s="181" t="s">
        <v>83</v>
      </c>
      <c r="AV155" s="178" t="s">
        <v>81</v>
      </c>
      <c r="AW155" s="178" t="s">
        <v>176</v>
      </c>
      <c r="AX155" s="178" t="s">
        <v>73</v>
      </c>
      <c r="AY155" s="181" t="s">
        <v>165</v>
      </c>
    </row>
    <row r="156" s="187" customFormat="true" ht="12" hidden="false" customHeight="false" outlineLevel="0" collapsed="false">
      <c r="B156" s="188"/>
      <c r="D156" s="180" t="s">
        <v>174</v>
      </c>
      <c r="E156" s="189"/>
      <c r="F156" s="190" t="s">
        <v>228</v>
      </c>
      <c r="H156" s="191" t="n">
        <v>0.491</v>
      </c>
      <c r="I156" s="192"/>
      <c r="L156" s="188"/>
      <c r="M156" s="193"/>
      <c r="N156" s="194"/>
      <c r="O156" s="194"/>
      <c r="P156" s="194"/>
      <c r="Q156" s="194"/>
      <c r="R156" s="194"/>
      <c r="S156" s="194"/>
      <c r="T156" s="194"/>
      <c r="U156" s="195"/>
      <c r="AT156" s="189" t="s">
        <v>174</v>
      </c>
      <c r="AU156" s="189" t="s">
        <v>83</v>
      </c>
      <c r="AV156" s="187" t="s">
        <v>83</v>
      </c>
      <c r="AW156" s="187" t="s">
        <v>176</v>
      </c>
      <c r="AX156" s="187" t="s">
        <v>73</v>
      </c>
      <c r="AY156" s="189" t="s">
        <v>165</v>
      </c>
    </row>
    <row r="157" s="187" customFormat="true" ht="12" hidden="false" customHeight="false" outlineLevel="0" collapsed="false">
      <c r="B157" s="188"/>
      <c r="D157" s="180" t="s">
        <v>174</v>
      </c>
      <c r="E157" s="189"/>
      <c r="F157" s="190" t="s">
        <v>229</v>
      </c>
      <c r="H157" s="191" t="n">
        <v>1.225</v>
      </c>
      <c r="I157" s="192"/>
      <c r="L157" s="188"/>
      <c r="M157" s="193"/>
      <c r="N157" s="194"/>
      <c r="O157" s="194"/>
      <c r="P157" s="194"/>
      <c r="Q157" s="194"/>
      <c r="R157" s="194"/>
      <c r="S157" s="194"/>
      <c r="T157" s="194"/>
      <c r="U157" s="195"/>
      <c r="AT157" s="189" t="s">
        <v>174</v>
      </c>
      <c r="AU157" s="189" t="s">
        <v>83</v>
      </c>
      <c r="AV157" s="187" t="s">
        <v>83</v>
      </c>
      <c r="AW157" s="187" t="s">
        <v>176</v>
      </c>
      <c r="AX157" s="187" t="s">
        <v>73</v>
      </c>
      <c r="AY157" s="189" t="s">
        <v>165</v>
      </c>
    </row>
    <row r="158" s="187" customFormat="true" ht="12" hidden="false" customHeight="false" outlineLevel="0" collapsed="false">
      <c r="B158" s="188"/>
      <c r="D158" s="180" t="s">
        <v>174</v>
      </c>
      <c r="E158" s="189"/>
      <c r="F158" s="190" t="s">
        <v>230</v>
      </c>
      <c r="H158" s="191" t="n">
        <v>0.703</v>
      </c>
      <c r="I158" s="192"/>
      <c r="L158" s="188"/>
      <c r="M158" s="193"/>
      <c r="N158" s="194"/>
      <c r="O158" s="194"/>
      <c r="P158" s="194"/>
      <c r="Q158" s="194"/>
      <c r="R158" s="194"/>
      <c r="S158" s="194"/>
      <c r="T158" s="194"/>
      <c r="U158" s="195"/>
      <c r="AT158" s="189" t="s">
        <v>174</v>
      </c>
      <c r="AU158" s="189" t="s">
        <v>83</v>
      </c>
      <c r="AV158" s="187" t="s">
        <v>83</v>
      </c>
      <c r="AW158" s="187" t="s">
        <v>176</v>
      </c>
      <c r="AX158" s="187" t="s">
        <v>73</v>
      </c>
      <c r="AY158" s="189" t="s">
        <v>165</v>
      </c>
    </row>
    <row r="159" s="187" customFormat="true" ht="12" hidden="false" customHeight="false" outlineLevel="0" collapsed="false">
      <c r="B159" s="188"/>
      <c r="D159" s="180" t="s">
        <v>174</v>
      </c>
      <c r="E159" s="189"/>
      <c r="F159" s="190" t="s">
        <v>231</v>
      </c>
      <c r="H159" s="191" t="n">
        <v>1.23025</v>
      </c>
      <c r="I159" s="192"/>
      <c r="L159" s="188"/>
      <c r="M159" s="193"/>
      <c r="N159" s="194"/>
      <c r="O159" s="194"/>
      <c r="P159" s="194"/>
      <c r="Q159" s="194"/>
      <c r="R159" s="194"/>
      <c r="S159" s="194"/>
      <c r="T159" s="194"/>
      <c r="U159" s="195"/>
      <c r="AT159" s="189" t="s">
        <v>174</v>
      </c>
      <c r="AU159" s="189" t="s">
        <v>83</v>
      </c>
      <c r="AV159" s="187" t="s">
        <v>83</v>
      </c>
      <c r="AW159" s="187" t="s">
        <v>176</v>
      </c>
      <c r="AX159" s="187" t="s">
        <v>73</v>
      </c>
      <c r="AY159" s="189" t="s">
        <v>165</v>
      </c>
    </row>
    <row r="160" s="178" customFormat="true" ht="12" hidden="false" customHeight="false" outlineLevel="0" collapsed="false">
      <c r="B160" s="179"/>
      <c r="D160" s="180" t="s">
        <v>174</v>
      </c>
      <c r="E160" s="181"/>
      <c r="F160" s="182" t="s">
        <v>232</v>
      </c>
      <c r="H160" s="181"/>
      <c r="I160" s="183"/>
      <c r="L160" s="179"/>
      <c r="M160" s="184"/>
      <c r="N160" s="185"/>
      <c r="O160" s="185"/>
      <c r="P160" s="185"/>
      <c r="Q160" s="185"/>
      <c r="R160" s="185"/>
      <c r="S160" s="185"/>
      <c r="T160" s="185"/>
      <c r="U160" s="186"/>
      <c r="AT160" s="181" t="s">
        <v>174</v>
      </c>
      <c r="AU160" s="181" t="s">
        <v>83</v>
      </c>
      <c r="AV160" s="178" t="s">
        <v>81</v>
      </c>
      <c r="AW160" s="178" t="s">
        <v>176</v>
      </c>
      <c r="AX160" s="178" t="s">
        <v>73</v>
      </c>
      <c r="AY160" s="181" t="s">
        <v>165</v>
      </c>
    </row>
    <row r="161" s="187" customFormat="true" ht="12" hidden="false" customHeight="false" outlineLevel="0" collapsed="false">
      <c r="B161" s="188"/>
      <c r="D161" s="180" t="s">
        <v>174</v>
      </c>
      <c r="E161" s="189"/>
      <c r="F161" s="190" t="s">
        <v>233</v>
      </c>
      <c r="H161" s="191" t="n">
        <v>51.149</v>
      </c>
      <c r="I161" s="192"/>
      <c r="L161" s="188"/>
      <c r="M161" s="193"/>
      <c r="N161" s="194"/>
      <c r="O161" s="194"/>
      <c r="P161" s="194"/>
      <c r="Q161" s="194"/>
      <c r="R161" s="194"/>
      <c r="S161" s="194"/>
      <c r="T161" s="194"/>
      <c r="U161" s="195"/>
      <c r="AT161" s="189" t="s">
        <v>174</v>
      </c>
      <c r="AU161" s="189" t="s">
        <v>83</v>
      </c>
      <c r="AV161" s="187" t="s">
        <v>83</v>
      </c>
      <c r="AW161" s="187" t="s">
        <v>176</v>
      </c>
      <c r="AX161" s="187" t="s">
        <v>73</v>
      </c>
      <c r="AY161" s="189" t="s">
        <v>165</v>
      </c>
    </row>
    <row r="162" s="196" customFormat="true" ht="12" hidden="false" customHeight="false" outlineLevel="0" collapsed="false">
      <c r="B162" s="197"/>
      <c r="D162" s="180" t="s">
        <v>174</v>
      </c>
      <c r="E162" s="198"/>
      <c r="F162" s="199" t="s">
        <v>178</v>
      </c>
      <c r="H162" s="200" t="n">
        <v>54.79825</v>
      </c>
      <c r="I162" s="201"/>
      <c r="L162" s="197"/>
      <c r="M162" s="202"/>
      <c r="N162" s="203"/>
      <c r="O162" s="203"/>
      <c r="P162" s="203"/>
      <c r="Q162" s="203"/>
      <c r="R162" s="203"/>
      <c r="S162" s="203"/>
      <c r="T162" s="203"/>
      <c r="U162" s="204"/>
      <c r="AT162" s="198" t="s">
        <v>174</v>
      </c>
      <c r="AU162" s="198" t="s">
        <v>83</v>
      </c>
      <c r="AV162" s="196" t="s">
        <v>172</v>
      </c>
      <c r="AW162" s="196" t="s">
        <v>176</v>
      </c>
      <c r="AX162" s="196" t="s">
        <v>81</v>
      </c>
      <c r="AY162" s="198" t="s">
        <v>165</v>
      </c>
    </row>
    <row r="163" s="22" customFormat="true" ht="24" hidden="false" customHeight="true" outlineLevel="0" collapsed="false">
      <c r="B163" s="164"/>
      <c r="C163" s="165" t="s">
        <v>234</v>
      </c>
      <c r="D163" s="165" t="s">
        <v>167</v>
      </c>
      <c r="E163" s="166" t="s">
        <v>235</v>
      </c>
      <c r="F163" s="167" t="s">
        <v>236</v>
      </c>
      <c r="G163" s="168" t="s">
        <v>187</v>
      </c>
      <c r="H163" s="169" t="n">
        <v>164.394</v>
      </c>
      <c r="I163" s="170"/>
      <c r="J163" s="171" t="n">
        <f aca="false">ROUND(I163*H163,2)</f>
        <v>0</v>
      </c>
      <c r="K163" s="167" t="s">
        <v>171</v>
      </c>
      <c r="L163" s="23"/>
      <c r="M163" s="172"/>
      <c r="N163" s="173" t="s">
        <v>44</v>
      </c>
      <c r="O163" s="54"/>
      <c r="P163" s="174" t="n">
        <f aca="false">O163*H163</f>
        <v>0</v>
      </c>
      <c r="Q163" s="174" t="n">
        <v>0</v>
      </c>
      <c r="R163" s="174" t="n">
        <f aca="false">Q163*H163</f>
        <v>0</v>
      </c>
      <c r="S163" s="174" t="n">
        <v>0</v>
      </c>
      <c r="T163" s="174" t="n">
        <f aca="false">S163*H163</f>
        <v>0</v>
      </c>
      <c r="U163" s="175"/>
      <c r="AR163" s="176" t="s">
        <v>172</v>
      </c>
      <c r="AT163" s="176" t="s">
        <v>167</v>
      </c>
      <c r="AU163" s="176" t="s">
        <v>83</v>
      </c>
      <c r="AY163" s="3" t="s">
        <v>165</v>
      </c>
      <c r="BE163" s="177" t="n">
        <f aca="false">IF(N163="základní",J163,0)</f>
        <v>0</v>
      </c>
      <c r="BF163" s="177" t="n">
        <f aca="false">IF(N163="snížená",J163,0)</f>
        <v>0</v>
      </c>
      <c r="BG163" s="177" t="n">
        <f aca="false">IF(N163="zákl. přenesená",J163,0)</f>
        <v>0</v>
      </c>
      <c r="BH163" s="177" t="n">
        <f aca="false">IF(N163="sníž. přenesená",J163,0)</f>
        <v>0</v>
      </c>
      <c r="BI163" s="177" t="n">
        <f aca="false">IF(N163="nulová",J163,0)</f>
        <v>0</v>
      </c>
      <c r="BJ163" s="3" t="s">
        <v>81</v>
      </c>
      <c r="BK163" s="177" t="n">
        <f aca="false">ROUND(I163*H163,2)</f>
        <v>0</v>
      </c>
      <c r="BL163" s="3" t="s">
        <v>172</v>
      </c>
      <c r="BM163" s="176" t="s">
        <v>237</v>
      </c>
    </row>
    <row r="164" s="187" customFormat="true" ht="12" hidden="false" customHeight="false" outlineLevel="0" collapsed="false">
      <c r="B164" s="188"/>
      <c r="D164" s="180" t="s">
        <v>174</v>
      </c>
      <c r="E164" s="189"/>
      <c r="F164" s="190" t="s">
        <v>238</v>
      </c>
      <c r="H164" s="191" t="n">
        <v>164.394</v>
      </c>
      <c r="I164" s="192"/>
      <c r="L164" s="188"/>
      <c r="M164" s="193"/>
      <c r="N164" s="194"/>
      <c r="O164" s="194"/>
      <c r="P164" s="194"/>
      <c r="Q164" s="194"/>
      <c r="R164" s="194"/>
      <c r="S164" s="194"/>
      <c r="T164" s="194"/>
      <c r="U164" s="195"/>
      <c r="AT164" s="189" t="s">
        <v>174</v>
      </c>
      <c r="AU164" s="189" t="s">
        <v>83</v>
      </c>
      <c r="AV164" s="187" t="s">
        <v>83</v>
      </c>
      <c r="AW164" s="187" t="s">
        <v>176</v>
      </c>
      <c r="AX164" s="187" t="s">
        <v>73</v>
      </c>
      <c r="AY164" s="189" t="s">
        <v>165</v>
      </c>
    </row>
    <row r="165" s="196" customFormat="true" ht="12" hidden="false" customHeight="false" outlineLevel="0" collapsed="false">
      <c r="B165" s="197"/>
      <c r="D165" s="180" t="s">
        <v>174</v>
      </c>
      <c r="E165" s="198"/>
      <c r="F165" s="199" t="s">
        <v>178</v>
      </c>
      <c r="H165" s="200" t="n">
        <v>164.394</v>
      </c>
      <c r="I165" s="201"/>
      <c r="L165" s="197"/>
      <c r="M165" s="202"/>
      <c r="N165" s="203"/>
      <c r="O165" s="203"/>
      <c r="P165" s="203"/>
      <c r="Q165" s="203"/>
      <c r="R165" s="203"/>
      <c r="S165" s="203"/>
      <c r="T165" s="203"/>
      <c r="U165" s="204"/>
      <c r="AT165" s="198" t="s">
        <v>174</v>
      </c>
      <c r="AU165" s="198" t="s">
        <v>83</v>
      </c>
      <c r="AV165" s="196" t="s">
        <v>172</v>
      </c>
      <c r="AW165" s="196" t="s">
        <v>176</v>
      </c>
      <c r="AX165" s="196" t="s">
        <v>81</v>
      </c>
      <c r="AY165" s="198" t="s">
        <v>165</v>
      </c>
    </row>
    <row r="166" s="22" customFormat="true" ht="24" hidden="false" customHeight="true" outlineLevel="0" collapsed="false">
      <c r="B166" s="164"/>
      <c r="C166" s="165" t="s">
        <v>239</v>
      </c>
      <c r="D166" s="165" t="s">
        <v>167</v>
      </c>
      <c r="E166" s="166" t="s">
        <v>240</v>
      </c>
      <c r="F166" s="167" t="s">
        <v>241</v>
      </c>
      <c r="G166" s="168" t="s">
        <v>187</v>
      </c>
      <c r="H166" s="169" t="n">
        <v>54.798</v>
      </c>
      <c r="I166" s="170"/>
      <c r="J166" s="171" t="n">
        <f aca="false">ROUND(I166*H166,2)</f>
        <v>0</v>
      </c>
      <c r="K166" s="167" t="s">
        <v>171</v>
      </c>
      <c r="L166" s="23"/>
      <c r="M166" s="172"/>
      <c r="N166" s="173" t="s">
        <v>44</v>
      </c>
      <c r="O166" s="54"/>
      <c r="P166" s="174" t="n">
        <f aca="false">O166*H166</f>
        <v>0</v>
      </c>
      <c r="Q166" s="174" t="n">
        <v>0</v>
      </c>
      <c r="R166" s="174" t="n">
        <f aca="false">Q166*H166</f>
        <v>0</v>
      </c>
      <c r="S166" s="174" t="n">
        <v>0</v>
      </c>
      <c r="T166" s="174" t="n">
        <f aca="false">S166*H166</f>
        <v>0</v>
      </c>
      <c r="U166" s="175"/>
      <c r="AR166" s="176" t="s">
        <v>172</v>
      </c>
      <c r="AT166" s="176" t="s">
        <v>167</v>
      </c>
      <c r="AU166" s="176" t="s">
        <v>83</v>
      </c>
      <c r="AY166" s="3" t="s">
        <v>165</v>
      </c>
      <c r="BE166" s="177" t="n">
        <f aca="false">IF(N166="základní",J166,0)</f>
        <v>0</v>
      </c>
      <c r="BF166" s="177" t="n">
        <f aca="false">IF(N166="snížená",J166,0)</f>
        <v>0</v>
      </c>
      <c r="BG166" s="177" t="n">
        <f aca="false">IF(N166="zákl. přenesená",J166,0)</f>
        <v>0</v>
      </c>
      <c r="BH166" s="177" t="n">
        <f aca="false">IF(N166="sníž. přenesená",J166,0)</f>
        <v>0</v>
      </c>
      <c r="BI166" s="177" t="n">
        <f aca="false">IF(N166="nulová",J166,0)</f>
        <v>0</v>
      </c>
      <c r="BJ166" s="3" t="s">
        <v>81</v>
      </c>
      <c r="BK166" s="177" t="n">
        <f aca="false">ROUND(I166*H166,2)</f>
        <v>0</v>
      </c>
      <c r="BL166" s="3" t="s">
        <v>172</v>
      </c>
      <c r="BM166" s="176" t="s">
        <v>242</v>
      </c>
    </row>
    <row r="167" s="22" customFormat="true" ht="24" hidden="false" customHeight="true" outlineLevel="0" collapsed="false">
      <c r="B167" s="164"/>
      <c r="C167" s="165" t="s">
        <v>243</v>
      </c>
      <c r="D167" s="165" t="s">
        <v>167</v>
      </c>
      <c r="E167" s="166" t="s">
        <v>244</v>
      </c>
      <c r="F167" s="167" t="s">
        <v>245</v>
      </c>
      <c r="G167" s="168" t="s">
        <v>187</v>
      </c>
      <c r="H167" s="169" t="n">
        <v>438.384</v>
      </c>
      <c r="I167" s="170"/>
      <c r="J167" s="171" t="n">
        <f aca="false">ROUND(I167*H167,2)</f>
        <v>0</v>
      </c>
      <c r="K167" s="167" t="s">
        <v>171</v>
      </c>
      <c r="L167" s="23"/>
      <c r="M167" s="172"/>
      <c r="N167" s="173" t="s">
        <v>44</v>
      </c>
      <c r="O167" s="54"/>
      <c r="P167" s="174" t="n">
        <f aca="false">O167*H167</f>
        <v>0</v>
      </c>
      <c r="Q167" s="174" t="n">
        <v>0</v>
      </c>
      <c r="R167" s="174" t="n">
        <f aca="false">Q167*H167</f>
        <v>0</v>
      </c>
      <c r="S167" s="174" t="n">
        <v>0</v>
      </c>
      <c r="T167" s="174" t="n">
        <f aca="false">S167*H167</f>
        <v>0</v>
      </c>
      <c r="U167" s="175"/>
      <c r="AR167" s="176" t="s">
        <v>172</v>
      </c>
      <c r="AT167" s="176" t="s">
        <v>167</v>
      </c>
      <c r="AU167" s="176" t="s">
        <v>83</v>
      </c>
      <c r="AY167" s="3" t="s">
        <v>165</v>
      </c>
      <c r="BE167" s="177" t="n">
        <f aca="false">IF(N167="základní",J167,0)</f>
        <v>0</v>
      </c>
      <c r="BF167" s="177" t="n">
        <f aca="false">IF(N167="snížená",J167,0)</f>
        <v>0</v>
      </c>
      <c r="BG167" s="177" t="n">
        <f aca="false">IF(N167="zákl. přenesená",J167,0)</f>
        <v>0</v>
      </c>
      <c r="BH167" s="177" t="n">
        <f aca="false">IF(N167="sníž. přenesená",J167,0)</f>
        <v>0</v>
      </c>
      <c r="BI167" s="177" t="n">
        <f aca="false">IF(N167="nulová",J167,0)</f>
        <v>0</v>
      </c>
      <c r="BJ167" s="3" t="s">
        <v>81</v>
      </c>
      <c r="BK167" s="177" t="n">
        <f aca="false">ROUND(I167*H167,2)</f>
        <v>0</v>
      </c>
      <c r="BL167" s="3" t="s">
        <v>172</v>
      </c>
      <c r="BM167" s="176" t="s">
        <v>246</v>
      </c>
    </row>
    <row r="168" s="187" customFormat="true" ht="12" hidden="false" customHeight="false" outlineLevel="0" collapsed="false">
      <c r="B168" s="188"/>
      <c r="D168" s="180" t="s">
        <v>174</v>
      </c>
      <c r="E168" s="189"/>
      <c r="F168" s="190" t="s">
        <v>247</v>
      </c>
      <c r="H168" s="191" t="n">
        <v>438.384</v>
      </c>
      <c r="I168" s="192"/>
      <c r="L168" s="188"/>
      <c r="M168" s="193"/>
      <c r="N168" s="194"/>
      <c r="O168" s="194"/>
      <c r="P168" s="194"/>
      <c r="Q168" s="194"/>
      <c r="R168" s="194"/>
      <c r="S168" s="194"/>
      <c r="T168" s="194"/>
      <c r="U168" s="195"/>
      <c r="AT168" s="189" t="s">
        <v>174</v>
      </c>
      <c r="AU168" s="189" t="s">
        <v>83</v>
      </c>
      <c r="AV168" s="187" t="s">
        <v>83</v>
      </c>
      <c r="AW168" s="187" t="s">
        <v>176</v>
      </c>
      <c r="AX168" s="187" t="s">
        <v>73</v>
      </c>
      <c r="AY168" s="189" t="s">
        <v>165</v>
      </c>
    </row>
    <row r="169" s="196" customFormat="true" ht="12" hidden="false" customHeight="false" outlineLevel="0" collapsed="false">
      <c r="B169" s="197"/>
      <c r="D169" s="180" t="s">
        <v>174</v>
      </c>
      <c r="E169" s="198"/>
      <c r="F169" s="199" t="s">
        <v>178</v>
      </c>
      <c r="H169" s="200" t="n">
        <v>438.384</v>
      </c>
      <c r="I169" s="201"/>
      <c r="L169" s="197"/>
      <c r="M169" s="202"/>
      <c r="N169" s="203"/>
      <c r="O169" s="203"/>
      <c r="P169" s="203"/>
      <c r="Q169" s="203"/>
      <c r="R169" s="203"/>
      <c r="S169" s="203"/>
      <c r="T169" s="203"/>
      <c r="U169" s="204"/>
      <c r="AT169" s="198" t="s">
        <v>174</v>
      </c>
      <c r="AU169" s="198" t="s">
        <v>83</v>
      </c>
      <c r="AV169" s="196" t="s">
        <v>172</v>
      </c>
      <c r="AW169" s="196" t="s">
        <v>176</v>
      </c>
      <c r="AX169" s="196" t="s">
        <v>81</v>
      </c>
      <c r="AY169" s="198" t="s">
        <v>165</v>
      </c>
    </row>
    <row r="170" s="22" customFormat="true" ht="16.5" hidden="false" customHeight="true" outlineLevel="0" collapsed="false">
      <c r="B170" s="164"/>
      <c r="C170" s="165" t="s">
        <v>248</v>
      </c>
      <c r="D170" s="165" t="s">
        <v>167</v>
      </c>
      <c r="E170" s="166" t="s">
        <v>249</v>
      </c>
      <c r="F170" s="167" t="s">
        <v>250</v>
      </c>
      <c r="G170" s="168" t="s">
        <v>187</v>
      </c>
      <c r="H170" s="169" t="n">
        <v>54.798</v>
      </c>
      <c r="I170" s="170"/>
      <c r="J170" s="171" t="n">
        <f aca="false">ROUND(I170*H170,2)</f>
        <v>0</v>
      </c>
      <c r="K170" s="167" t="s">
        <v>171</v>
      </c>
      <c r="L170" s="23"/>
      <c r="M170" s="172"/>
      <c r="N170" s="173" t="s">
        <v>44</v>
      </c>
      <c r="O170" s="54"/>
      <c r="P170" s="174" t="n">
        <f aca="false">O170*H170</f>
        <v>0</v>
      </c>
      <c r="Q170" s="174" t="n">
        <v>0</v>
      </c>
      <c r="R170" s="174" t="n">
        <f aca="false">Q170*H170</f>
        <v>0</v>
      </c>
      <c r="S170" s="174" t="n">
        <v>0</v>
      </c>
      <c r="T170" s="174" t="n">
        <f aca="false">S170*H170</f>
        <v>0</v>
      </c>
      <c r="U170" s="175"/>
      <c r="AR170" s="176" t="s">
        <v>172</v>
      </c>
      <c r="AT170" s="176" t="s">
        <v>167</v>
      </c>
      <c r="AU170" s="176" t="s">
        <v>83</v>
      </c>
      <c r="AY170" s="3" t="s">
        <v>165</v>
      </c>
      <c r="BE170" s="177" t="n">
        <f aca="false">IF(N170="základní",J170,0)</f>
        <v>0</v>
      </c>
      <c r="BF170" s="177" t="n">
        <f aca="false">IF(N170="snížená",J170,0)</f>
        <v>0</v>
      </c>
      <c r="BG170" s="177" t="n">
        <f aca="false">IF(N170="zákl. přenesená",J170,0)</f>
        <v>0</v>
      </c>
      <c r="BH170" s="177" t="n">
        <f aca="false">IF(N170="sníž. přenesená",J170,0)</f>
        <v>0</v>
      </c>
      <c r="BI170" s="177" t="n">
        <f aca="false">IF(N170="nulová",J170,0)</f>
        <v>0</v>
      </c>
      <c r="BJ170" s="3" t="s">
        <v>81</v>
      </c>
      <c r="BK170" s="177" t="n">
        <f aca="false">ROUND(I170*H170,2)</f>
        <v>0</v>
      </c>
      <c r="BL170" s="3" t="s">
        <v>172</v>
      </c>
      <c r="BM170" s="176" t="s">
        <v>251</v>
      </c>
    </row>
    <row r="171" s="22" customFormat="true" ht="24" hidden="false" customHeight="true" outlineLevel="0" collapsed="false">
      <c r="B171" s="164"/>
      <c r="C171" s="165" t="s">
        <v>252</v>
      </c>
      <c r="D171" s="165" t="s">
        <v>167</v>
      </c>
      <c r="E171" s="166" t="s">
        <v>253</v>
      </c>
      <c r="F171" s="167" t="s">
        <v>254</v>
      </c>
      <c r="G171" s="168" t="s">
        <v>187</v>
      </c>
      <c r="H171" s="169" t="n">
        <v>7.293</v>
      </c>
      <c r="I171" s="170"/>
      <c r="J171" s="171" t="n">
        <f aca="false">ROUND(I171*H171,2)</f>
        <v>0</v>
      </c>
      <c r="K171" s="167" t="s">
        <v>171</v>
      </c>
      <c r="L171" s="23"/>
      <c r="M171" s="172"/>
      <c r="N171" s="173" t="s">
        <v>44</v>
      </c>
      <c r="O171" s="54"/>
      <c r="P171" s="174" t="n">
        <f aca="false">O171*H171</f>
        <v>0</v>
      </c>
      <c r="Q171" s="174" t="n">
        <v>0</v>
      </c>
      <c r="R171" s="174" t="n">
        <f aca="false">Q171*H171</f>
        <v>0</v>
      </c>
      <c r="S171" s="174" t="n">
        <v>0</v>
      </c>
      <c r="T171" s="174" t="n">
        <f aca="false">S171*H171</f>
        <v>0</v>
      </c>
      <c r="U171" s="175"/>
      <c r="AR171" s="176" t="s">
        <v>172</v>
      </c>
      <c r="AT171" s="176" t="s">
        <v>167</v>
      </c>
      <c r="AU171" s="176" t="s">
        <v>83</v>
      </c>
      <c r="AY171" s="3" t="s">
        <v>165</v>
      </c>
      <c r="BE171" s="177" t="n">
        <f aca="false">IF(N171="základní",J171,0)</f>
        <v>0</v>
      </c>
      <c r="BF171" s="177" t="n">
        <f aca="false">IF(N171="snížená",J171,0)</f>
        <v>0</v>
      </c>
      <c r="BG171" s="177" t="n">
        <f aca="false">IF(N171="zákl. přenesená",J171,0)</f>
        <v>0</v>
      </c>
      <c r="BH171" s="177" t="n">
        <f aca="false">IF(N171="sníž. přenesená",J171,0)</f>
        <v>0</v>
      </c>
      <c r="BI171" s="177" t="n">
        <f aca="false">IF(N171="nulová",J171,0)</f>
        <v>0</v>
      </c>
      <c r="BJ171" s="3" t="s">
        <v>81</v>
      </c>
      <c r="BK171" s="177" t="n">
        <f aca="false">ROUND(I171*H171,2)</f>
        <v>0</v>
      </c>
      <c r="BL171" s="3" t="s">
        <v>172</v>
      </c>
      <c r="BM171" s="176" t="s">
        <v>255</v>
      </c>
    </row>
    <row r="172" s="178" customFormat="true" ht="12" hidden="false" customHeight="false" outlineLevel="0" collapsed="false">
      <c r="B172" s="179"/>
      <c r="D172" s="180" t="s">
        <v>174</v>
      </c>
      <c r="E172" s="181"/>
      <c r="F172" s="182" t="s">
        <v>189</v>
      </c>
      <c r="H172" s="181"/>
      <c r="I172" s="183"/>
      <c r="L172" s="179"/>
      <c r="M172" s="184"/>
      <c r="N172" s="185"/>
      <c r="O172" s="185"/>
      <c r="P172" s="185"/>
      <c r="Q172" s="185"/>
      <c r="R172" s="185"/>
      <c r="S172" s="185"/>
      <c r="T172" s="185"/>
      <c r="U172" s="186"/>
      <c r="AT172" s="181" t="s">
        <v>174</v>
      </c>
      <c r="AU172" s="181" t="s">
        <v>83</v>
      </c>
      <c r="AV172" s="178" t="s">
        <v>81</v>
      </c>
      <c r="AW172" s="178" t="s">
        <v>176</v>
      </c>
      <c r="AX172" s="178" t="s">
        <v>73</v>
      </c>
      <c r="AY172" s="181" t="s">
        <v>165</v>
      </c>
    </row>
    <row r="173" s="187" customFormat="true" ht="12" hidden="false" customHeight="false" outlineLevel="0" collapsed="false">
      <c r="B173" s="188"/>
      <c r="D173" s="180" t="s">
        <v>174</v>
      </c>
      <c r="E173" s="189"/>
      <c r="F173" s="190" t="s">
        <v>256</v>
      </c>
      <c r="H173" s="191" t="n">
        <v>10.942</v>
      </c>
      <c r="I173" s="192"/>
      <c r="L173" s="188"/>
      <c r="M173" s="193"/>
      <c r="N173" s="194"/>
      <c r="O173" s="194"/>
      <c r="P173" s="194"/>
      <c r="Q173" s="194"/>
      <c r="R173" s="194"/>
      <c r="S173" s="194"/>
      <c r="T173" s="194"/>
      <c r="U173" s="195"/>
      <c r="AT173" s="189" t="s">
        <v>174</v>
      </c>
      <c r="AU173" s="189" t="s">
        <v>83</v>
      </c>
      <c r="AV173" s="187" t="s">
        <v>83</v>
      </c>
      <c r="AW173" s="187" t="s">
        <v>176</v>
      </c>
      <c r="AX173" s="187" t="s">
        <v>73</v>
      </c>
      <c r="AY173" s="189" t="s">
        <v>165</v>
      </c>
    </row>
    <row r="174" s="187" customFormat="true" ht="12" hidden="false" customHeight="false" outlineLevel="0" collapsed="false">
      <c r="B174" s="188"/>
      <c r="D174" s="180" t="s">
        <v>174</v>
      </c>
      <c r="E174" s="189"/>
      <c r="F174" s="190" t="s">
        <v>257</v>
      </c>
      <c r="H174" s="191" t="n">
        <v>-0.491</v>
      </c>
      <c r="I174" s="192"/>
      <c r="L174" s="188"/>
      <c r="M174" s="193"/>
      <c r="N174" s="194"/>
      <c r="O174" s="194"/>
      <c r="P174" s="194"/>
      <c r="Q174" s="194"/>
      <c r="R174" s="194"/>
      <c r="S174" s="194"/>
      <c r="T174" s="194"/>
      <c r="U174" s="195"/>
      <c r="AT174" s="189" t="s">
        <v>174</v>
      </c>
      <c r="AU174" s="189" t="s">
        <v>83</v>
      </c>
      <c r="AV174" s="187" t="s">
        <v>83</v>
      </c>
      <c r="AW174" s="187" t="s">
        <v>176</v>
      </c>
      <c r="AX174" s="187" t="s">
        <v>73</v>
      </c>
      <c r="AY174" s="189" t="s">
        <v>165</v>
      </c>
    </row>
    <row r="175" s="187" customFormat="true" ht="12" hidden="false" customHeight="false" outlineLevel="0" collapsed="false">
      <c r="B175" s="188"/>
      <c r="D175" s="180" t="s">
        <v>174</v>
      </c>
      <c r="E175" s="189"/>
      <c r="F175" s="190" t="s">
        <v>258</v>
      </c>
      <c r="H175" s="191" t="n">
        <v>-1.225</v>
      </c>
      <c r="I175" s="192"/>
      <c r="L175" s="188"/>
      <c r="M175" s="193"/>
      <c r="N175" s="194"/>
      <c r="O175" s="194"/>
      <c r="P175" s="194"/>
      <c r="Q175" s="194"/>
      <c r="R175" s="194"/>
      <c r="S175" s="194"/>
      <c r="T175" s="194"/>
      <c r="U175" s="195"/>
      <c r="AT175" s="189" t="s">
        <v>174</v>
      </c>
      <c r="AU175" s="189" t="s">
        <v>83</v>
      </c>
      <c r="AV175" s="187" t="s">
        <v>83</v>
      </c>
      <c r="AW175" s="187" t="s">
        <v>176</v>
      </c>
      <c r="AX175" s="187" t="s">
        <v>73</v>
      </c>
      <c r="AY175" s="189" t="s">
        <v>165</v>
      </c>
    </row>
    <row r="176" s="187" customFormat="true" ht="12" hidden="false" customHeight="false" outlineLevel="0" collapsed="false">
      <c r="B176" s="188"/>
      <c r="D176" s="180" t="s">
        <v>174</v>
      </c>
      <c r="E176" s="189"/>
      <c r="F176" s="190" t="s">
        <v>259</v>
      </c>
      <c r="H176" s="191" t="n">
        <v>-0.703</v>
      </c>
      <c r="I176" s="192"/>
      <c r="L176" s="188"/>
      <c r="M176" s="193"/>
      <c r="N176" s="194"/>
      <c r="O176" s="194"/>
      <c r="P176" s="194"/>
      <c r="Q176" s="194"/>
      <c r="R176" s="194"/>
      <c r="S176" s="194"/>
      <c r="T176" s="194"/>
      <c r="U176" s="195"/>
      <c r="AT176" s="189" t="s">
        <v>174</v>
      </c>
      <c r="AU176" s="189" t="s">
        <v>83</v>
      </c>
      <c r="AV176" s="187" t="s">
        <v>83</v>
      </c>
      <c r="AW176" s="187" t="s">
        <v>176</v>
      </c>
      <c r="AX176" s="187" t="s">
        <v>73</v>
      </c>
      <c r="AY176" s="189" t="s">
        <v>165</v>
      </c>
    </row>
    <row r="177" s="187" customFormat="true" ht="12" hidden="false" customHeight="false" outlineLevel="0" collapsed="false">
      <c r="B177" s="188"/>
      <c r="D177" s="180" t="s">
        <v>174</v>
      </c>
      <c r="E177" s="189"/>
      <c r="F177" s="190" t="s">
        <v>260</v>
      </c>
      <c r="H177" s="191" t="n">
        <v>-1.23025</v>
      </c>
      <c r="I177" s="192"/>
      <c r="L177" s="188"/>
      <c r="M177" s="193"/>
      <c r="N177" s="194"/>
      <c r="O177" s="194"/>
      <c r="P177" s="194"/>
      <c r="Q177" s="194"/>
      <c r="R177" s="194"/>
      <c r="S177" s="194"/>
      <c r="T177" s="194"/>
      <c r="U177" s="195"/>
      <c r="AT177" s="189" t="s">
        <v>174</v>
      </c>
      <c r="AU177" s="189" t="s">
        <v>83</v>
      </c>
      <c r="AV177" s="187" t="s">
        <v>83</v>
      </c>
      <c r="AW177" s="187" t="s">
        <v>176</v>
      </c>
      <c r="AX177" s="187" t="s">
        <v>73</v>
      </c>
      <c r="AY177" s="189" t="s">
        <v>165</v>
      </c>
    </row>
    <row r="178" s="196" customFormat="true" ht="12" hidden="false" customHeight="false" outlineLevel="0" collapsed="false">
      <c r="B178" s="197"/>
      <c r="D178" s="180" t="s">
        <v>174</v>
      </c>
      <c r="E178" s="198"/>
      <c r="F178" s="199" t="s">
        <v>178</v>
      </c>
      <c r="H178" s="200" t="n">
        <v>7.29275</v>
      </c>
      <c r="I178" s="201"/>
      <c r="L178" s="197"/>
      <c r="M178" s="202"/>
      <c r="N178" s="203"/>
      <c r="O178" s="203"/>
      <c r="P178" s="203"/>
      <c r="Q178" s="203"/>
      <c r="R178" s="203"/>
      <c r="S178" s="203"/>
      <c r="T178" s="203"/>
      <c r="U178" s="204"/>
      <c r="AT178" s="198" t="s">
        <v>174</v>
      </c>
      <c r="AU178" s="198" t="s">
        <v>83</v>
      </c>
      <c r="AV178" s="196" t="s">
        <v>172</v>
      </c>
      <c r="AW178" s="196" t="s">
        <v>176</v>
      </c>
      <c r="AX178" s="196" t="s">
        <v>81</v>
      </c>
      <c r="AY178" s="198" t="s">
        <v>165</v>
      </c>
    </row>
    <row r="179" s="22" customFormat="true" ht="16.5" hidden="false" customHeight="true" outlineLevel="0" collapsed="false">
      <c r="B179" s="164"/>
      <c r="C179" s="205" t="s">
        <v>261</v>
      </c>
      <c r="D179" s="205" t="s">
        <v>262</v>
      </c>
      <c r="E179" s="206" t="s">
        <v>263</v>
      </c>
      <c r="F179" s="207" t="s">
        <v>264</v>
      </c>
      <c r="G179" s="208" t="s">
        <v>265</v>
      </c>
      <c r="H179" s="209" t="n">
        <v>14.586</v>
      </c>
      <c r="I179" s="210"/>
      <c r="J179" s="211" t="n">
        <f aca="false">ROUND(I179*H179,2)</f>
        <v>0</v>
      </c>
      <c r="K179" s="207" t="s">
        <v>171</v>
      </c>
      <c r="L179" s="212"/>
      <c r="M179" s="213"/>
      <c r="N179" s="214" t="s">
        <v>44</v>
      </c>
      <c r="O179" s="54"/>
      <c r="P179" s="174" t="n">
        <f aca="false">O179*H179</f>
        <v>0</v>
      </c>
      <c r="Q179" s="174" t="n">
        <v>1</v>
      </c>
      <c r="R179" s="174" t="n">
        <f aca="false">Q179*H179</f>
        <v>14.586</v>
      </c>
      <c r="S179" s="174" t="n">
        <v>0</v>
      </c>
      <c r="T179" s="174" t="n">
        <f aca="false">S179*H179</f>
        <v>0</v>
      </c>
      <c r="U179" s="175"/>
      <c r="AR179" s="176" t="s">
        <v>223</v>
      </c>
      <c r="AT179" s="176" t="s">
        <v>262</v>
      </c>
      <c r="AU179" s="176" t="s">
        <v>83</v>
      </c>
      <c r="AY179" s="3" t="s">
        <v>165</v>
      </c>
      <c r="BE179" s="177" t="n">
        <f aca="false">IF(N179="základní",J179,0)</f>
        <v>0</v>
      </c>
      <c r="BF179" s="177" t="n">
        <f aca="false">IF(N179="snížená",J179,0)</f>
        <v>0</v>
      </c>
      <c r="BG179" s="177" t="n">
        <f aca="false">IF(N179="zákl. přenesená",J179,0)</f>
        <v>0</v>
      </c>
      <c r="BH179" s="177" t="n">
        <f aca="false">IF(N179="sníž. přenesená",J179,0)</f>
        <v>0</v>
      </c>
      <c r="BI179" s="177" t="n">
        <f aca="false">IF(N179="nulová",J179,0)</f>
        <v>0</v>
      </c>
      <c r="BJ179" s="3" t="s">
        <v>81</v>
      </c>
      <c r="BK179" s="177" t="n">
        <f aca="false">ROUND(I179*H179,2)</f>
        <v>0</v>
      </c>
      <c r="BL179" s="3" t="s">
        <v>172</v>
      </c>
      <c r="BM179" s="176" t="s">
        <v>266</v>
      </c>
    </row>
    <row r="180" s="187" customFormat="true" ht="12" hidden="false" customHeight="false" outlineLevel="0" collapsed="false">
      <c r="B180" s="188"/>
      <c r="D180" s="180" t="s">
        <v>174</v>
      </c>
      <c r="E180" s="189"/>
      <c r="F180" s="190" t="s">
        <v>267</v>
      </c>
      <c r="H180" s="191" t="n">
        <v>14.586</v>
      </c>
      <c r="I180" s="192"/>
      <c r="L180" s="188"/>
      <c r="M180" s="193"/>
      <c r="N180" s="194"/>
      <c r="O180" s="194"/>
      <c r="P180" s="194"/>
      <c r="Q180" s="194"/>
      <c r="R180" s="194"/>
      <c r="S180" s="194"/>
      <c r="T180" s="194"/>
      <c r="U180" s="195"/>
      <c r="AT180" s="189" t="s">
        <v>174</v>
      </c>
      <c r="AU180" s="189" t="s">
        <v>83</v>
      </c>
      <c r="AV180" s="187" t="s">
        <v>83</v>
      </c>
      <c r="AW180" s="187" t="s">
        <v>176</v>
      </c>
      <c r="AX180" s="187" t="s">
        <v>73</v>
      </c>
      <c r="AY180" s="189" t="s">
        <v>165</v>
      </c>
    </row>
    <row r="181" s="196" customFormat="true" ht="12" hidden="false" customHeight="false" outlineLevel="0" collapsed="false">
      <c r="B181" s="197"/>
      <c r="D181" s="180" t="s">
        <v>174</v>
      </c>
      <c r="E181" s="198"/>
      <c r="F181" s="199" t="s">
        <v>178</v>
      </c>
      <c r="H181" s="200" t="n">
        <v>14.586</v>
      </c>
      <c r="I181" s="201"/>
      <c r="L181" s="197"/>
      <c r="M181" s="202"/>
      <c r="N181" s="203"/>
      <c r="O181" s="203"/>
      <c r="P181" s="203"/>
      <c r="Q181" s="203"/>
      <c r="R181" s="203"/>
      <c r="S181" s="203"/>
      <c r="T181" s="203"/>
      <c r="U181" s="204"/>
      <c r="AT181" s="198" t="s">
        <v>174</v>
      </c>
      <c r="AU181" s="198" t="s">
        <v>83</v>
      </c>
      <c r="AV181" s="196" t="s">
        <v>172</v>
      </c>
      <c r="AW181" s="196" t="s">
        <v>176</v>
      </c>
      <c r="AX181" s="196" t="s">
        <v>81</v>
      </c>
      <c r="AY181" s="198" t="s">
        <v>165</v>
      </c>
    </row>
    <row r="182" s="22" customFormat="true" ht="24" hidden="false" customHeight="true" outlineLevel="0" collapsed="false">
      <c r="B182" s="164"/>
      <c r="C182" s="165" t="s">
        <v>8</v>
      </c>
      <c r="D182" s="165" t="s">
        <v>167</v>
      </c>
      <c r="E182" s="166" t="s">
        <v>268</v>
      </c>
      <c r="F182" s="167" t="s">
        <v>269</v>
      </c>
      <c r="G182" s="168" t="s">
        <v>187</v>
      </c>
      <c r="H182" s="169" t="n">
        <v>0.06</v>
      </c>
      <c r="I182" s="170"/>
      <c r="J182" s="171" t="n">
        <f aca="false">ROUND(I182*H182,2)</f>
        <v>0</v>
      </c>
      <c r="K182" s="215" t="s">
        <v>171</v>
      </c>
      <c r="L182" s="23"/>
      <c r="M182" s="172"/>
      <c r="N182" s="173" t="s">
        <v>44</v>
      </c>
      <c r="O182" s="54"/>
      <c r="P182" s="174" t="n">
        <f aca="false">O182*H182</f>
        <v>0</v>
      </c>
      <c r="Q182" s="174" t="n">
        <v>0</v>
      </c>
      <c r="R182" s="174" t="n">
        <f aca="false">Q182*H182</f>
        <v>0</v>
      </c>
      <c r="S182" s="174" t="n">
        <v>0</v>
      </c>
      <c r="T182" s="174" t="n">
        <f aca="false">S182*H182</f>
        <v>0</v>
      </c>
      <c r="U182" s="175"/>
      <c r="AR182" s="176" t="s">
        <v>172</v>
      </c>
      <c r="AT182" s="176" t="s">
        <v>167</v>
      </c>
      <c r="AU182" s="176" t="s">
        <v>83</v>
      </c>
      <c r="AY182" s="3" t="s">
        <v>165</v>
      </c>
      <c r="BE182" s="177" t="n">
        <f aca="false">IF(N182="základní",J182,0)</f>
        <v>0</v>
      </c>
      <c r="BF182" s="177" t="n">
        <f aca="false">IF(N182="snížená",J182,0)</f>
        <v>0</v>
      </c>
      <c r="BG182" s="177" t="n">
        <f aca="false">IF(N182="zákl. přenesená",J182,0)</f>
        <v>0</v>
      </c>
      <c r="BH182" s="177" t="n">
        <f aca="false">IF(N182="sníž. přenesená",J182,0)</f>
        <v>0</v>
      </c>
      <c r="BI182" s="177" t="n">
        <f aca="false">IF(N182="nulová",J182,0)</f>
        <v>0</v>
      </c>
      <c r="BJ182" s="3" t="s">
        <v>81</v>
      </c>
      <c r="BK182" s="177" t="n">
        <f aca="false">ROUND(I182*H182,2)</f>
        <v>0</v>
      </c>
      <c r="BL182" s="3" t="s">
        <v>172</v>
      </c>
      <c r="BM182" s="176" t="s">
        <v>270</v>
      </c>
    </row>
    <row r="183" s="178" customFormat="true" ht="12" hidden="false" customHeight="false" outlineLevel="0" collapsed="false">
      <c r="B183" s="179"/>
      <c r="D183" s="180" t="s">
        <v>174</v>
      </c>
      <c r="E183" s="181"/>
      <c r="F183" s="182" t="s">
        <v>271</v>
      </c>
      <c r="H183" s="181"/>
      <c r="I183" s="183"/>
      <c r="L183" s="179"/>
      <c r="M183" s="184"/>
      <c r="N183" s="185"/>
      <c r="O183" s="185"/>
      <c r="P183" s="185"/>
      <c r="Q183" s="185"/>
      <c r="R183" s="185"/>
      <c r="S183" s="185"/>
      <c r="T183" s="185"/>
      <c r="U183" s="186"/>
      <c r="AT183" s="181" t="s">
        <v>174</v>
      </c>
      <c r="AU183" s="181" t="s">
        <v>83</v>
      </c>
      <c r="AV183" s="178" t="s">
        <v>81</v>
      </c>
      <c r="AW183" s="178" t="s">
        <v>176</v>
      </c>
      <c r="AX183" s="178" t="s">
        <v>73</v>
      </c>
      <c r="AY183" s="181" t="s">
        <v>165</v>
      </c>
    </row>
    <row r="184" s="187" customFormat="true" ht="12" hidden="false" customHeight="false" outlineLevel="0" collapsed="false">
      <c r="B184" s="188"/>
      <c r="D184" s="180" t="s">
        <v>174</v>
      </c>
      <c r="E184" s="189"/>
      <c r="F184" s="190" t="s">
        <v>272</v>
      </c>
      <c r="H184" s="191" t="n">
        <v>0.06</v>
      </c>
      <c r="I184" s="192"/>
      <c r="L184" s="188"/>
      <c r="M184" s="193"/>
      <c r="N184" s="194"/>
      <c r="O184" s="194"/>
      <c r="P184" s="194"/>
      <c r="Q184" s="194"/>
      <c r="R184" s="194"/>
      <c r="S184" s="194"/>
      <c r="T184" s="194"/>
      <c r="U184" s="195"/>
      <c r="AT184" s="189" t="s">
        <v>174</v>
      </c>
      <c r="AU184" s="189" t="s">
        <v>83</v>
      </c>
      <c r="AV184" s="187" t="s">
        <v>83</v>
      </c>
      <c r="AW184" s="187" t="s">
        <v>176</v>
      </c>
      <c r="AX184" s="187" t="s">
        <v>73</v>
      </c>
      <c r="AY184" s="189" t="s">
        <v>165</v>
      </c>
    </row>
    <row r="185" s="196" customFormat="true" ht="12" hidden="false" customHeight="false" outlineLevel="0" collapsed="false">
      <c r="B185" s="197"/>
      <c r="D185" s="180" t="s">
        <v>174</v>
      </c>
      <c r="E185" s="198"/>
      <c r="F185" s="199" t="s">
        <v>178</v>
      </c>
      <c r="H185" s="200" t="n">
        <v>0.06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3"/>
      <c r="U185" s="204"/>
      <c r="AT185" s="198" t="s">
        <v>174</v>
      </c>
      <c r="AU185" s="198" t="s">
        <v>83</v>
      </c>
      <c r="AV185" s="196" t="s">
        <v>172</v>
      </c>
      <c r="AW185" s="196" t="s">
        <v>176</v>
      </c>
      <c r="AX185" s="196" t="s">
        <v>81</v>
      </c>
      <c r="AY185" s="198" t="s">
        <v>165</v>
      </c>
    </row>
    <row r="186" s="22" customFormat="true" ht="24" hidden="false" customHeight="true" outlineLevel="0" collapsed="false">
      <c r="B186" s="164"/>
      <c r="C186" s="165" t="s">
        <v>273</v>
      </c>
      <c r="D186" s="165" t="s">
        <v>167</v>
      </c>
      <c r="E186" s="166" t="s">
        <v>274</v>
      </c>
      <c r="F186" s="167" t="s">
        <v>275</v>
      </c>
      <c r="G186" s="168" t="s">
        <v>187</v>
      </c>
      <c r="H186" s="169" t="n">
        <v>51.149</v>
      </c>
      <c r="I186" s="170"/>
      <c r="J186" s="171" t="n">
        <f aca="false">ROUND(I186*H186,2)</f>
        <v>0</v>
      </c>
      <c r="K186" s="215" t="s">
        <v>171</v>
      </c>
      <c r="L186" s="23"/>
      <c r="M186" s="172"/>
      <c r="N186" s="173" t="s">
        <v>44</v>
      </c>
      <c r="O186" s="54"/>
      <c r="P186" s="174" t="n">
        <f aca="false">O186*H186</f>
        <v>0</v>
      </c>
      <c r="Q186" s="174" t="n">
        <v>0</v>
      </c>
      <c r="R186" s="174" t="n">
        <f aca="false">Q186*H186</f>
        <v>0</v>
      </c>
      <c r="S186" s="174" t="n">
        <v>0</v>
      </c>
      <c r="T186" s="174" t="n">
        <f aca="false">S186*H186</f>
        <v>0</v>
      </c>
      <c r="U186" s="175"/>
      <c r="AR186" s="176" t="s">
        <v>172</v>
      </c>
      <c r="AT186" s="176" t="s">
        <v>167</v>
      </c>
      <c r="AU186" s="176" t="s">
        <v>83</v>
      </c>
      <c r="AY186" s="3" t="s">
        <v>165</v>
      </c>
      <c r="BE186" s="177" t="n">
        <f aca="false">IF(N186="základní",J186,0)</f>
        <v>0</v>
      </c>
      <c r="BF186" s="177" t="n">
        <f aca="false">IF(N186="snížená",J186,0)</f>
        <v>0</v>
      </c>
      <c r="BG186" s="177" t="n">
        <f aca="false">IF(N186="zákl. přenesená",J186,0)</f>
        <v>0</v>
      </c>
      <c r="BH186" s="177" t="n">
        <f aca="false">IF(N186="sníž. přenesená",J186,0)</f>
        <v>0</v>
      </c>
      <c r="BI186" s="177" t="n">
        <f aca="false">IF(N186="nulová",J186,0)</f>
        <v>0</v>
      </c>
      <c r="BJ186" s="3" t="s">
        <v>81</v>
      </c>
      <c r="BK186" s="177" t="n">
        <f aca="false">ROUND(I186*H186,2)</f>
        <v>0</v>
      </c>
      <c r="BL186" s="3" t="s">
        <v>172</v>
      </c>
      <c r="BM186" s="176" t="s">
        <v>276</v>
      </c>
    </row>
    <row r="187" s="178" customFormat="true" ht="12" hidden="false" customHeight="false" outlineLevel="0" collapsed="false">
      <c r="B187" s="179"/>
      <c r="D187" s="180" t="s">
        <v>174</v>
      </c>
      <c r="E187" s="181"/>
      <c r="F187" s="182" t="s">
        <v>210</v>
      </c>
      <c r="H187" s="181"/>
      <c r="I187" s="183"/>
      <c r="L187" s="179"/>
      <c r="M187" s="184"/>
      <c r="N187" s="185"/>
      <c r="O187" s="185"/>
      <c r="P187" s="185"/>
      <c r="Q187" s="185"/>
      <c r="R187" s="185"/>
      <c r="S187" s="185"/>
      <c r="T187" s="185"/>
      <c r="U187" s="186"/>
      <c r="AT187" s="181" t="s">
        <v>174</v>
      </c>
      <c r="AU187" s="181" t="s">
        <v>83</v>
      </c>
      <c r="AV187" s="178" t="s">
        <v>81</v>
      </c>
      <c r="AW187" s="178" t="s">
        <v>176</v>
      </c>
      <c r="AX187" s="178" t="s">
        <v>73</v>
      </c>
      <c r="AY187" s="181" t="s">
        <v>165</v>
      </c>
    </row>
    <row r="188" s="178" customFormat="true" ht="12" hidden="false" customHeight="false" outlineLevel="0" collapsed="false">
      <c r="B188" s="179"/>
      <c r="D188" s="180" t="s">
        <v>174</v>
      </c>
      <c r="E188" s="181"/>
      <c r="F188" s="182" t="s">
        <v>277</v>
      </c>
      <c r="H188" s="181"/>
      <c r="I188" s="183"/>
      <c r="L188" s="179"/>
      <c r="M188" s="184"/>
      <c r="N188" s="185"/>
      <c r="O188" s="185"/>
      <c r="P188" s="185"/>
      <c r="Q188" s="185"/>
      <c r="R188" s="185"/>
      <c r="S188" s="185"/>
      <c r="T188" s="185"/>
      <c r="U188" s="186"/>
      <c r="AT188" s="181" t="s">
        <v>174</v>
      </c>
      <c r="AU188" s="181" t="s">
        <v>83</v>
      </c>
      <c r="AV188" s="178" t="s">
        <v>81</v>
      </c>
      <c r="AW188" s="178" t="s">
        <v>176</v>
      </c>
      <c r="AX188" s="178" t="s">
        <v>73</v>
      </c>
      <c r="AY188" s="181" t="s">
        <v>165</v>
      </c>
    </row>
    <row r="189" s="178" customFormat="true" ht="12" hidden="false" customHeight="false" outlineLevel="0" collapsed="false">
      <c r="B189" s="179"/>
      <c r="D189" s="180" t="s">
        <v>174</v>
      </c>
      <c r="E189" s="181"/>
      <c r="F189" s="182" t="s">
        <v>212</v>
      </c>
      <c r="H189" s="181"/>
      <c r="I189" s="183"/>
      <c r="L189" s="179"/>
      <c r="M189" s="184"/>
      <c r="N189" s="185"/>
      <c r="O189" s="185"/>
      <c r="P189" s="185"/>
      <c r="Q189" s="185"/>
      <c r="R189" s="185"/>
      <c r="S189" s="185"/>
      <c r="T189" s="185"/>
      <c r="U189" s="186"/>
      <c r="AT189" s="181" t="s">
        <v>174</v>
      </c>
      <c r="AU189" s="181" t="s">
        <v>83</v>
      </c>
      <c r="AV189" s="178" t="s">
        <v>81</v>
      </c>
      <c r="AW189" s="178" t="s">
        <v>176</v>
      </c>
      <c r="AX189" s="178" t="s">
        <v>73</v>
      </c>
      <c r="AY189" s="181" t="s">
        <v>165</v>
      </c>
    </row>
    <row r="190" s="178" customFormat="true" ht="12" hidden="false" customHeight="false" outlineLevel="0" collapsed="false">
      <c r="B190" s="179"/>
      <c r="D190" s="180" t="s">
        <v>174</v>
      </c>
      <c r="E190" s="181"/>
      <c r="F190" s="182" t="s">
        <v>213</v>
      </c>
      <c r="H190" s="181"/>
      <c r="I190" s="183"/>
      <c r="L190" s="179"/>
      <c r="M190" s="184"/>
      <c r="N190" s="185"/>
      <c r="O190" s="185"/>
      <c r="P190" s="185"/>
      <c r="Q190" s="185"/>
      <c r="R190" s="185"/>
      <c r="S190" s="185"/>
      <c r="T190" s="185"/>
      <c r="U190" s="186"/>
      <c r="AT190" s="181" t="s">
        <v>174</v>
      </c>
      <c r="AU190" s="181" t="s">
        <v>83</v>
      </c>
      <c r="AV190" s="178" t="s">
        <v>81</v>
      </c>
      <c r="AW190" s="178" t="s">
        <v>176</v>
      </c>
      <c r="AX190" s="178" t="s">
        <v>73</v>
      </c>
      <c r="AY190" s="181" t="s">
        <v>165</v>
      </c>
    </row>
    <row r="191" s="187" customFormat="true" ht="24" hidden="false" customHeight="false" outlineLevel="0" collapsed="false">
      <c r="B191" s="188"/>
      <c r="D191" s="180" t="s">
        <v>174</v>
      </c>
      <c r="E191" s="189"/>
      <c r="F191" s="190" t="s">
        <v>278</v>
      </c>
      <c r="H191" s="191" t="n">
        <v>8.58</v>
      </c>
      <c r="I191" s="192"/>
      <c r="L191" s="188"/>
      <c r="M191" s="193"/>
      <c r="N191" s="194"/>
      <c r="O191" s="194"/>
      <c r="P191" s="194"/>
      <c r="Q191" s="194"/>
      <c r="R191" s="194"/>
      <c r="S191" s="194"/>
      <c r="T191" s="194"/>
      <c r="U191" s="195"/>
      <c r="AT191" s="189" t="s">
        <v>174</v>
      </c>
      <c r="AU191" s="189" t="s">
        <v>83</v>
      </c>
      <c r="AV191" s="187" t="s">
        <v>83</v>
      </c>
      <c r="AW191" s="187" t="s">
        <v>176</v>
      </c>
      <c r="AX191" s="187" t="s">
        <v>73</v>
      </c>
      <c r="AY191" s="189" t="s">
        <v>165</v>
      </c>
    </row>
    <row r="192" s="178" customFormat="true" ht="12" hidden="false" customHeight="false" outlineLevel="0" collapsed="false">
      <c r="B192" s="179"/>
      <c r="D192" s="180" t="s">
        <v>174</v>
      </c>
      <c r="E192" s="181"/>
      <c r="F192" s="182" t="s">
        <v>215</v>
      </c>
      <c r="H192" s="181"/>
      <c r="I192" s="183"/>
      <c r="L192" s="179"/>
      <c r="M192" s="184"/>
      <c r="N192" s="185"/>
      <c r="O192" s="185"/>
      <c r="P192" s="185"/>
      <c r="Q192" s="185"/>
      <c r="R192" s="185"/>
      <c r="S192" s="185"/>
      <c r="T192" s="185"/>
      <c r="U192" s="186"/>
      <c r="AT192" s="181" t="s">
        <v>174</v>
      </c>
      <c r="AU192" s="181" t="s">
        <v>83</v>
      </c>
      <c r="AV192" s="178" t="s">
        <v>81</v>
      </c>
      <c r="AW192" s="178" t="s">
        <v>176</v>
      </c>
      <c r="AX192" s="178" t="s">
        <v>73</v>
      </c>
      <c r="AY192" s="181" t="s">
        <v>165</v>
      </c>
    </row>
    <row r="193" s="187" customFormat="true" ht="12" hidden="false" customHeight="false" outlineLevel="0" collapsed="false">
      <c r="B193" s="188"/>
      <c r="D193" s="180" t="s">
        <v>174</v>
      </c>
      <c r="E193" s="189"/>
      <c r="F193" s="190" t="s">
        <v>279</v>
      </c>
      <c r="H193" s="191" t="n">
        <v>8.064</v>
      </c>
      <c r="I193" s="192"/>
      <c r="L193" s="188"/>
      <c r="M193" s="193"/>
      <c r="N193" s="194"/>
      <c r="O193" s="194"/>
      <c r="P193" s="194"/>
      <c r="Q193" s="194"/>
      <c r="R193" s="194"/>
      <c r="S193" s="194"/>
      <c r="T193" s="194"/>
      <c r="U193" s="195"/>
      <c r="AT193" s="189" t="s">
        <v>174</v>
      </c>
      <c r="AU193" s="189" t="s">
        <v>83</v>
      </c>
      <c r="AV193" s="187" t="s">
        <v>83</v>
      </c>
      <c r="AW193" s="187" t="s">
        <v>176</v>
      </c>
      <c r="AX193" s="187" t="s">
        <v>73</v>
      </c>
      <c r="AY193" s="189" t="s">
        <v>165</v>
      </c>
    </row>
    <row r="194" s="178" customFormat="true" ht="12" hidden="false" customHeight="false" outlineLevel="0" collapsed="false">
      <c r="B194" s="179"/>
      <c r="D194" s="180" t="s">
        <v>174</v>
      </c>
      <c r="E194" s="181"/>
      <c r="F194" s="182" t="s">
        <v>217</v>
      </c>
      <c r="H194" s="181"/>
      <c r="I194" s="183"/>
      <c r="L194" s="179"/>
      <c r="M194" s="184"/>
      <c r="N194" s="185"/>
      <c r="O194" s="185"/>
      <c r="P194" s="185"/>
      <c r="Q194" s="185"/>
      <c r="R194" s="185"/>
      <c r="S194" s="185"/>
      <c r="T194" s="185"/>
      <c r="U194" s="186"/>
      <c r="AT194" s="181" t="s">
        <v>174</v>
      </c>
      <c r="AU194" s="181" t="s">
        <v>83</v>
      </c>
      <c r="AV194" s="178" t="s">
        <v>81</v>
      </c>
      <c r="AW194" s="178" t="s">
        <v>176</v>
      </c>
      <c r="AX194" s="178" t="s">
        <v>73</v>
      </c>
      <c r="AY194" s="181" t="s">
        <v>165</v>
      </c>
    </row>
    <row r="195" s="178" customFormat="true" ht="12" hidden="false" customHeight="false" outlineLevel="0" collapsed="false">
      <c r="B195" s="179"/>
      <c r="D195" s="180" t="s">
        <v>174</v>
      </c>
      <c r="E195" s="181"/>
      <c r="F195" s="182" t="s">
        <v>213</v>
      </c>
      <c r="H195" s="181"/>
      <c r="I195" s="183"/>
      <c r="L195" s="179"/>
      <c r="M195" s="184"/>
      <c r="N195" s="185"/>
      <c r="O195" s="185"/>
      <c r="P195" s="185"/>
      <c r="Q195" s="185"/>
      <c r="R195" s="185"/>
      <c r="S195" s="185"/>
      <c r="T195" s="185"/>
      <c r="U195" s="186"/>
      <c r="AT195" s="181" t="s">
        <v>174</v>
      </c>
      <c r="AU195" s="181" t="s">
        <v>83</v>
      </c>
      <c r="AV195" s="178" t="s">
        <v>81</v>
      </c>
      <c r="AW195" s="178" t="s">
        <v>176</v>
      </c>
      <c r="AX195" s="178" t="s">
        <v>73</v>
      </c>
      <c r="AY195" s="181" t="s">
        <v>165</v>
      </c>
    </row>
    <row r="196" s="187" customFormat="true" ht="12" hidden="false" customHeight="false" outlineLevel="0" collapsed="false">
      <c r="B196" s="188"/>
      <c r="D196" s="180" t="s">
        <v>174</v>
      </c>
      <c r="E196" s="189"/>
      <c r="F196" s="190" t="s">
        <v>280</v>
      </c>
      <c r="H196" s="191" t="n">
        <v>9.8175</v>
      </c>
      <c r="I196" s="192"/>
      <c r="L196" s="188"/>
      <c r="M196" s="193"/>
      <c r="N196" s="194"/>
      <c r="O196" s="194"/>
      <c r="P196" s="194"/>
      <c r="Q196" s="194"/>
      <c r="R196" s="194"/>
      <c r="S196" s="194"/>
      <c r="T196" s="194"/>
      <c r="U196" s="195"/>
      <c r="AT196" s="189" t="s">
        <v>174</v>
      </c>
      <c r="AU196" s="189" t="s">
        <v>83</v>
      </c>
      <c r="AV196" s="187" t="s">
        <v>83</v>
      </c>
      <c r="AW196" s="187" t="s">
        <v>176</v>
      </c>
      <c r="AX196" s="187" t="s">
        <v>73</v>
      </c>
      <c r="AY196" s="189" t="s">
        <v>165</v>
      </c>
    </row>
    <row r="197" s="178" customFormat="true" ht="12" hidden="false" customHeight="false" outlineLevel="0" collapsed="false">
      <c r="B197" s="179"/>
      <c r="D197" s="180" t="s">
        <v>174</v>
      </c>
      <c r="E197" s="181"/>
      <c r="F197" s="182" t="s">
        <v>219</v>
      </c>
      <c r="H197" s="181"/>
      <c r="I197" s="183"/>
      <c r="L197" s="179"/>
      <c r="M197" s="184"/>
      <c r="N197" s="185"/>
      <c r="O197" s="185"/>
      <c r="P197" s="185"/>
      <c r="Q197" s="185"/>
      <c r="R197" s="185"/>
      <c r="S197" s="185"/>
      <c r="T197" s="185"/>
      <c r="U197" s="186"/>
      <c r="AT197" s="181" t="s">
        <v>174</v>
      </c>
      <c r="AU197" s="181" t="s">
        <v>83</v>
      </c>
      <c r="AV197" s="178" t="s">
        <v>81</v>
      </c>
      <c r="AW197" s="178" t="s">
        <v>176</v>
      </c>
      <c r="AX197" s="178" t="s">
        <v>73</v>
      </c>
      <c r="AY197" s="181" t="s">
        <v>165</v>
      </c>
    </row>
    <row r="198" s="178" customFormat="true" ht="12" hidden="false" customHeight="false" outlineLevel="0" collapsed="false">
      <c r="B198" s="179"/>
      <c r="D198" s="180" t="s">
        <v>174</v>
      </c>
      <c r="E198" s="181"/>
      <c r="F198" s="182" t="s">
        <v>213</v>
      </c>
      <c r="H198" s="181"/>
      <c r="I198" s="183"/>
      <c r="L198" s="179"/>
      <c r="M198" s="184"/>
      <c r="N198" s="185"/>
      <c r="O198" s="185"/>
      <c r="P198" s="185"/>
      <c r="Q198" s="185"/>
      <c r="R198" s="185"/>
      <c r="S198" s="185"/>
      <c r="T198" s="185"/>
      <c r="U198" s="186"/>
      <c r="AT198" s="181" t="s">
        <v>174</v>
      </c>
      <c r="AU198" s="181" t="s">
        <v>83</v>
      </c>
      <c r="AV198" s="178" t="s">
        <v>81</v>
      </c>
      <c r="AW198" s="178" t="s">
        <v>176</v>
      </c>
      <c r="AX198" s="178" t="s">
        <v>73</v>
      </c>
      <c r="AY198" s="181" t="s">
        <v>165</v>
      </c>
    </row>
    <row r="199" s="187" customFormat="true" ht="12" hidden="false" customHeight="false" outlineLevel="0" collapsed="false">
      <c r="B199" s="188"/>
      <c r="D199" s="180" t="s">
        <v>174</v>
      </c>
      <c r="E199" s="189"/>
      <c r="F199" s="190" t="s">
        <v>281</v>
      </c>
      <c r="H199" s="191" t="n">
        <v>5.157</v>
      </c>
      <c r="I199" s="192"/>
      <c r="L199" s="188"/>
      <c r="M199" s="193"/>
      <c r="N199" s="194"/>
      <c r="O199" s="194"/>
      <c r="P199" s="194"/>
      <c r="Q199" s="194"/>
      <c r="R199" s="194"/>
      <c r="S199" s="194"/>
      <c r="T199" s="194"/>
      <c r="U199" s="195"/>
      <c r="AT199" s="189" t="s">
        <v>174</v>
      </c>
      <c r="AU199" s="189" t="s">
        <v>83</v>
      </c>
      <c r="AV199" s="187" t="s">
        <v>83</v>
      </c>
      <c r="AW199" s="187" t="s">
        <v>176</v>
      </c>
      <c r="AX199" s="187" t="s">
        <v>73</v>
      </c>
      <c r="AY199" s="189" t="s">
        <v>165</v>
      </c>
    </row>
    <row r="200" s="178" customFormat="true" ht="12" hidden="false" customHeight="false" outlineLevel="0" collapsed="false">
      <c r="B200" s="179"/>
      <c r="D200" s="180" t="s">
        <v>174</v>
      </c>
      <c r="E200" s="181"/>
      <c r="F200" s="182" t="s">
        <v>221</v>
      </c>
      <c r="H200" s="181"/>
      <c r="I200" s="183"/>
      <c r="L200" s="179"/>
      <c r="M200" s="184"/>
      <c r="N200" s="185"/>
      <c r="O200" s="185"/>
      <c r="P200" s="185"/>
      <c r="Q200" s="185"/>
      <c r="R200" s="185"/>
      <c r="S200" s="185"/>
      <c r="T200" s="185"/>
      <c r="U200" s="186"/>
      <c r="AT200" s="181" t="s">
        <v>174</v>
      </c>
      <c r="AU200" s="181" t="s">
        <v>83</v>
      </c>
      <c r="AV200" s="178" t="s">
        <v>81</v>
      </c>
      <c r="AW200" s="178" t="s">
        <v>176</v>
      </c>
      <c r="AX200" s="178" t="s">
        <v>73</v>
      </c>
      <c r="AY200" s="181" t="s">
        <v>165</v>
      </c>
    </row>
    <row r="201" s="178" customFormat="true" ht="12" hidden="false" customHeight="false" outlineLevel="0" collapsed="false">
      <c r="B201" s="179"/>
      <c r="D201" s="180" t="s">
        <v>174</v>
      </c>
      <c r="E201" s="181"/>
      <c r="F201" s="182" t="s">
        <v>213</v>
      </c>
      <c r="H201" s="181"/>
      <c r="I201" s="183"/>
      <c r="L201" s="179"/>
      <c r="M201" s="184"/>
      <c r="N201" s="185"/>
      <c r="O201" s="185"/>
      <c r="P201" s="185"/>
      <c r="Q201" s="185"/>
      <c r="R201" s="185"/>
      <c r="S201" s="185"/>
      <c r="T201" s="185"/>
      <c r="U201" s="186"/>
      <c r="AT201" s="181" t="s">
        <v>174</v>
      </c>
      <c r="AU201" s="181" t="s">
        <v>83</v>
      </c>
      <c r="AV201" s="178" t="s">
        <v>81</v>
      </c>
      <c r="AW201" s="178" t="s">
        <v>176</v>
      </c>
      <c r="AX201" s="178" t="s">
        <v>73</v>
      </c>
      <c r="AY201" s="181" t="s">
        <v>165</v>
      </c>
    </row>
    <row r="202" s="187" customFormat="true" ht="12" hidden="false" customHeight="false" outlineLevel="0" collapsed="false">
      <c r="B202" s="188"/>
      <c r="D202" s="180" t="s">
        <v>174</v>
      </c>
      <c r="E202" s="189"/>
      <c r="F202" s="190" t="s">
        <v>282</v>
      </c>
      <c r="H202" s="191" t="n">
        <v>1.26</v>
      </c>
      <c r="I202" s="192"/>
      <c r="L202" s="188"/>
      <c r="M202" s="193"/>
      <c r="N202" s="194"/>
      <c r="O202" s="194"/>
      <c r="P202" s="194"/>
      <c r="Q202" s="194"/>
      <c r="R202" s="194"/>
      <c r="S202" s="194"/>
      <c r="T202" s="194"/>
      <c r="U202" s="195"/>
      <c r="AT202" s="189" t="s">
        <v>174</v>
      </c>
      <c r="AU202" s="189" t="s">
        <v>83</v>
      </c>
      <c r="AV202" s="187" t="s">
        <v>83</v>
      </c>
      <c r="AW202" s="187" t="s">
        <v>176</v>
      </c>
      <c r="AX202" s="187" t="s">
        <v>73</v>
      </c>
      <c r="AY202" s="189" t="s">
        <v>165</v>
      </c>
    </row>
    <row r="203" s="216" customFormat="true" ht="12" hidden="false" customHeight="false" outlineLevel="0" collapsed="false">
      <c r="B203" s="217"/>
      <c r="D203" s="180" t="s">
        <v>174</v>
      </c>
      <c r="E203" s="218"/>
      <c r="F203" s="219" t="s">
        <v>283</v>
      </c>
      <c r="H203" s="220" t="n">
        <v>32.8785</v>
      </c>
      <c r="I203" s="221"/>
      <c r="L203" s="217"/>
      <c r="M203" s="222"/>
      <c r="N203" s="223"/>
      <c r="O203" s="223"/>
      <c r="P203" s="223"/>
      <c r="Q203" s="223"/>
      <c r="R203" s="223"/>
      <c r="S203" s="223"/>
      <c r="T203" s="223"/>
      <c r="U203" s="224"/>
      <c r="AT203" s="218" t="s">
        <v>174</v>
      </c>
      <c r="AU203" s="218" t="s">
        <v>83</v>
      </c>
      <c r="AV203" s="216" t="s">
        <v>184</v>
      </c>
      <c r="AW203" s="216" t="s">
        <v>176</v>
      </c>
      <c r="AX203" s="216" t="s">
        <v>73</v>
      </c>
      <c r="AY203" s="218" t="s">
        <v>165</v>
      </c>
    </row>
    <row r="204" s="178" customFormat="true" ht="12" hidden="false" customHeight="false" outlineLevel="0" collapsed="false">
      <c r="B204" s="179"/>
      <c r="D204" s="180" t="s">
        <v>174</v>
      </c>
      <c r="E204" s="181"/>
      <c r="F204" s="182" t="s">
        <v>284</v>
      </c>
      <c r="H204" s="181"/>
      <c r="I204" s="183"/>
      <c r="L204" s="179"/>
      <c r="M204" s="184"/>
      <c r="N204" s="185"/>
      <c r="O204" s="185"/>
      <c r="P204" s="185"/>
      <c r="Q204" s="185"/>
      <c r="R204" s="185"/>
      <c r="S204" s="185"/>
      <c r="T204" s="185"/>
      <c r="U204" s="186"/>
      <c r="AT204" s="181" t="s">
        <v>174</v>
      </c>
      <c r="AU204" s="181" t="s">
        <v>83</v>
      </c>
      <c r="AV204" s="178" t="s">
        <v>81</v>
      </c>
      <c r="AW204" s="178" t="s">
        <v>176</v>
      </c>
      <c r="AX204" s="178" t="s">
        <v>73</v>
      </c>
      <c r="AY204" s="181" t="s">
        <v>165</v>
      </c>
    </row>
    <row r="205" s="187" customFormat="true" ht="12" hidden="false" customHeight="false" outlineLevel="0" collapsed="false">
      <c r="B205" s="188"/>
      <c r="D205" s="180" t="s">
        <v>174</v>
      </c>
      <c r="E205" s="189"/>
      <c r="F205" s="190" t="s">
        <v>233</v>
      </c>
      <c r="H205" s="191" t="n">
        <v>51.149</v>
      </c>
      <c r="I205" s="192"/>
      <c r="L205" s="188"/>
      <c r="M205" s="193"/>
      <c r="N205" s="194"/>
      <c r="O205" s="194"/>
      <c r="P205" s="194"/>
      <c r="Q205" s="194"/>
      <c r="R205" s="194"/>
      <c r="S205" s="194"/>
      <c r="T205" s="194"/>
      <c r="U205" s="195"/>
      <c r="AT205" s="189" t="s">
        <v>174</v>
      </c>
      <c r="AU205" s="189" t="s">
        <v>83</v>
      </c>
      <c r="AV205" s="187" t="s">
        <v>83</v>
      </c>
      <c r="AW205" s="187" t="s">
        <v>176</v>
      </c>
      <c r="AX205" s="187" t="s">
        <v>73</v>
      </c>
      <c r="AY205" s="189" t="s">
        <v>165</v>
      </c>
    </row>
    <row r="206" s="187" customFormat="true" ht="12" hidden="false" customHeight="false" outlineLevel="0" collapsed="false">
      <c r="B206" s="188"/>
      <c r="D206" s="180" t="s">
        <v>174</v>
      </c>
      <c r="E206" s="189"/>
      <c r="F206" s="190" t="s">
        <v>285</v>
      </c>
      <c r="H206" s="191" t="n">
        <v>-32.879</v>
      </c>
      <c r="I206" s="192"/>
      <c r="L206" s="188"/>
      <c r="M206" s="193"/>
      <c r="N206" s="194"/>
      <c r="O206" s="194"/>
      <c r="P206" s="194"/>
      <c r="Q206" s="194"/>
      <c r="R206" s="194"/>
      <c r="S206" s="194"/>
      <c r="T206" s="194"/>
      <c r="U206" s="195"/>
      <c r="AT206" s="189" t="s">
        <v>174</v>
      </c>
      <c r="AU206" s="189" t="s">
        <v>83</v>
      </c>
      <c r="AV206" s="187" t="s">
        <v>83</v>
      </c>
      <c r="AW206" s="187" t="s">
        <v>176</v>
      </c>
      <c r="AX206" s="187" t="s">
        <v>73</v>
      </c>
      <c r="AY206" s="189" t="s">
        <v>165</v>
      </c>
    </row>
    <row r="207" s="216" customFormat="true" ht="12" hidden="false" customHeight="false" outlineLevel="0" collapsed="false">
      <c r="B207" s="217"/>
      <c r="D207" s="180" t="s">
        <v>174</v>
      </c>
      <c r="E207" s="218"/>
      <c r="F207" s="219" t="s">
        <v>283</v>
      </c>
      <c r="H207" s="220" t="n">
        <v>18.27</v>
      </c>
      <c r="I207" s="221"/>
      <c r="L207" s="217"/>
      <c r="M207" s="222"/>
      <c r="N207" s="223"/>
      <c r="O207" s="223"/>
      <c r="P207" s="223"/>
      <c r="Q207" s="223"/>
      <c r="R207" s="223"/>
      <c r="S207" s="223"/>
      <c r="T207" s="223"/>
      <c r="U207" s="224"/>
      <c r="AT207" s="218" t="s">
        <v>174</v>
      </c>
      <c r="AU207" s="218" t="s">
        <v>83</v>
      </c>
      <c r="AV207" s="216" t="s">
        <v>184</v>
      </c>
      <c r="AW207" s="216" t="s">
        <v>176</v>
      </c>
      <c r="AX207" s="216" t="s">
        <v>73</v>
      </c>
      <c r="AY207" s="218" t="s">
        <v>165</v>
      </c>
    </row>
    <row r="208" s="196" customFormat="true" ht="12" hidden="false" customHeight="false" outlineLevel="0" collapsed="false">
      <c r="B208" s="197"/>
      <c r="D208" s="180" t="s">
        <v>174</v>
      </c>
      <c r="E208" s="198"/>
      <c r="F208" s="199" t="s">
        <v>178</v>
      </c>
      <c r="H208" s="200" t="n">
        <v>51.1485</v>
      </c>
      <c r="I208" s="201"/>
      <c r="L208" s="197"/>
      <c r="M208" s="202"/>
      <c r="N208" s="203"/>
      <c r="O208" s="203"/>
      <c r="P208" s="203"/>
      <c r="Q208" s="203"/>
      <c r="R208" s="203"/>
      <c r="S208" s="203"/>
      <c r="T208" s="203"/>
      <c r="U208" s="204"/>
      <c r="AT208" s="198" t="s">
        <v>174</v>
      </c>
      <c r="AU208" s="198" t="s">
        <v>83</v>
      </c>
      <c r="AV208" s="196" t="s">
        <v>172</v>
      </c>
      <c r="AW208" s="196" t="s">
        <v>176</v>
      </c>
      <c r="AX208" s="196" t="s">
        <v>81</v>
      </c>
      <c r="AY208" s="198" t="s">
        <v>165</v>
      </c>
    </row>
    <row r="209" s="22" customFormat="true" ht="16.5" hidden="false" customHeight="true" outlineLevel="0" collapsed="false">
      <c r="B209" s="164"/>
      <c r="C209" s="205" t="s">
        <v>286</v>
      </c>
      <c r="D209" s="205" t="s">
        <v>262</v>
      </c>
      <c r="E209" s="206" t="s">
        <v>287</v>
      </c>
      <c r="F209" s="207" t="s">
        <v>288</v>
      </c>
      <c r="G209" s="208" t="s">
        <v>265</v>
      </c>
      <c r="H209" s="209" t="n">
        <v>65.758</v>
      </c>
      <c r="I209" s="210"/>
      <c r="J209" s="211" t="n">
        <f aca="false">ROUND(I209*H209,2)</f>
        <v>0</v>
      </c>
      <c r="K209" s="215" t="s">
        <v>171</v>
      </c>
      <c r="L209" s="212"/>
      <c r="M209" s="213"/>
      <c r="N209" s="214" t="s">
        <v>44</v>
      </c>
      <c r="O209" s="54"/>
      <c r="P209" s="174" t="n">
        <f aca="false">O209*H209</f>
        <v>0</v>
      </c>
      <c r="Q209" s="174" t="n">
        <v>1</v>
      </c>
      <c r="R209" s="174" t="n">
        <f aca="false">Q209*H209</f>
        <v>65.758</v>
      </c>
      <c r="S209" s="174" t="n">
        <v>0</v>
      </c>
      <c r="T209" s="174" t="n">
        <f aca="false">S209*H209</f>
        <v>0</v>
      </c>
      <c r="U209" s="175"/>
      <c r="AR209" s="176" t="s">
        <v>223</v>
      </c>
      <c r="AT209" s="176" t="s">
        <v>262</v>
      </c>
      <c r="AU209" s="176" t="s">
        <v>83</v>
      </c>
      <c r="AY209" s="3" t="s">
        <v>165</v>
      </c>
      <c r="BE209" s="177" t="n">
        <f aca="false">IF(N209="základní",J209,0)</f>
        <v>0</v>
      </c>
      <c r="BF209" s="177" t="n">
        <f aca="false">IF(N209="snížená",J209,0)</f>
        <v>0</v>
      </c>
      <c r="BG209" s="177" t="n">
        <f aca="false">IF(N209="zákl. přenesená",J209,0)</f>
        <v>0</v>
      </c>
      <c r="BH209" s="177" t="n">
        <f aca="false">IF(N209="sníž. přenesená",J209,0)</f>
        <v>0</v>
      </c>
      <c r="BI209" s="177" t="n">
        <f aca="false">IF(N209="nulová",J209,0)</f>
        <v>0</v>
      </c>
      <c r="BJ209" s="3" t="s">
        <v>81</v>
      </c>
      <c r="BK209" s="177" t="n">
        <f aca="false">ROUND(I209*H209,2)</f>
        <v>0</v>
      </c>
      <c r="BL209" s="3" t="s">
        <v>172</v>
      </c>
      <c r="BM209" s="176" t="s">
        <v>289</v>
      </c>
    </row>
    <row r="210" s="187" customFormat="true" ht="12" hidden="false" customHeight="false" outlineLevel="0" collapsed="false">
      <c r="B210" s="188"/>
      <c r="D210" s="180" t="s">
        <v>174</v>
      </c>
      <c r="E210" s="189"/>
      <c r="F210" s="190" t="s">
        <v>290</v>
      </c>
      <c r="H210" s="191" t="n">
        <v>65.758</v>
      </c>
      <c r="I210" s="192"/>
      <c r="L210" s="188"/>
      <c r="M210" s="193"/>
      <c r="N210" s="194"/>
      <c r="O210" s="194"/>
      <c r="P210" s="194"/>
      <c r="Q210" s="194"/>
      <c r="R210" s="194"/>
      <c r="S210" s="194"/>
      <c r="T210" s="194"/>
      <c r="U210" s="195"/>
      <c r="AT210" s="189" t="s">
        <v>174</v>
      </c>
      <c r="AU210" s="189" t="s">
        <v>83</v>
      </c>
      <c r="AV210" s="187" t="s">
        <v>83</v>
      </c>
      <c r="AW210" s="187" t="s">
        <v>176</v>
      </c>
      <c r="AX210" s="187" t="s">
        <v>73</v>
      </c>
      <c r="AY210" s="189" t="s">
        <v>165</v>
      </c>
    </row>
    <row r="211" s="196" customFormat="true" ht="12" hidden="false" customHeight="false" outlineLevel="0" collapsed="false">
      <c r="B211" s="197"/>
      <c r="D211" s="180" t="s">
        <v>174</v>
      </c>
      <c r="E211" s="198"/>
      <c r="F211" s="199" t="s">
        <v>178</v>
      </c>
      <c r="H211" s="200" t="n">
        <v>65.758</v>
      </c>
      <c r="I211" s="201"/>
      <c r="L211" s="197"/>
      <c r="M211" s="202"/>
      <c r="N211" s="203"/>
      <c r="O211" s="203"/>
      <c r="P211" s="203"/>
      <c r="Q211" s="203"/>
      <c r="R211" s="203"/>
      <c r="S211" s="203"/>
      <c r="T211" s="203"/>
      <c r="U211" s="204"/>
      <c r="AT211" s="198" t="s">
        <v>174</v>
      </c>
      <c r="AU211" s="198" t="s">
        <v>83</v>
      </c>
      <c r="AV211" s="196" t="s">
        <v>172</v>
      </c>
      <c r="AW211" s="196" t="s">
        <v>176</v>
      </c>
      <c r="AX211" s="196" t="s">
        <v>81</v>
      </c>
      <c r="AY211" s="198" t="s">
        <v>165</v>
      </c>
    </row>
    <row r="212" s="22" customFormat="true" ht="16.5" hidden="false" customHeight="true" outlineLevel="0" collapsed="false">
      <c r="B212" s="164"/>
      <c r="C212" s="165" t="s">
        <v>291</v>
      </c>
      <c r="D212" s="165" t="s">
        <v>167</v>
      </c>
      <c r="E212" s="166" t="s">
        <v>292</v>
      </c>
      <c r="F212" s="167" t="s">
        <v>293</v>
      </c>
      <c r="G212" s="168" t="s">
        <v>170</v>
      </c>
      <c r="H212" s="169" t="n">
        <v>10.323</v>
      </c>
      <c r="I212" s="170"/>
      <c r="J212" s="171" t="n">
        <f aca="false">ROUND(I212*H212,2)</f>
        <v>0</v>
      </c>
      <c r="K212" s="215" t="s">
        <v>171</v>
      </c>
      <c r="L212" s="23"/>
      <c r="M212" s="172"/>
      <c r="N212" s="173" t="s">
        <v>44</v>
      </c>
      <c r="O212" s="54"/>
      <c r="P212" s="174" t="n">
        <f aca="false">O212*H212</f>
        <v>0</v>
      </c>
      <c r="Q212" s="174" t="n">
        <v>0</v>
      </c>
      <c r="R212" s="174" t="n">
        <f aca="false">Q212*H212</f>
        <v>0</v>
      </c>
      <c r="S212" s="174" t="n">
        <v>0</v>
      </c>
      <c r="T212" s="174" t="n">
        <f aca="false">S212*H212</f>
        <v>0</v>
      </c>
      <c r="U212" s="175"/>
      <c r="AR212" s="176" t="s">
        <v>172</v>
      </c>
      <c r="AT212" s="176" t="s">
        <v>167</v>
      </c>
      <c r="AU212" s="176" t="s">
        <v>83</v>
      </c>
      <c r="AY212" s="3" t="s">
        <v>165</v>
      </c>
      <c r="BE212" s="177" t="n">
        <f aca="false">IF(N212="základní",J212,0)</f>
        <v>0</v>
      </c>
      <c r="BF212" s="177" t="n">
        <f aca="false">IF(N212="snížená",J212,0)</f>
        <v>0</v>
      </c>
      <c r="BG212" s="177" t="n">
        <f aca="false">IF(N212="zákl. přenesená",J212,0)</f>
        <v>0</v>
      </c>
      <c r="BH212" s="177" t="n">
        <f aca="false">IF(N212="sníž. přenesená",J212,0)</f>
        <v>0</v>
      </c>
      <c r="BI212" s="177" t="n">
        <f aca="false">IF(N212="nulová",J212,0)</f>
        <v>0</v>
      </c>
      <c r="BJ212" s="3" t="s">
        <v>81</v>
      </c>
      <c r="BK212" s="177" t="n">
        <f aca="false">ROUND(I212*H212,2)</f>
        <v>0</v>
      </c>
      <c r="BL212" s="3" t="s">
        <v>172</v>
      </c>
      <c r="BM212" s="176" t="s">
        <v>294</v>
      </c>
    </row>
    <row r="213" s="178" customFormat="true" ht="12" hidden="false" customHeight="false" outlineLevel="0" collapsed="false">
      <c r="B213" s="179"/>
      <c r="D213" s="180" t="s">
        <v>174</v>
      </c>
      <c r="E213" s="181"/>
      <c r="F213" s="182" t="s">
        <v>189</v>
      </c>
      <c r="H213" s="181"/>
      <c r="I213" s="183"/>
      <c r="L213" s="179"/>
      <c r="M213" s="184"/>
      <c r="N213" s="185"/>
      <c r="O213" s="185"/>
      <c r="P213" s="185"/>
      <c r="Q213" s="185"/>
      <c r="R213" s="185"/>
      <c r="S213" s="185"/>
      <c r="T213" s="185"/>
      <c r="U213" s="186"/>
      <c r="AT213" s="181" t="s">
        <v>174</v>
      </c>
      <c r="AU213" s="181" t="s">
        <v>83</v>
      </c>
      <c r="AV213" s="178" t="s">
        <v>81</v>
      </c>
      <c r="AW213" s="178" t="s">
        <v>176</v>
      </c>
      <c r="AX213" s="178" t="s">
        <v>73</v>
      </c>
      <c r="AY213" s="181" t="s">
        <v>165</v>
      </c>
    </row>
    <row r="214" s="187" customFormat="true" ht="12" hidden="false" customHeight="false" outlineLevel="0" collapsed="false">
      <c r="B214" s="188"/>
      <c r="D214" s="180" t="s">
        <v>174</v>
      </c>
      <c r="E214" s="189"/>
      <c r="F214" s="190" t="s">
        <v>295</v>
      </c>
      <c r="H214" s="191" t="n">
        <v>7.125</v>
      </c>
      <c r="I214" s="192"/>
      <c r="L214" s="188"/>
      <c r="M214" s="193"/>
      <c r="N214" s="194"/>
      <c r="O214" s="194"/>
      <c r="P214" s="194"/>
      <c r="Q214" s="194"/>
      <c r="R214" s="194"/>
      <c r="S214" s="194"/>
      <c r="T214" s="194"/>
      <c r="U214" s="195"/>
      <c r="AT214" s="189" t="s">
        <v>174</v>
      </c>
      <c r="AU214" s="189" t="s">
        <v>83</v>
      </c>
      <c r="AV214" s="187" t="s">
        <v>83</v>
      </c>
      <c r="AW214" s="187" t="s">
        <v>176</v>
      </c>
      <c r="AX214" s="187" t="s">
        <v>73</v>
      </c>
      <c r="AY214" s="189" t="s">
        <v>165</v>
      </c>
    </row>
    <row r="215" s="187" customFormat="true" ht="12" hidden="false" customHeight="false" outlineLevel="0" collapsed="false">
      <c r="B215" s="188"/>
      <c r="D215" s="180" t="s">
        <v>174</v>
      </c>
      <c r="E215" s="189"/>
      <c r="F215" s="190" t="s">
        <v>296</v>
      </c>
      <c r="H215" s="191" t="n">
        <v>1.495</v>
      </c>
      <c r="I215" s="192"/>
      <c r="L215" s="188"/>
      <c r="M215" s="193"/>
      <c r="N215" s="194"/>
      <c r="O215" s="194"/>
      <c r="P215" s="194"/>
      <c r="Q215" s="194"/>
      <c r="R215" s="194"/>
      <c r="S215" s="194"/>
      <c r="T215" s="194"/>
      <c r="U215" s="195"/>
      <c r="AT215" s="189" t="s">
        <v>174</v>
      </c>
      <c r="AU215" s="189" t="s">
        <v>83</v>
      </c>
      <c r="AV215" s="187" t="s">
        <v>83</v>
      </c>
      <c r="AW215" s="187" t="s">
        <v>176</v>
      </c>
      <c r="AX215" s="187" t="s">
        <v>73</v>
      </c>
      <c r="AY215" s="189" t="s">
        <v>165</v>
      </c>
    </row>
    <row r="216" s="216" customFormat="true" ht="12" hidden="false" customHeight="false" outlineLevel="0" collapsed="false">
      <c r="B216" s="217"/>
      <c r="D216" s="180" t="s">
        <v>174</v>
      </c>
      <c r="E216" s="218"/>
      <c r="F216" s="219" t="s">
        <v>283</v>
      </c>
      <c r="H216" s="220" t="n">
        <v>8.62</v>
      </c>
      <c r="I216" s="221"/>
      <c r="L216" s="217"/>
      <c r="M216" s="222"/>
      <c r="N216" s="223"/>
      <c r="O216" s="223"/>
      <c r="P216" s="223"/>
      <c r="Q216" s="223"/>
      <c r="R216" s="223"/>
      <c r="S216" s="223"/>
      <c r="T216" s="223"/>
      <c r="U216" s="224"/>
      <c r="AT216" s="218" t="s">
        <v>174</v>
      </c>
      <c r="AU216" s="218" t="s">
        <v>83</v>
      </c>
      <c r="AV216" s="216" t="s">
        <v>184</v>
      </c>
      <c r="AW216" s="216" t="s">
        <v>176</v>
      </c>
      <c r="AX216" s="216" t="s">
        <v>73</v>
      </c>
      <c r="AY216" s="218" t="s">
        <v>165</v>
      </c>
    </row>
    <row r="217" s="178" customFormat="true" ht="12" hidden="false" customHeight="false" outlineLevel="0" collapsed="false">
      <c r="B217" s="179"/>
      <c r="D217" s="180" t="s">
        <v>174</v>
      </c>
      <c r="E217" s="181"/>
      <c r="F217" s="182" t="s">
        <v>189</v>
      </c>
      <c r="H217" s="181"/>
      <c r="I217" s="183"/>
      <c r="L217" s="179"/>
      <c r="M217" s="184"/>
      <c r="N217" s="185"/>
      <c r="O217" s="185"/>
      <c r="P217" s="185"/>
      <c r="Q217" s="185"/>
      <c r="R217" s="185"/>
      <c r="S217" s="185"/>
      <c r="T217" s="185"/>
      <c r="U217" s="186"/>
      <c r="AT217" s="181" t="s">
        <v>174</v>
      </c>
      <c r="AU217" s="181" t="s">
        <v>83</v>
      </c>
      <c r="AV217" s="178" t="s">
        <v>81</v>
      </c>
      <c r="AW217" s="178" t="s">
        <v>176</v>
      </c>
      <c r="AX217" s="178" t="s">
        <v>73</v>
      </c>
      <c r="AY217" s="181" t="s">
        <v>165</v>
      </c>
    </row>
    <row r="218" s="187" customFormat="true" ht="12" hidden="false" customHeight="false" outlineLevel="0" collapsed="false">
      <c r="B218" s="188"/>
      <c r="D218" s="180" t="s">
        <v>174</v>
      </c>
      <c r="E218" s="189"/>
      <c r="F218" s="190" t="s">
        <v>297</v>
      </c>
      <c r="H218" s="191" t="n">
        <v>1.515</v>
      </c>
      <c r="I218" s="192"/>
      <c r="L218" s="188"/>
      <c r="M218" s="193"/>
      <c r="N218" s="194"/>
      <c r="O218" s="194"/>
      <c r="P218" s="194"/>
      <c r="Q218" s="194"/>
      <c r="R218" s="194"/>
      <c r="S218" s="194"/>
      <c r="T218" s="194"/>
      <c r="U218" s="195"/>
      <c r="AT218" s="189" t="s">
        <v>174</v>
      </c>
      <c r="AU218" s="189" t="s">
        <v>83</v>
      </c>
      <c r="AV218" s="187" t="s">
        <v>83</v>
      </c>
      <c r="AW218" s="187" t="s">
        <v>176</v>
      </c>
      <c r="AX218" s="187" t="s">
        <v>73</v>
      </c>
      <c r="AY218" s="189" t="s">
        <v>165</v>
      </c>
    </row>
    <row r="219" s="187" customFormat="true" ht="12" hidden="false" customHeight="false" outlineLevel="0" collapsed="false">
      <c r="B219" s="188"/>
      <c r="D219" s="180" t="s">
        <v>174</v>
      </c>
      <c r="E219" s="189"/>
      <c r="F219" s="190" t="s">
        <v>298</v>
      </c>
      <c r="H219" s="191" t="n">
        <v>0.1875</v>
      </c>
      <c r="I219" s="192"/>
      <c r="L219" s="188"/>
      <c r="M219" s="193"/>
      <c r="N219" s="194"/>
      <c r="O219" s="194"/>
      <c r="P219" s="194"/>
      <c r="Q219" s="194"/>
      <c r="R219" s="194"/>
      <c r="S219" s="194"/>
      <c r="T219" s="194"/>
      <c r="U219" s="195"/>
      <c r="AT219" s="189" t="s">
        <v>174</v>
      </c>
      <c r="AU219" s="189" t="s">
        <v>83</v>
      </c>
      <c r="AV219" s="187" t="s">
        <v>83</v>
      </c>
      <c r="AW219" s="187" t="s">
        <v>176</v>
      </c>
      <c r="AX219" s="187" t="s">
        <v>73</v>
      </c>
      <c r="AY219" s="189" t="s">
        <v>165</v>
      </c>
    </row>
    <row r="220" s="216" customFormat="true" ht="12" hidden="false" customHeight="false" outlineLevel="0" collapsed="false">
      <c r="B220" s="217"/>
      <c r="D220" s="180" t="s">
        <v>174</v>
      </c>
      <c r="E220" s="218"/>
      <c r="F220" s="219" t="s">
        <v>283</v>
      </c>
      <c r="H220" s="220" t="n">
        <v>1.7025</v>
      </c>
      <c r="I220" s="221"/>
      <c r="L220" s="217"/>
      <c r="M220" s="222"/>
      <c r="N220" s="223"/>
      <c r="O220" s="223"/>
      <c r="P220" s="223"/>
      <c r="Q220" s="223"/>
      <c r="R220" s="223"/>
      <c r="S220" s="223"/>
      <c r="T220" s="223"/>
      <c r="U220" s="224"/>
      <c r="AT220" s="218" t="s">
        <v>174</v>
      </c>
      <c r="AU220" s="218" t="s">
        <v>83</v>
      </c>
      <c r="AV220" s="216" t="s">
        <v>184</v>
      </c>
      <c r="AW220" s="216" t="s">
        <v>176</v>
      </c>
      <c r="AX220" s="216" t="s">
        <v>73</v>
      </c>
      <c r="AY220" s="218" t="s">
        <v>165</v>
      </c>
    </row>
    <row r="221" s="196" customFormat="true" ht="12" hidden="false" customHeight="false" outlineLevel="0" collapsed="false">
      <c r="B221" s="197"/>
      <c r="D221" s="180" t="s">
        <v>174</v>
      </c>
      <c r="E221" s="198"/>
      <c r="F221" s="199" t="s">
        <v>178</v>
      </c>
      <c r="H221" s="200" t="n">
        <v>10.3225</v>
      </c>
      <c r="I221" s="201"/>
      <c r="L221" s="197"/>
      <c r="M221" s="202"/>
      <c r="N221" s="203"/>
      <c r="O221" s="203"/>
      <c r="P221" s="203"/>
      <c r="Q221" s="203"/>
      <c r="R221" s="203"/>
      <c r="S221" s="203"/>
      <c r="T221" s="203"/>
      <c r="U221" s="204"/>
      <c r="AT221" s="198" t="s">
        <v>174</v>
      </c>
      <c r="AU221" s="198" t="s">
        <v>83</v>
      </c>
      <c r="AV221" s="196" t="s">
        <v>172</v>
      </c>
      <c r="AW221" s="196" t="s">
        <v>176</v>
      </c>
      <c r="AX221" s="196" t="s">
        <v>81</v>
      </c>
      <c r="AY221" s="198" t="s">
        <v>165</v>
      </c>
    </row>
    <row r="222" s="150" customFormat="true" ht="23" hidden="false" customHeight="true" outlineLevel="0" collapsed="false">
      <c r="B222" s="151"/>
      <c r="D222" s="152" t="s">
        <v>72</v>
      </c>
      <c r="E222" s="162" t="s">
        <v>83</v>
      </c>
      <c r="F222" s="162" t="s">
        <v>299</v>
      </c>
      <c r="I222" s="154"/>
      <c r="J222" s="163" t="n">
        <f aca="false">BK222</f>
        <v>0</v>
      </c>
      <c r="L222" s="151"/>
      <c r="M222" s="156"/>
      <c r="N222" s="157"/>
      <c r="O222" s="157"/>
      <c r="P222" s="158" t="n">
        <f aca="false">SUM(P223:P269)</f>
        <v>0</v>
      </c>
      <c r="Q222" s="157"/>
      <c r="R222" s="158" t="n">
        <f aca="false">SUM(R223:R269)</f>
        <v>7.22045683</v>
      </c>
      <c r="S222" s="157"/>
      <c r="T222" s="158" t="n">
        <f aca="false">SUM(T223:T269)</f>
        <v>0</v>
      </c>
      <c r="U222" s="159"/>
      <c r="AR222" s="152" t="s">
        <v>81</v>
      </c>
      <c r="AT222" s="160" t="s">
        <v>72</v>
      </c>
      <c r="AU222" s="160" t="s">
        <v>81</v>
      </c>
      <c r="AY222" s="152" t="s">
        <v>165</v>
      </c>
      <c r="BK222" s="161" t="n">
        <f aca="false">SUM(BK223:BK269)</f>
        <v>0</v>
      </c>
    </row>
    <row r="223" s="22" customFormat="true" ht="24" hidden="false" customHeight="true" outlineLevel="0" collapsed="false">
      <c r="B223" s="164"/>
      <c r="C223" s="165" t="s">
        <v>300</v>
      </c>
      <c r="D223" s="165" t="s">
        <v>167</v>
      </c>
      <c r="E223" s="166" t="s">
        <v>301</v>
      </c>
      <c r="F223" s="167" t="s">
        <v>302</v>
      </c>
      <c r="G223" s="168" t="s">
        <v>187</v>
      </c>
      <c r="H223" s="169" t="n">
        <v>0.703</v>
      </c>
      <c r="I223" s="170"/>
      <c r="J223" s="171" t="n">
        <f aca="false">ROUND(I223*H223,2)</f>
        <v>0</v>
      </c>
      <c r="K223" s="215" t="s">
        <v>171</v>
      </c>
      <c r="L223" s="23"/>
      <c r="M223" s="172"/>
      <c r="N223" s="173" t="s">
        <v>44</v>
      </c>
      <c r="O223" s="54"/>
      <c r="P223" s="174" t="n">
        <f aca="false">O223*H223</f>
        <v>0</v>
      </c>
      <c r="Q223" s="174" t="n">
        <v>2.45329</v>
      </c>
      <c r="R223" s="174" t="n">
        <f aca="false">Q223*H223</f>
        <v>1.72466287</v>
      </c>
      <c r="S223" s="174" t="n">
        <v>0</v>
      </c>
      <c r="T223" s="174" t="n">
        <f aca="false">S223*H223</f>
        <v>0</v>
      </c>
      <c r="U223" s="175"/>
      <c r="AR223" s="176" t="s">
        <v>172</v>
      </c>
      <c r="AT223" s="176" t="s">
        <v>167</v>
      </c>
      <c r="AU223" s="176" t="s">
        <v>83</v>
      </c>
      <c r="AY223" s="3" t="s">
        <v>165</v>
      </c>
      <c r="BE223" s="177" t="n">
        <f aca="false">IF(N223="základní",J223,0)</f>
        <v>0</v>
      </c>
      <c r="BF223" s="177" t="n">
        <f aca="false">IF(N223="snížená",J223,0)</f>
        <v>0</v>
      </c>
      <c r="BG223" s="177" t="n">
        <f aca="false">IF(N223="zákl. přenesená",J223,0)</f>
        <v>0</v>
      </c>
      <c r="BH223" s="177" t="n">
        <f aca="false">IF(N223="sníž. přenesená",J223,0)</f>
        <v>0</v>
      </c>
      <c r="BI223" s="177" t="n">
        <f aca="false">IF(N223="nulová",J223,0)</f>
        <v>0</v>
      </c>
      <c r="BJ223" s="3" t="s">
        <v>81</v>
      </c>
      <c r="BK223" s="177" t="n">
        <f aca="false">ROUND(I223*H223,2)</f>
        <v>0</v>
      </c>
      <c r="BL223" s="3" t="s">
        <v>172</v>
      </c>
      <c r="BM223" s="176" t="s">
        <v>303</v>
      </c>
    </row>
    <row r="224" s="178" customFormat="true" ht="12" hidden="false" customHeight="false" outlineLevel="0" collapsed="false">
      <c r="B224" s="179"/>
      <c r="D224" s="180" t="s">
        <v>174</v>
      </c>
      <c r="E224" s="181"/>
      <c r="F224" s="182" t="s">
        <v>304</v>
      </c>
      <c r="H224" s="181"/>
      <c r="I224" s="183"/>
      <c r="L224" s="179"/>
      <c r="M224" s="184"/>
      <c r="N224" s="185"/>
      <c r="O224" s="185"/>
      <c r="P224" s="185"/>
      <c r="Q224" s="185"/>
      <c r="R224" s="185"/>
      <c r="S224" s="185"/>
      <c r="T224" s="185"/>
      <c r="U224" s="186"/>
      <c r="AT224" s="181" t="s">
        <v>174</v>
      </c>
      <c r="AU224" s="181" t="s">
        <v>83</v>
      </c>
      <c r="AV224" s="178" t="s">
        <v>81</v>
      </c>
      <c r="AW224" s="178" t="s">
        <v>176</v>
      </c>
      <c r="AX224" s="178" t="s">
        <v>73</v>
      </c>
      <c r="AY224" s="181" t="s">
        <v>165</v>
      </c>
    </row>
    <row r="225" s="187" customFormat="true" ht="12" hidden="false" customHeight="false" outlineLevel="0" collapsed="false">
      <c r="B225" s="188"/>
      <c r="D225" s="180" t="s">
        <v>174</v>
      </c>
      <c r="E225" s="189"/>
      <c r="F225" s="190" t="s">
        <v>305</v>
      </c>
      <c r="H225" s="191" t="n">
        <v>0.703</v>
      </c>
      <c r="I225" s="192"/>
      <c r="L225" s="188"/>
      <c r="M225" s="193"/>
      <c r="N225" s="194"/>
      <c r="O225" s="194"/>
      <c r="P225" s="194"/>
      <c r="Q225" s="194"/>
      <c r="R225" s="194"/>
      <c r="S225" s="194"/>
      <c r="T225" s="194"/>
      <c r="U225" s="195"/>
      <c r="AT225" s="189" t="s">
        <v>174</v>
      </c>
      <c r="AU225" s="189" t="s">
        <v>83</v>
      </c>
      <c r="AV225" s="187" t="s">
        <v>83</v>
      </c>
      <c r="AW225" s="187" t="s">
        <v>176</v>
      </c>
      <c r="AX225" s="187" t="s">
        <v>73</v>
      </c>
      <c r="AY225" s="189" t="s">
        <v>165</v>
      </c>
    </row>
    <row r="226" s="196" customFormat="true" ht="12" hidden="false" customHeight="false" outlineLevel="0" collapsed="false">
      <c r="B226" s="197"/>
      <c r="D226" s="180" t="s">
        <v>174</v>
      </c>
      <c r="E226" s="198"/>
      <c r="F226" s="199" t="s">
        <v>178</v>
      </c>
      <c r="H226" s="200" t="n">
        <v>0.703</v>
      </c>
      <c r="I226" s="201"/>
      <c r="L226" s="197"/>
      <c r="M226" s="202"/>
      <c r="N226" s="203"/>
      <c r="O226" s="203"/>
      <c r="P226" s="203"/>
      <c r="Q226" s="203"/>
      <c r="R226" s="203"/>
      <c r="S226" s="203"/>
      <c r="T226" s="203"/>
      <c r="U226" s="204"/>
      <c r="AT226" s="198" t="s">
        <v>174</v>
      </c>
      <c r="AU226" s="198" t="s">
        <v>83</v>
      </c>
      <c r="AV226" s="196" t="s">
        <v>172</v>
      </c>
      <c r="AW226" s="196" t="s">
        <v>176</v>
      </c>
      <c r="AX226" s="196" t="s">
        <v>81</v>
      </c>
      <c r="AY226" s="198" t="s">
        <v>165</v>
      </c>
    </row>
    <row r="227" s="22" customFormat="true" ht="16.5" hidden="false" customHeight="true" outlineLevel="0" collapsed="false">
      <c r="B227" s="164"/>
      <c r="C227" s="165" t="s">
        <v>306</v>
      </c>
      <c r="D227" s="165" t="s">
        <v>167</v>
      </c>
      <c r="E227" s="166" t="s">
        <v>307</v>
      </c>
      <c r="F227" s="167" t="s">
        <v>308</v>
      </c>
      <c r="G227" s="168" t="s">
        <v>170</v>
      </c>
      <c r="H227" s="169" t="n">
        <v>1.5</v>
      </c>
      <c r="I227" s="170"/>
      <c r="J227" s="171" t="n">
        <f aca="false">ROUND(I227*H227,2)</f>
        <v>0</v>
      </c>
      <c r="K227" s="215" t="s">
        <v>171</v>
      </c>
      <c r="L227" s="23"/>
      <c r="M227" s="172"/>
      <c r="N227" s="173" t="s">
        <v>44</v>
      </c>
      <c r="O227" s="54"/>
      <c r="P227" s="174" t="n">
        <f aca="false">O227*H227</f>
        <v>0</v>
      </c>
      <c r="Q227" s="174" t="n">
        <v>0.00247</v>
      </c>
      <c r="R227" s="174" t="n">
        <f aca="false">Q227*H227</f>
        <v>0.003705</v>
      </c>
      <c r="S227" s="174" t="n">
        <v>0</v>
      </c>
      <c r="T227" s="174" t="n">
        <f aca="false">S227*H227</f>
        <v>0</v>
      </c>
      <c r="U227" s="175"/>
      <c r="AR227" s="176" t="s">
        <v>172</v>
      </c>
      <c r="AT227" s="176" t="s">
        <v>167</v>
      </c>
      <c r="AU227" s="176" t="s">
        <v>83</v>
      </c>
      <c r="AY227" s="3" t="s">
        <v>165</v>
      </c>
      <c r="BE227" s="177" t="n">
        <f aca="false">IF(N227="základní",J227,0)</f>
        <v>0</v>
      </c>
      <c r="BF227" s="177" t="n">
        <f aca="false">IF(N227="snížená",J227,0)</f>
        <v>0</v>
      </c>
      <c r="BG227" s="177" t="n">
        <f aca="false">IF(N227="zákl. přenesená",J227,0)</f>
        <v>0</v>
      </c>
      <c r="BH227" s="177" t="n">
        <f aca="false">IF(N227="sníž. přenesená",J227,0)</f>
        <v>0</v>
      </c>
      <c r="BI227" s="177" t="n">
        <f aca="false">IF(N227="nulová",J227,0)</f>
        <v>0</v>
      </c>
      <c r="BJ227" s="3" t="s">
        <v>81</v>
      </c>
      <c r="BK227" s="177" t="n">
        <f aca="false">ROUND(I227*H227,2)</f>
        <v>0</v>
      </c>
      <c r="BL227" s="3" t="s">
        <v>172</v>
      </c>
      <c r="BM227" s="176" t="s">
        <v>309</v>
      </c>
    </row>
    <row r="228" s="178" customFormat="true" ht="12" hidden="false" customHeight="false" outlineLevel="0" collapsed="false">
      <c r="B228" s="179"/>
      <c r="D228" s="180" t="s">
        <v>174</v>
      </c>
      <c r="E228" s="181"/>
      <c r="F228" s="182" t="s">
        <v>304</v>
      </c>
      <c r="H228" s="181"/>
      <c r="I228" s="183"/>
      <c r="L228" s="179"/>
      <c r="M228" s="184"/>
      <c r="N228" s="185"/>
      <c r="O228" s="185"/>
      <c r="P228" s="185"/>
      <c r="Q228" s="185"/>
      <c r="R228" s="185"/>
      <c r="S228" s="185"/>
      <c r="T228" s="185"/>
      <c r="U228" s="186"/>
      <c r="AT228" s="181" t="s">
        <v>174</v>
      </c>
      <c r="AU228" s="181" t="s">
        <v>83</v>
      </c>
      <c r="AV228" s="178" t="s">
        <v>81</v>
      </c>
      <c r="AW228" s="178" t="s">
        <v>176</v>
      </c>
      <c r="AX228" s="178" t="s">
        <v>73</v>
      </c>
      <c r="AY228" s="181" t="s">
        <v>165</v>
      </c>
    </row>
    <row r="229" s="187" customFormat="true" ht="12" hidden="false" customHeight="false" outlineLevel="0" collapsed="false">
      <c r="B229" s="188"/>
      <c r="D229" s="180" t="s">
        <v>174</v>
      </c>
      <c r="E229" s="189"/>
      <c r="F229" s="190" t="s">
        <v>310</v>
      </c>
      <c r="H229" s="191" t="n">
        <v>1.5</v>
      </c>
      <c r="I229" s="192"/>
      <c r="L229" s="188"/>
      <c r="M229" s="193"/>
      <c r="N229" s="194"/>
      <c r="O229" s="194"/>
      <c r="P229" s="194"/>
      <c r="Q229" s="194"/>
      <c r="R229" s="194"/>
      <c r="S229" s="194"/>
      <c r="T229" s="194"/>
      <c r="U229" s="195"/>
      <c r="AT229" s="189" t="s">
        <v>174</v>
      </c>
      <c r="AU229" s="189" t="s">
        <v>83</v>
      </c>
      <c r="AV229" s="187" t="s">
        <v>83</v>
      </c>
      <c r="AW229" s="187" t="s">
        <v>176</v>
      </c>
      <c r="AX229" s="187" t="s">
        <v>73</v>
      </c>
      <c r="AY229" s="189" t="s">
        <v>165</v>
      </c>
    </row>
    <row r="230" s="196" customFormat="true" ht="12" hidden="false" customHeight="false" outlineLevel="0" collapsed="false">
      <c r="B230" s="197"/>
      <c r="D230" s="180" t="s">
        <v>174</v>
      </c>
      <c r="E230" s="198"/>
      <c r="F230" s="199" t="s">
        <v>178</v>
      </c>
      <c r="H230" s="200" t="n">
        <v>1.5</v>
      </c>
      <c r="I230" s="201"/>
      <c r="L230" s="197"/>
      <c r="M230" s="202"/>
      <c r="N230" s="203"/>
      <c r="O230" s="203"/>
      <c r="P230" s="203"/>
      <c r="Q230" s="203"/>
      <c r="R230" s="203"/>
      <c r="S230" s="203"/>
      <c r="T230" s="203"/>
      <c r="U230" s="204"/>
      <c r="AT230" s="198" t="s">
        <v>174</v>
      </c>
      <c r="AU230" s="198" t="s">
        <v>83</v>
      </c>
      <c r="AV230" s="196" t="s">
        <v>172</v>
      </c>
      <c r="AW230" s="196" t="s">
        <v>176</v>
      </c>
      <c r="AX230" s="196" t="s">
        <v>81</v>
      </c>
      <c r="AY230" s="198" t="s">
        <v>165</v>
      </c>
    </row>
    <row r="231" s="22" customFormat="true" ht="16.5" hidden="false" customHeight="true" outlineLevel="0" collapsed="false">
      <c r="B231" s="164"/>
      <c r="C231" s="165" t="s">
        <v>7</v>
      </c>
      <c r="D231" s="165" t="s">
        <v>167</v>
      </c>
      <c r="E231" s="166" t="s">
        <v>311</v>
      </c>
      <c r="F231" s="167" t="s">
        <v>312</v>
      </c>
      <c r="G231" s="168" t="s">
        <v>170</v>
      </c>
      <c r="H231" s="169" t="n">
        <v>1.5</v>
      </c>
      <c r="I231" s="170"/>
      <c r="J231" s="171" t="n">
        <f aca="false">ROUND(I231*H231,2)</f>
        <v>0</v>
      </c>
      <c r="K231" s="215" t="s">
        <v>171</v>
      </c>
      <c r="L231" s="23"/>
      <c r="M231" s="172"/>
      <c r="N231" s="173" t="s">
        <v>44</v>
      </c>
      <c r="O231" s="54"/>
      <c r="P231" s="174" t="n">
        <f aca="false">O231*H231</f>
        <v>0</v>
      </c>
      <c r="Q231" s="174" t="n">
        <v>0</v>
      </c>
      <c r="R231" s="174" t="n">
        <f aca="false">Q231*H231</f>
        <v>0</v>
      </c>
      <c r="S231" s="174" t="n">
        <v>0</v>
      </c>
      <c r="T231" s="174" t="n">
        <f aca="false">S231*H231</f>
        <v>0</v>
      </c>
      <c r="U231" s="175"/>
      <c r="AR231" s="176" t="s">
        <v>172</v>
      </c>
      <c r="AT231" s="176" t="s">
        <v>167</v>
      </c>
      <c r="AU231" s="176" t="s">
        <v>83</v>
      </c>
      <c r="AY231" s="3" t="s">
        <v>165</v>
      </c>
      <c r="BE231" s="177" t="n">
        <f aca="false">IF(N231="základní",J231,0)</f>
        <v>0</v>
      </c>
      <c r="BF231" s="177" t="n">
        <f aca="false">IF(N231="snížená",J231,0)</f>
        <v>0</v>
      </c>
      <c r="BG231" s="177" t="n">
        <f aca="false">IF(N231="zákl. přenesená",J231,0)</f>
        <v>0</v>
      </c>
      <c r="BH231" s="177" t="n">
        <f aca="false">IF(N231="sníž. přenesená",J231,0)</f>
        <v>0</v>
      </c>
      <c r="BI231" s="177" t="n">
        <f aca="false">IF(N231="nulová",J231,0)</f>
        <v>0</v>
      </c>
      <c r="BJ231" s="3" t="s">
        <v>81</v>
      </c>
      <c r="BK231" s="177" t="n">
        <f aca="false">ROUND(I231*H231,2)</f>
        <v>0</v>
      </c>
      <c r="BL231" s="3" t="s">
        <v>172</v>
      </c>
      <c r="BM231" s="176" t="s">
        <v>313</v>
      </c>
    </row>
    <row r="232" s="22" customFormat="true" ht="16.5" hidden="false" customHeight="true" outlineLevel="0" collapsed="false">
      <c r="B232" s="164"/>
      <c r="C232" s="165" t="s">
        <v>314</v>
      </c>
      <c r="D232" s="165" t="s">
        <v>167</v>
      </c>
      <c r="E232" s="166" t="s">
        <v>315</v>
      </c>
      <c r="F232" s="167" t="s">
        <v>316</v>
      </c>
      <c r="G232" s="168" t="s">
        <v>265</v>
      </c>
      <c r="H232" s="169" t="n">
        <v>0.022</v>
      </c>
      <c r="I232" s="170"/>
      <c r="J232" s="171" t="n">
        <f aca="false">ROUND(I232*H232,2)</f>
        <v>0</v>
      </c>
      <c r="K232" s="215" t="s">
        <v>171</v>
      </c>
      <c r="L232" s="23"/>
      <c r="M232" s="172"/>
      <c r="N232" s="173" t="s">
        <v>44</v>
      </c>
      <c r="O232" s="54"/>
      <c r="P232" s="174" t="n">
        <f aca="false">O232*H232</f>
        <v>0</v>
      </c>
      <c r="Q232" s="174" t="n">
        <v>1.06017</v>
      </c>
      <c r="R232" s="174" t="n">
        <f aca="false">Q232*H232</f>
        <v>0.02332374</v>
      </c>
      <c r="S232" s="174" t="n">
        <v>0</v>
      </c>
      <c r="T232" s="174" t="n">
        <f aca="false">S232*H232</f>
        <v>0</v>
      </c>
      <c r="U232" s="175"/>
      <c r="AR232" s="176" t="s">
        <v>172</v>
      </c>
      <c r="AT232" s="176" t="s">
        <v>167</v>
      </c>
      <c r="AU232" s="176" t="s">
        <v>83</v>
      </c>
      <c r="AY232" s="3" t="s">
        <v>165</v>
      </c>
      <c r="BE232" s="177" t="n">
        <f aca="false">IF(N232="základní",J232,0)</f>
        <v>0</v>
      </c>
      <c r="BF232" s="177" t="n">
        <f aca="false">IF(N232="snížená",J232,0)</f>
        <v>0</v>
      </c>
      <c r="BG232" s="177" t="n">
        <f aca="false">IF(N232="zákl. přenesená",J232,0)</f>
        <v>0</v>
      </c>
      <c r="BH232" s="177" t="n">
        <f aca="false">IF(N232="sníž. přenesená",J232,0)</f>
        <v>0</v>
      </c>
      <c r="BI232" s="177" t="n">
        <f aca="false">IF(N232="nulová",J232,0)</f>
        <v>0</v>
      </c>
      <c r="BJ232" s="3" t="s">
        <v>81</v>
      </c>
      <c r="BK232" s="177" t="n">
        <f aca="false">ROUND(I232*H232,2)</f>
        <v>0</v>
      </c>
      <c r="BL232" s="3" t="s">
        <v>172</v>
      </c>
      <c r="BM232" s="176" t="s">
        <v>317</v>
      </c>
    </row>
    <row r="233" s="178" customFormat="true" ht="12" hidden="false" customHeight="false" outlineLevel="0" collapsed="false">
      <c r="B233" s="179"/>
      <c r="D233" s="180" t="s">
        <v>174</v>
      </c>
      <c r="E233" s="181"/>
      <c r="F233" s="182" t="s">
        <v>189</v>
      </c>
      <c r="H233" s="181"/>
      <c r="I233" s="183"/>
      <c r="L233" s="179"/>
      <c r="M233" s="184"/>
      <c r="N233" s="185"/>
      <c r="O233" s="185"/>
      <c r="P233" s="185"/>
      <c r="Q233" s="185"/>
      <c r="R233" s="185"/>
      <c r="S233" s="185"/>
      <c r="T233" s="185"/>
      <c r="U233" s="186"/>
      <c r="AT233" s="181" t="s">
        <v>174</v>
      </c>
      <c r="AU233" s="181" t="s">
        <v>83</v>
      </c>
      <c r="AV233" s="178" t="s">
        <v>81</v>
      </c>
      <c r="AW233" s="178" t="s">
        <v>176</v>
      </c>
      <c r="AX233" s="178" t="s">
        <v>73</v>
      </c>
      <c r="AY233" s="181" t="s">
        <v>165</v>
      </c>
    </row>
    <row r="234" s="187" customFormat="true" ht="12" hidden="false" customHeight="false" outlineLevel="0" collapsed="false">
      <c r="B234" s="188"/>
      <c r="D234" s="180" t="s">
        <v>174</v>
      </c>
      <c r="E234" s="189"/>
      <c r="F234" s="190" t="s">
        <v>318</v>
      </c>
      <c r="H234" s="191" t="n">
        <v>0.01826</v>
      </c>
      <c r="I234" s="192"/>
      <c r="L234" s="188"/>
      <c r="M234" s="193"/>
      <c r="N234" s="194"/>
      <c r="O234" s="194"/>
      <c r="P234" s="194"/>
      <c r="Q234" s="194"/>
      <c r="R234" s="194"/>
      <c r="S234" s="194"/>
      <c r="T234" s="194"/>
      <c r="U234" s="195"/>
      <c r="AT234" s="189" t="s">
        <v>174</v>
      </c>
      <c r="AU234" s="189" t="s">
        <v>83</v>
      </c>
      <c r="AV234" s="187" t="s">
        <v>83</v>
      </c>
      <c r="AW234" s="187" t="s">
        <v>176</v>
      </c>
      <c r="AX234" s="187" t="s">
        <v>73</v>
      </c>
      <c r="AY234" s="189" t="s">
        <v>165</v>
      </c>
    </row>
    <row r="235" s="187" customFormat="true" ht="12" hidden="false" customHeight="false" outlineLevel="0" collapsed="false">
      <c r="B235" s="188"/>
      <c r="D235" s="180" t="s">
        <v>174</v>
      </c>
      <c r="E235" s="189"/>
      <c r="F235" s="190" t="s">
        <v>319</v>
      </c>
      <c r="H235" s="191" t="n">
        <v>0.0033</v>
      </c>
      <c r="I235" s="192"/>
      <c r="L235" s="188"/>
      <c r="M235" s="193"/>
      <c r="N235" s="194"/>
      <c r="O235" s="194"/>
      <c r="P235" s="194"/>
      <c r="Q235" s="194"/>
      <c r="R235" s="194"/>
      <c r="S235" s="194"/>
      <c r="T235" s="194"/>
      <c r="U235" s="195"/>
      <c r="AT235" s="189" t="s">
        <v>174</v>
      </c>
      <c r="AU235" s="189" t="s">
        <v>83</v>
      </c>
      <c r="AV235" s="187" t="s">
        <v>83</v>
      </c>
      <c r="AW235" s="187" t="s">
        <v>176</v>
      </c>
      <c r="AX235" s="187" t="s">
        <v>73</v>
      </c>
      <c r="AY235" s="189" t="s">
        <v>165</v>
      </c>
    </row>
    <row r="236" s="196" customFormat="true" ht="12" hidden="false" customHeight="false" outlineLevel="0" collapsed="false">
      <c r="B236" s="197"/>
      <c r="D236" s="180" t="s">
        <v>174</v>
      </c>
      <c r="E236" s="198"/>
      <c r="F236" s="199" t="s">
        <v>178</v>
      </c>
      <c r="H236" s="200" t="n">
        <v>0.02156</v>
      </c>
      <c r="I236" s="201"/>
      <c r="L236" s="197"/>
      <c r="M236" s="202"/>
      <c r="N236" s="203"/>
      <c r="O236" s="203"/>
      <c r="P236" s="203"/>
      <c r="Q236" s="203"/>
      <c r="R236" s="203"/>
      <c r="S236" s="203"/>
      <c r="T236" s="203"/>
      <c r="U236" s="204"/>
      <c r="AT236" s="198" t="s">
        <v>174</v>
      </c>
      <c r="AU236" s="198" t="s">
        <v>83</v>
      </c>
      <c r="AV236" s="196" t="s">
        <v>172</v>
      </c>
      <c r="AW236" s="196" t="s">
        <v>176</v>
      </c>
      <c r="AX236" s="196" t="s">
        <v>81</v>
      </c>
      <c r="AY236" s="198" t="s">
        <v>165</v>
      </c>
    </row>
    <row r="237" s="22" customFormat="true" ht="16.5" hidden="false" customHeight="true" outlineLevel="0" collapsed="false">
      <c r="B237" s="164"/>
      <c r="C237" s="165" t="s">
        <v>320</v>
      </c>
      <c r="D237" s="165" t="s">
        <v>167</v>
      </c>
      <c r="E237" s="166" t="s">
        <v>321</v>
      </c>
      <c r="F237" s="167" t="s">
        <v>322</v>
      </c>
      <c r="G237" s="168" t="s">
        <v>265</v>
      </c>
      <c r="H237" s="169" t="n">
        <v>0.299</v>
      </c>
      <c r="I237" s="170"/>
      <c r="J237" s="171" t="n">
        <f aca="false">ROUND(I237*H237,2)</f>
        <v>0</v>
      </c>
      <c r="K237" s="215" t="s">
        <v>171</v>
      </c>
      <c r="L237" s="23"/>
      <c r="M237" s="172"/>
      <c r="N237" s="173" t="s">
        <v>44</v>
      </c>
      <c r="O237" s="54"/>
      <c r="P237" s="174" t="n">
        <f aca="false">O237*H237</f>
        <v>0</v>
      </c>
      <c r="Q237" s="174" t="n">
        <v>1.06277</v>
      </c>
      <c r="R237" s="174" t="n">
        <f aca="false">Q237*H237</f>
        <v>0.31776823</v>
      </c>
      <c r="S237" s="174" t="n">
        <v>0</v>
      </c>
      <c r="T237" s="174" t="n">
        <f aca="false">S237*H237</f>
        <v>0</v>
      </c>
      <c r="U237" s="175"/>
      <c r="AR237" s="176" t="s">
        <v>172</v>
      </c>
      <c r="AT237" s="176" t="s">
        <v>167</v>
      </c>
      <c r="AU237" s="176" t="s">
        <v>83</v>
      </c>
      <c r="AY237" s="3" t="s">
        <v>165</v>
      </c>
      <c r="BE237" s="177" t="n">
        <f aca="false">IF(N237="základní",J237,0)</f>
        <v>0</v>
      </c>
      <c r="BF237" s="177" t="n">
        <f aca="false">IF(N237="snížená",J237,0)</f>
        <v>0</v>
      </c>
      <c r="BG237" s="177" t="n">
        <f aca="false">IF(N237="zákl. přenesená",J237,0)</f>
        <v>0</v>
      </c>
      <c r="BH237" s="177" t="n">
        <f aca="false">IF(N237="sníž. přenesená",J237,0)</f>
        <v>0</v>
      </c>
      <c r="BI237" s="177" t="n">
        <f aca="false">IF(N237="nulová",J237,0)</f>
        <v>0</v>
      </c>
      <c r="BJ237" s="3" t="s">
        <v>81</v>
      </c>
      <c r="BK237" s="177" t="n">
        <f aca="false">ROUND(I237*H237,2)</f>
        <v>0</v>
      </c>
      <c r="BL237" s="3" t="s">
        <v>172</v>
      </c>
      <c r="BM237" s="176" t="s">
        <v>323</v>
      </c>
    </row>
    <row r="238" s="178" customFormat="true" ht="12" hidden="false" customHeight="false" outlineLevel="0" collapsed="false">
      <c r="B238" s="179"/>
      <c r="D238" s="180" t="s">
        <v>174</v>
      </c>
      <c r="E238" s="181"/>
      <c r="F238" s="182" t="s">
        <v>324</v>
      </c>
      <c r="H238" s="181"/>
      <c r="I238" s="183"/>
      <c r="L238" s="179"/>
      <c r="M238" s="184"/>
      <c r="N238" s="185"/>
      <c r="O238" s="185"/>
      <c r="P238" s="185"/>
      <c r="Q238" s="185"/>
      <c r="R238" s="185"/>
      <c r="S238" s="185"/>
      <c r="T238" s="185"/>
      <c r="U238" s="186"/>
      <c r="AT238" s="181" t="s">
        <v>174</v>
      </c>
      <c r="AU238" s="181" t="s">
        <v>83</v>
      </c>
      <c r="AV238" s="178" t="s">
        <v>81</v>
      </c>
      <c r="AW238" s="178" t="s">
        <v>176</v>
      </c>
      <c r="AX238" s="178" t="s">
        <v>73</v>
      </c>
      <c r="AY238" s="181" t="s">
        <v>165</v>
      </c>
    </row>
    <row r="239" s="187" customFormat="true" ht="12" hidden="false" customHeight="false" outlineLevel="0" collapsed="false">
      <c r="B239" s="188"/>
      <c r="D239" s="180" t="s">
        <v>174</v>
      </c>
      <c r="E239" s="189"/>
      <c r="F239" s="190" t="s">
        <v>325</v>
      </c>
      <c r="H239" s="191" t="n">
        <v>0.29887</v>
      </c>
      <c r="I239" s="192"/>
      <c r="L239" s="188"/>
      <c r="M239" s="193"/>
      <c r="N239" s="194"/>
      <c r="O239" s="194"/>
      <c r="P239" s="194"/>
      <c r="Q239" s="194"/>
      <c r="R239" s="194"/>
      <c r="S239" s="194"/>
      <c r="T239" s="194"/>
      <c r="U239" s="195"/>
      <c r="AT239" s="189" t="s">
        <v>174</v>
      </c>
      <c r="AU239" s="189" t="s">
        <v>83</v>
      </c>
      <c r="AV239" s="187" t="s">
        <v>83</v>
      </c>
      <c r="AW239" s="187" t="s">
        <v>176</v>
      </c>
      <c r="AX239" s="187" t="s">
        <v>73</v>
      </c>
      <c r="AY239" s="189" t="s">
        <v>165</v>
      </c>
    </row>
    <row r="240" s="196" customFormat="true" ht="12" hidden="false" customHeight="false" outlineLevel="0" collapsed="false">
      <c r="B240" s="197"/>
      <c r="D240" s="180" t="s">
        <v>174</v>
      </c>
      <c r="E240" s="198"/>
      <c r="F240" s="199" t="s">
        <v>178</v>
      </c>
      <c r="H240" s="200" t="n">
        <v>0.29887</v>
      </c>
      <c r="I240" s="201"/>
      <c r="L240" s="197"/>
      <c r="M240" s="202"/>
      <c r="N240" s="203"/>
      <c r="O240" s="203"/>
      <c r="P240" s="203"/>
      <c r="Q240" s="203"/>
      <c r="R240" s="203"/>
      <c r="S240" s="203"/>
      <c r="T240" s="203"/>
      <c r="U240" s="204"/>
      <c r="AT240" s="198" t="s">
        <v>174</v>
      </c>
      <c r="AU240" s="198" t="s">
        <v>83</v>
      </c>
      <c r="AV240" s="196" t="s">
        <v>172</v>
      </c>
      <c r="AW240" s="196" t="s">
        <v>176</v>
      </c>
      <c r="AX240" s="196" t="s">
        <v>81</v>
      </c>
      <c r="AY240" s="198" t="s">
        <v>165</v>
      </c>
    </row>
    <row r="241" s="22" customFormat="true" ht="24" hidden="false" customHeight="true" outlineLevel="0" collapsed="false">
      <c r="B241" s="164"/>
      <c r="C241" s="165" t="s">
        <v>326</v>
      </c>
      <c r="D241" s="165" t="s">
        <v>167</v>
      </c>
      <c r="E241" s="166" t="s">
        <v>327</v>
      </c>
      <c r="F241" s="167" t="s">
        <v>328</v>
      </c>
      <c r="G241" s="168" t="s">
        <v>187</v>
      </c>
      <c r="H241" s="169" t="n">
        <v>1.225</v>
      </c>
      <c r="I241" s="170"/>
      <c r="J241" s="171" t="n">
        <f aca="false">ROUND(I241*H241,2)</f>
        <v>0</v>
      </c>
      <c r="K241" s="215" t="s">
        <v>171</v>
      </c>
      <c r="L241" s="23"/>
      <c r="M241" s="172"/>
      <c r="N241" s="173" t="s">
        <v>44</v>
      </c>
      <c r="O241" s="54"/>
      <c r="P241" s="174" t="n">
        <f aca="false">O241*H241</f>
        <v>0</v>
      </c>
      <c r="Q241" s="174" t="n">
        <v>2.45329</v>
      </c>
      <c r="R241" s="174" t="n">
        <f aca="false">Q241*H241</f>
        <v>3.00528025</v>
      </c>
      <c r="S241" s="174" t="n">
        <v>0</v>
      </c>
      <c r="T241" s="174" t="n">
        <f aca="false">S241*H241</f>
        <v>0</v>
      </c>
      <c r="U241" s="175"/>
      <c r="AR241" s="176" t="s">
        <v>172</v>
      </c>
      <c r="AT241" s="176" t="s">
        <v>167</v>
      </c>
      <c r="AU241" s="176" t="s">
        <v>83</v>
      </c>
      <c r="AY241" s="3" t="s">
        <v>165</v>
      </c>
      <c r="BE241" s="177" t="n">
        <f aca="false">IF(N241="základní",J241,0)</f>
        <v>0</v>
      </c>
      <c r="BF241" s="177" t="n">
        <f aca="false">IF(N241="snížená",J241,0)</f>
        <v>0</v>
      </c>
      <c r="BG241" s="177" t="n">
        <f aca="false">IF(N241="zákl. přenesená",J241,0)</f>
        <v>0</v>
      </c>
      <c r="BH241" s="177" t="n">
        <f aca="false">IF(N241="sníž. přenesená",J241,0)</f>
        <v>0</v>
      </c>
      <c r="BI241" s="177" t="n">
        <f aca="false">IF(N241="nulová",J241,0)</f>
        <v>0</v>
      </c>
      <c r="BJ241" s="3" t="s">
        <v>81</v>
      </c>
      <c r="BK241" s="177" t="n">
        <f aca="false">ROUND(I241*H241,2)</f>
        <v>0</v>
      </c>
      <c r="BL241" s="3" t="s">
        <v>172</v>
      </c>
      <c r="BM241" s="176" t="s">
        <v>329</v>
      </c>
    </row>
    <row r="242" s="178" customFormat="true" ht="12" hidden="false" customHeight="false" outlineLevel="0" collapsed="false">
      <c r="B242" s="179"/>
      <c r="D242" s="180" t="s">
        <v>174</v>
      </c>
      <c r="E242" s="181"/>
      <c r="F242" s="182" t="s">
        <v>189</v>
      </c>
      <c r="H242" s="181"/>
      <c r="I242" s="183"/>
      <c r="L242" s="179"/>
      <c r="M242" s="184"/>
      <c r="N242" s="185"/>
      <c r="O242" s="185"/>
      <c r="P242" s="185"/>
      <c r="Q242" s="185"/>
      <c r="R242" s="185"/>
      <c r="S242" s="185"/>
      <c r="T242" s="185"/>
      <c r="U242" s="186"/>
      <c r="AT242" s="181" t="s">
        <v>174</v>
      </c>
      <c r="AU242" s="181" t="s">
        <v>83</v>
      </c>
      <c r="AV242" s="178" t="s">
        <v>81</v>
      </c>
      <c r="AW242" s="178" t="s">
        <v>176</v>
      </c>
      <c r="AX242" s="178" t="s">
        <v>73</v>
      </c>
      <c r="AY242" s="181" t="s">
        <v>165</v>
      </c>
    </row>
    <row r="243" s="187" customFormat="true" ht="12" hidden="false" customHeight="false" outlineLevel="0" collapsed="false">
      <c r="B243" s="188"/>
      <c r="D243" s="180" t="s">
        <v>174</v>
      </c>
      <c r="E243" s="189"/>
      <c r="F243" s="190" t="s">
        <v>330</v>
      </c>
      <c r="H243" s="191" t="n">
        <v>0.22035</v>
      </c>
      <c r="I243" s="192"/>
      <c r="L243" s="188"/>
      <c r="M243" s="193"/>
      <c r="N243" s="194"/>
      <c r="O243" s="194"/>
      <c r="P243" s="194"/>
      <c r="Q243" s="194"/>
      <c r="R243" s="194"/>
      <c r="S243" s="194"/>
      <c r="T243" s="194"/>
      <c r="U243" s="195"/>
      <c r="AT243" s="189" t="s">
        <v>174</v>
      </c>
      <c r="AU243" s="189" t="s">
        <v>83</v>
      </c>
      <c r="AV243" s="187" t="s">
        <v>83</v>
      </c>
      <c r="AW243" s="187" t="s">
        <v>176</v>
      </c>
      <c r="AX243" s="187" t="s">
        <v>73</v>
      </c>
      <c r="AY243" s="189" t="s">
        <v>165</v>
      </c>
    </row>
    <row r="244" s="187" customFormat="true" ht="12" hidden="false" customHeight="false" outlineLevel="0" collapsed="false">
      <c r="B244" s="188"/>
      <c r="D244" s="180" t="s">
        <v>174</v>
      </c>
      <c r="E244" s="189"/>
      <c r="F244" s="190" t="s">
        <v>199</v>
      </c>
      <c r="H244" s="191" t="n">
        <v>0.893849999999999</v>
      </c>
      <c r="I244" s="192"/>
      <c r="L244" s="188"/>
      <c r="M244" s="193"/>
      <c r="N244" s="194"/>
      <c r="O244" s="194"/>
      <c r="P244" s="194"/>
      <c r="Q244" s="194"/>
      <c r="R244" s="194"/>
      <c r="S244" s="194"/>
      <c r="T244" s="194"/>
      <c r="U244" s="195"/>
      <c r="AT244" s="189" t="s">
        <v>174</v>
      </c>
      <c r="AU244" s="189" t="s">
        <v>83</v>
      </c>
      <c r="AV244" s="187" t="s">
        <v>83</v>
      </c>
      <c r="AW244" s="187" t="s">
        <v>176</v>
      </c>
      <c r="AX244" s="187" t="s">
        <v>73</v>
      </c>
      <c r="AY244" s="189" t="s">
        <v>165</v>
      </c>
    </row>
    <row r="245" s="187" customFormat="true" ht="12" hidden="false" customHeight="false" outlineLevel="0" collapsed="false">
      <c r="B245" s="188"/>
      <c r="D245" s="180" t="s">
        <v>174</v>
      </c>
      <c r="E245" s="189"/>
      <c r="F245" s="190" t="s">
        <v>200</v>
      </c>
      <c r="H245" s="191" t="n">
        <v>0.110625</v>
      </c>
      <c r="I245" s="192"/>
      <c r="L245" s="188"/>
      <c r="M245" s="193"/>
      <c r="N245" s="194"/>
      <c r="O245" s="194"/>
      <c r="P245" s="194"/>
      <c r="Q245" s="194"/>
      <c r="R245" s="194"/>
      <c r="S245" s="194"/>
      <c r="T245" s="194"/>
      <c r="U245" s="195"/>
      <c r="AT245" s="189" t="s">
        <v>174</v>
      </c>
      <c r="AU245" s="189" t="s">
        <v>83</v>
      </c>
      <c r="AV245" s="187" t="s">
        <v>83</v>
      </c>
      <c r="AW245" s="187" t="s">
        <v>176</v>
      </c>
      <c r="AX245" s="187" t="s">
        <v>73</v>
      </c>
      <c r="AY245" s="189" t="s">
        <v>165</v>
      </c>
    </row>
    <row r="246" s="196" customFormat="true" ht="12" hidden="false" customHeight="false" outlineLevel="0" collapsed="false">
      <c r="B246" s="197"/>
      <c r="D246" s="180" t="s">
        <v>174</v>
      </c>
      <c r="E246" s="198"/>
      <c r="F246" s="199" t="s">
        <v>178</v>
      </c>
      <c r="H246" s="200" t="n">
        <v>1.224825</v>
      </c>
      <c r="I246" s="201"/>
      <c r="L246" s="197"/>
      <c r="M246" s="202"/>
      <c r="N246" s="203"/>
      <c r="O246" s="203"/>
      <c r="P246" s="203"/>
      <c r="Q246" s="203"/>
      <c r="R246" s="203"/>
      <c r="S246" s="203"/>
      <c r="T246" s="203"/>
      <c r="U246" s="204"/>
      <c r="AT246" s="198" t="s">
        <v>174</v>
      </c>
      <c r="AU246" s="198" t="s">
        <v>83</v>
      </c>
      <c r="AV246" s="196" t="s">
        <v>172</v>
      </c>
      <c r="AW246" s="196" t="s">
        <v>176</v>
      </c>
      <c r="AX246" s="196" t="s">
        <v>81</v>
      </c>
      <c r="AY246" s="198" t="s">
        <v>165</v>
      </c>
    </row>
    <row r="247" s="22" customFormat="true" ht="16.5" hidden="false" customHeight="true" outlineLevel="0" collapsed="false">
      <c r="B247" s="164"/>
      <c r="C247" s="165" t="s">
        <v>331</v>
      </c>
      <c r="D247" s="165" t="s">
        <v>167</v>
      </c>
      <c r="E247" s="166" t="s">
        <v>332</v>
      </c>
      <c r="F247" s="167" t="s">
        <v>333</v>
      </c>
      <c r="G247" s="168" t="s">
        <v>170</v>
      </c>
      <c r="H247" s="169" t="n">
        <v>8.328</v>
      </c>
      <c r="I247" s="170"/>
      <c r="J247" s="171" t="n">
        <f aca="false">ROUND(I247*H247,2)</f>
        <v>0</v>
      </c>
      <c r="K247" s="215" t="s">
        <v>171</v>
      </c>
      <c r="L247" s="23"/>
      <c r="M247" s="172"/>
      <c r="N247" s="173" t="s">
        <v>44</v>
      </c>
      <c r="O247" s="54"/>
      <c r="P247" s="174" t="n">
        <f aca="false">O247*H247</f>
        <v>0</v>
      </c>
      <c r="Q247" s="174" t="n">
        <v>0.00269</v>
      </c>
      <c r="R247" s="174" t="n">
        <f aca="false">Q247*H247</f>
        <v>0.02240232</v>
      </c>
      <c r="S247" s="174" t="n">
        <v>0</v>
      </c>
      <c r="T247" s="174" t="n">
        <f aca="false">S247*H247</f>
        <v>0</v>
      </c>
      <c r="U247" s="175"/>
      <c r="AR247" s="176" t="s">
        <v>172</v>
      </c>
      <c r="AT247" s="176" t="s">
        <v>167</v>
      </c>
      <c r="AU247" s="176" t="s">
        <v>83</v>
      </c>
      <c r="AY247" s="3" t="s">
        <v>165</v>
      </c>
      <c r="BE247" s="177" t="n">
        <f aca="false">IF(N247="základní",J247,0)</f>
        <v>0</v>
      </c>
      <c r="BF247" s="177" t="n">
        <f aca="false">IF(N247="snížená",J247,0)</f>
        <v>0</v>
      </c>
      <c r="BG247" s="177" t="n">
        <f aca="false">IF(N247="zákl. přenesená",J247,0)</f>
        <v>0</v>
      </c>
      <c r="BH247" s="177" t="n">
        <f aca="false">IF(N247="sníž. přenesená",J247,0)</f>
        <v>0</v>
      </c>
      <c r="BI247" s="177" t="n">
        <f aca="false">IF(N247="nulová",J247,0)</f>
        <v>0</v>
      </c>
      <c r="BJ247" s="3" t="s">
        <v>81</v>
      </c>
      <c r="BK247" s="177" t="n">
        <f aca="false">ROUND(I247*H247,2)</f>
        <v>0</v>
      </c>
      <c r="BL247" s="3" t="s">
        <v>172</v>
      </c>
      <c r="BM247" s="176" t="s">
        <v>334</v>
      </c>
    </row>
    <row r="248" s="178" customFormat="true" ht="12" hidden="false" customHeight="false" outlineLevel="0" collapsed="false">
      <c r="B248" s="179"/>
      <c r="D248" s="180" t="s">
        <v>174</v>
      </c>
      <c r="E248" s="181"/>
      <c r="F248" s="182" t="s">
        <v>189</v>
      </c>
      <c r="H248" s="181"/>
      <c r="I248" s="183"/>
      <c r="L248" s="179"/>
      <c r="M248" s="184"/>
      <c r="N248" s="185"/>
      <c r="O248" s="185"/>
      <c r="P248" s="185"/>
      <c r="Q248" s="185"/>
      <c r="R248" s="185"/>
      <c r="S248" s="185"/>
      <c r="T248" s="185"/>
      <c r="U248" s="186"/>
      <c r="AT248" s="181" t="s">
        <v>174</v>
      </c>
      <c r="AU248" s="181" t="s">
        <v>83</v>
      </c>
      <c r="AV248" s="178" t="s">
        <v>81</v>
      </c>
      <c r="AW248" s="178" t="s">
        <v>176</v>
      </c>
      <c r="AX248" s="178" t="s">
        <v>73</v>
      </c>
      <c r="AY248" s="181" t="s">
        <v>165</v>
      </c>
    </row>
    <row r="249" s="187" customFormat="true" ht="12" hidden="false" customHeight="false" outlineLevel="0" collapsed="false">
      <c r="B249" s="188"/>
      <c r="D249" s="180" t="s">
        <v>174</v>
      </c>
      <c r="E249" s="189"/>
      <c r="F249" s="190" t="s">
        <v>335</v>
      </c>
      <c r="H249" s="191" t="n">
        <v>1.808</v>
      </c>
      <c r="I249" s="192"/>
      <c r="L249" s="188"/>
      <c r="M249" s="193"/>
      <c r="N249" s="194"/>
      <c r="O249" s="194"/>
      <c r="P249" s="194"/>
      <c r="Q249" s="194"/>
      <c r="R249" s="194"/>
      <c r="S249" s="194"/>
      <c r="T249" s="194"/>
      <c r="U249" s="195"/>
      <c r="AT249" s="189" t="s">
        <v>174</v>
      </c>
      <c r="AU249" s="189" t="s">
        <v>83</v>
      </c>
      <c r="AV249" s="187" t="s">
        <v>83</v>
      </c>
      <c r="AW249" s="187" t="s">
        <v>176</v>
      </c>
      <c r="AX249" s="187" t="s">
        <v>73</v>
      </c>
      <c r="AY249" s="189" t="s">
        <v>165</v>
      </c>
    </row>
    <row r="250" s="187" customFormat="true" ht="12" hidden="false" customHeight="false" outlineLevel="0" collapsed="false">
      <c r="B250" s="188"/>
      <c r="D250" s="180" t="s">
        <v>174</v>
      </c>
      <c r="E250" s="189"/>
      <c r="F250" s="190" t="s">
        <v>336</v>
      </c>
      <c r="H250" s="191" t="n">
        <v>3.3335</v>
      </c>
      <c r="I250" s="192"/>
      <c r="L250" s="188"/>
      <c r="M250" s="193"/>
      <c r="N250" s="194"/>
      <c r="O250" s="194"/>
      <c r="P250" s="194"/>
      <c r="Q250" s="194"/>
      <c r="R250" s="194"/>
      <c r="S250" s="194"/>
      <c r="T250" s="194"/>
      <c r="U250" s="195"/>
      <c r="AT250" s="189" t="s">
        <v>174</v>
      </c>
      <c r="AU250" s="189" t="s">
        <v>83</v>
      </c>
      <c r="AV250" s="187" t="s">
        <v>83</v>
      </c>
      <c r="AW250" s="187" t="s">
        <v>176</v>
      </c>
      <c r="AX250" s="187" t="s">
        <v>73</v>
      </c>
      <c r="AY250" s="189" t="s">
        <v>165</v>
      </c>
    </row>
    <row r="251" s="187" customFormat="true" ht="12" hidden="false" customHeight="false" outlineLevel="0" collapsed="false">
      <c r="B251" s="188"/>
      <c r="D251" s="180" t="s">
        <v>174</v>
      </c>
      <c r="E251" s="189"/>
      <c r="F251" s="190" t="s">
        <v>337</v>
      </c>
      <c r="H251" s="191" t="n">
        <v>3.186</v>
      </c>
      <c r="I251" s="192"/>
      <c r="L251" s="188"/>
      <c r="M251" s="193"/>
      <c r="N251" s="194"/>
      <c r="O251" s="194"/>
      <c r="P251" s="194"/>
      <c r="Q251" s="194"/>
      <c r="R251" s="194"/>
      <c r="S251" s="194"/>
      <c r="T251" s="194"/>
      <c r="U251" s="195"/>
      <c r="AT251" s="189" t="s">
        <v>174</v>
      </c>
      <c r="AU251" s="189" t="s">
        <v>83</v>
      </c>
      <c r="AV251" s="187" t="s">
        <v>83</v>
      </c>
      <c r="AW251" s="187" t="s">
        <v>176</v>
      </c>
      <c r="AX251" s="187" t="s">
        <v>73</v>
      </c>
      <c r="AY251" s="189" t="s">
        <v>165</v>
      </c>
    </row>
    <row r="252" s="196" customFormat="true" ht="12" hidden="false" customHeight="false" outlineLevel="0" collapsed="false">
      <c r="B252" s="197"/>
      <c r="D252" s="180" t="s">
        <v>174</v>
      </c>
      <c r="E252" s="198"/>
      <c r="F252" s="199" t="s">
        <v>178</v>
      </c>
      <c r="H252" s="200" t="n">
        <v>8.3275</v>
      </c>
      <c r="I252" s="201"/>
      <c r="L252" s="197"/>
      <c r="M252" s="202"/>
      <c r="N252" s="203"/>
      <c r="O252" s="203"/>
      <c r="P252" s="203"/>
      <c r="Q252" s="203"/>
      <c r="R252" s="203"/>
      <c r="S252" s="203"/>
      <c r="T252" s="203"/>
      <c r="U252" s="204"/>
      <c r="AT252" s="198" t="s">
        <v>174</v>
      </c>
      <c r="AU252" s="198" t="s">
        <v>83</v>
      </c>
      <c r="AV252" s="196" t="s">
        <v>172</v>
      </c>
      <c r="AW252" s="196" t="s">
        <v>176</v>
      </c>
      <c r="AX252" s="196" t="s">
        <v>81</v>
      </c>
      <c r="AY252" s="198" t="s">
        <v>165</v>
      </c>
    </row>
    <row r="253" s="22" customFormat="true" ht="16.5" hidden="false" customHeight="true" outlineLevel="0" collapsed="false">
      <c r="B253" s="164"/>
      <c r="C253" s="165" t="s">
        <v>338</v>
      </c>
      <c r="D253" s="165" t="s">
        <v>167</v>
      </c>
      <c r="E253" s="166" t="s">
        <v>339</v>
      </c>
      <c r="F253" s="167" t="s">
        <v>340</v>
      </c>
      <c r="G253" s="168" t="s">
        <v>170</v>
      </c>
      <c r="H253" s="169" t="n">
        <v>8.328</v>
      </c>
      <c r="I253" s="170"/>
      <c r="J253" s="171" t="n">
        <f aca="false">ROUND(I253*H253,2)</f>
        <v>0</v>
      </c>
      <c r="K253" s="215" t="s">
        <v>171</v>
      </c>
      <c r="L253" s="23"/>
      <c r="M253" s="172"/>
      <c r="N253" s="173" t="s">
        <v>44</v>
      </c>
      <c r="O253" s="54"/>
      <c r="P253" s="174" t="n">
        <f aca="false">O253*H253</f>
        <v>0</v>
      </c>
      <c r="Q253" s="174" t="n">
        <v>0</v>
      </c>
      <c r="R253" s="174" t="n">
        <f aca="false">Q253*H253</f>
        <v>0</v>
      </c>
      <c r="S253" s="174" t="n">
        <v>0</v>
      </c>
      <c r="T253" s="174" t="n">
        <f aca="false">S253*H253</f>
        <v>0</v>
      </c>
      <c r="U253" s="175"/>
      <c r="AR253" s="176" t="s">
        <v>172</v>
      </c>
      <c r="AT253" s="176" t="s">
        <v>167</v>
      </c>
      <c r="AU253" s="176" t="s">
        <v>83</v>
      </c>
      <c r="AY253" s="3" t="s">
        <v>165</v>
      </c>
      <c r="BE253" s="177" t="n">
        <f aca="false">IF(N253="základní",J253,0)</f>
        <v>0</v>
      </c>
      <c r="BF253" s="177" t="n">
        <f aca="false">IF(N253="snížená",J253,0)</f>
        <v>0</v>
      </c>
      <c r="BG253" s="177" t="n">
        <f aca="false">IF(N253="zákl. přenesená",J253,0)</f>
        <v>0</v>
      </c>
      <c r="BH253" s="177" t="n">
        <f aca="false">IF(N253="sníž. přenesená",J253,0)</f>
        <v>0</v>
      </c>
      <c r="BI253" s="177" t="n">
        <f aca="false">IF(N253="nulová",J253,0)</f>
        <v>0</v>
      </c>
      <c r="BJ253" s="3" t="s">
        <v>81</v>
      </c>
      <c r="BK253" s="177" t="n">
        <f aca="false">ROUND(I253*H253,2)</f>
        <v>0</v>
      </c>
      <c r="BL253" s="3" t="s">
        <v>172</v>
      </c>
      <c r="BM253" s="176" t="s">
        <v>341</v>
      </c>
    </row>
    <row r="254" s="22" customFormat="true" ht="24" hidden="false" customHeight="true" outlineLevel="0" collapsed="false">
      <c r="B254" s="164"/>
      <c r="C254" s="165" t="s">
        <v>342</v>
      </c>
      <c r="D254" s="165" t="s">
        <v>167</v>
      </c>
      <c r="E254" s="166" t="s">
        <v>343</v>
      </c>
      <c r="F254" s="167" t="s">
        <v>344</v>
      </c>
      <c r="G254" s="168" t="s">
        <v>187</v>
      </c>
      <c r="H254" s="169" t="n">
        <v>0.861</v>
      </c>
      <c r="I254" s="170"/>
      <c r="J254" s="171" t="n">
        <f aca="false">ROUND(I254*H254,2)</f>
        <v>0</v>
      </c>
      <c r="K254" s="215" t="s">
        <v>171</v>
      </c>
      <c r="L254" s="23"/>
      <c r="M254" s="172"/>
      <c r="N254" s="173" t="s">
        <v>44</v>
      </c>
      <c r="O254" s="54"/>
      <c r="P254" s="174" t="n">
        <f aca="false">O254*H254</f>
        <v>0</v>
      </c>
      <c r="Q254" s="174" t="n">
        <v>2.45329</v>
      </c>
      <c r="R254" s="174" t="n">
        <f aca="false">Q254*H254</f>
        <v>2.11228269</v>
      </c>
      <c r="S254" s="174" t="n">
        <v>0</v>
      </c>
      <c r="T254" s="174" t="n">
        <f aca="false">S254*H254</f>
        <v>0</v>
      </c>
      <c r="U254" s="175"/>
      <c r="AR254" s="176" t="s">
        <v>172</v>
      </c>
      <c r="AT254" s="176" t="s">
        <v>167</v>
      </c>
      <c r="AU254" s="176" t="s">
        <v>83</v>
      </c>
      <c r="AY254" s="3" t="s">
        <v>165</v>
      </c>
      <c r="BE254" s="177" t="n">
        <f aca="false">IF(N254="základní",J254,0)</f>
        <v>0</v>
      </c>
      <c r="BF254" s="177" t="n">
        <f aca="false">IF(N254="snížená",J254,0)</f>
        <v>0</v>
      </c>
      <c r="BG254" s="177" t="n">
        <f aca="false">IF(N254="zákl. přenesená",J254,0)</f>
        <v>0</v>
      </c>
      <c r="BH254" s="177" t="n">
        <f aca="false">IF(N254="sníž. přenesená",J254,0)</f>
        <v>0</v>
      </c>
      <c r="BI254" s="177" t="n">
        <f aca="false">IF(N254="nulová",J254,0)</f>
        <v>0</v>
      </c>
      <c r="BJ254" s="3" t="s">
        <v>81</v>
      </c>
      <c r="BK254" s="177" t="n">
        <f aca="false">ROUND(I254*H254,2)</f>
        <v>0</v>
      </c>
      <c r="BL254" s="3" t="s">
        <v>172</v>
      </c>
      <c r="BM254" s="176" t="s">
        <v>345</v>
      </c>
    </row>
    <row r="255" s="178" customFormat="true" ht="12" hidden="false" customHeight="false" outlineLevel="0" collapsed="false">
      <c r="B255" s="179"/>
      <c r="D255" s="180" t="s">
        <v>174</v>
      </c>
      <c r="E255" s="181"/>
      <c r="F255" s="182" t="s">
        <v>346</v>
      </c>
      <c r="H255" s="181"/>
      <c r="I255" s="183"/>
      <c r="L255" s="179"/>
      <c r="M255" s="184"/>
      <c r="N255" s="185"/>
      <c r="O255" s="185"/>
      <c r="P255" s="185"/>
      <c r="Q255" s="185"/>
      <c r="R255" s="185"/>
      <c r="S255" s="185"/>
      <c r="T255" s="185"/>
      <c r="U255" s="186"/>
      <c r="AT255" s="181" t="s">
        <v>174</v>
      </c>
      <c r="AU255" s="181" t="s">
        <v>83</v>
      </c>
      <c r="AV255" s="178" t="s">
        <v>81</v>
      </c>
      <c r="AW255" s="178" t="s">
        <v>176</v>
      </c>
      <c r="AX255" s="178" t="s">
        <v>73</v>
      </c>
      <c r="AY255" s="181" t="s">
        <v>165</v>
      </c>
    </row>
    <row r="256" s="187" customFormat="true" ht="12" hidden="false" customHeight="false" outlineLevel="0" collapsed="false">
      <c r="B256" s="188"/>
      <c r="D256" s="180" t="s">
        <v>174</v>
      </c>
      <c r="E256" s="189"/>
      <c r="F256" s="190" t="s">
        <v>347</v>
      </c>
      <c r="H256" s="191" t="n">
        <v>0.833250000000001</v>
      </c>
      <c r="I256" s="192"/>
      <c r="L256" s="188"/>
      <c r="M256" s="193"/>
      <c r="N256" s="194"/>
      <c r="O256" s="194"/>
      <c r="P256" s="194"/>
      <c r="Q256" s="194"/>
      <c r="R256" s="194"/>
      <c r="S256" s="194"/>
      <c r="T256" s="194"/>
      <c r="U256" s="195"/>
      <c r="AT256" s="189" t="s">
        <v>174</v>
      </c>
      <c r="AU256" s="189" t="s">
        <v>83</v>
      </c>
      <c r="AV256" s="187" t="s">
        <v>83</v>
      </c>
      <c r="AW256" s="187" t="s">
        <v>176</v>
      </c>
      <c r="AX256" s="187" t="s">
        <v>73</v>
      </c>
      <c r="AY256" s="189" t="s">
        <v>165</v>
      </c>
    </row>
    <row r="257" s="187" customFormat="true" ht="12" hidden="false" customHeight="false" outlineLevel="0" collapsed="false">
      <c r="B257" s="188"/>
      <c r="D257" s="180" t="s">
        <v>174</v>
      </c>
      <c r="E257" s="189"/>
      <c r="F257" s="190" t="s">
        <v>348</v>
      </c>
      <c r="H257" s="191" t="n">
        <v>0.0281250000000001</v>
      </c>
      <c r="I257" s="192"/>
      <c r="L257" s="188"/>
      <c r="M257" s="193"/>
      <c r="N257" s="194"/>
      <c r="O257" s="194"/>
      <c r="P257" s="194"/>
      <c r="Q257" s="194"/>
      <c r="R257" s="194"/>
      <c r="S257" s="194"/>
      <c r="T257" s="194"/>
      <c r="U257" s="195"/>
      <c r="AT257" s="189" t="s">
        <v>174</v>
      </c>
      <c r="AU257" s="189" t="s">
        <v>83</v>
      </c>
      <c r="AV257" s="187" t="s">
        <v>83</v>
      </c>
      <c r="AW257" s="187" t="s">
        <v>176</v>
      </c>
      <c r="AX257" s="187" t="s">
        <v>73</v>
      </c>
      <c r="AY257" s="189" t="s">
        <v>165</v>
      </c>
    </row>
    <row r="258" s="196" customFormat="true" ht="12" hidden="false" customHeight="false" outlineLevel="0" collapsed="false">
      <c r="B258" s="197"/>
      <c r="D258" s="180" t="s">
        <v>174</v>
      </c>
      <c r="E258" s="198"/>
      <c r="F258" s="199" t="s">
        <v>178</v>
      </c>
      <c r="H258" s="200" t="n">
        <v>0.861375000000001</v>
      </c>
      <c r="I258" s="201"/>
      <c r="L258" s="197"/>
      <c r="M258" s="202"/>
      <c r="N258" s="203"/>
      <c r="O258" s="203"/>
      <c r="P258" s="203"/>
      <c r="Q258" s="203"/>
      <c r="R258" s="203"/>
      <c r="S258" s="203"/>
      <c r="T258" s="203"/>
      <c r="U258" s="204"/>
      <c r="AT258" s="198" t="s">
        <v>174</v>
      </c>
      <c r="AU258" s="198" t="s">
        <v>83</v>
      </c>
      <c r="AV258" s="196" t="s">
        <v>172</v>
      </c>
      <c r="AW258" s="196" t="s">
        <v>176</v>
      </c>
      <c r="AX258" s="196" t="s">
        <v>81</v>
      </c>
      <c r="AY258" s="198" t="s">
        <v>165</v>
      </c>
    </row>
    <row r="259" s="22" customFormat="true" ht="16.5" hidden="false" customHeight="true" outlineLevel="0" collapsed="false">
      <c r="B259" s="164"/>
      <c r="C259" s="165" t="s">
        <v>349</v>
      </c>
      <c r="D259" s="165" t="s">
        <v>167</v>
      </c>
      <c r="E259" s="166" t="s">
        <v>350</v>
      </c>
      <c r="F259" s="167" t="s">
        <v>351</v>
      </c>
      <c r="G259" s="168" t="s">
        <v>170</v>
      </c>
      <c r="H259" s="169" t="n">
        <v>3.775</v>
      </c>
      <c r="I259" s="170"/>
      <c r="J259" s="171" t="n">
        <f aca="false">ROUND(I259*H259,2)</f>
        <v>0</v>
      </c>
      <c r="K259" s="215" t="s">
        <v>171</v>
      </c>
      <c r="L259" s="23"/>
      <c r="M259" s="172"/>
      <c r="N259" s="173" t="s">
        <v>44</v>
      </c>
      <c r="O259" s="54"/>
      <c r="P259" s="174" t="n">
        <f aca="false">O259*H259</f>
        <v>0</v>
      </c>
      <c r="Q259" s="174" t="n">
        <v>0.00275</v>
      </c>
      <c r="R259" s="174" t="n">
        <f aca="false">Q259*H259</f>
        <v>0.01038125</v>
      </c>
      <c r="S259" s="174" t="n">
        <v>0</v>
      </c>
      <c r="T259" s="174" t="n">
        <f aca="false">S259*H259</f>
        <v>0</v>
      </c>
      <c r="U259" s="175"/>
      <c r="AR259" s="176" t="s">
        <v>172</v>
      </c>
      <c r="AT259" s="176" t="s">
        <v>167</v>
      </c>
      <c r="AU259" s="176" t="s">
        <v>83</v>
      </c>
      <c r="AY259" s="3" t="s">
        <v>165</v>
      </c>
      <c r="BE259" s="177" t="n">
        <f aca="false">IF(N259="základní",J259,0)</f>
        <v>0</v>
      </c>
      <c r="BF259" s="177" t="n">
        <f aca="false">IF(N259="snížená",J259,0)</f>
        <v>0</v>
      </c>
      <c r="BG259" s="177" t="n">
        <f aca="false">IF(N259="zákl. přenesená",J259,0)</f>
        <v>0</v>
      </c>
      <c r="BH259" s="177" t="n">
        <f aca="false">IF(N259="sníž. přenesená",J259,0)</f>
        <v>0</v>
      </c>
      <c r="BI259" s="177" t="n">
        <f aca="false">IF(N259="nulová",J259,0)</f>
        <v>0</v>
      </c>
      <c r="BJ259" s="3" t="s">
        <v>81</v>
      </c>
      <c r="BK259" s="177" t="n">
        <f aca="false">ROUND(I259*H259,2)</f>
        <v>0</v>
      </c>
      <c r="BL259" s="3" t="s">
        <v>172</v>
      </c>
      <c r="BM259" s="176" t="s">
        <v>352</v>
      </c>
    </row>
    <row r="260" s="178" customFormat="true" ht="12" hidden="false" customHeight="false" outlineLevel="0" collapsed="false">
      <c r="B260" s="179"/>
      <c r="D260" s="180" t="s">
        <v>174</v>
      </c>
      <c r="E260" s="181"/>
      <c r="F260" s="182" t="s">
        <v>346</v>
      </c>
      <c r="H260" s="181"/>
      <c r="I260" s="183"/>
      <c r="L260" s="179"/>
      <c r="M260" s="184"/>
      <c r="N260" s="185"/>
      <c r="O260" s="185"/>
      <c r="P260" s="185"/>
      <c r="Q260" s="185"/>
      <c r="R260" s="185"/>
      <c r="S260" s="185"/>
      <c r="T260" s="185"/>
      <c r="U260" s="186"/>
      <c r="AT260" s="181" t="s">
        <v>174</v>
      </c>
      <c r="AU260" s="181" t="s">
        <v>83</v>
      </c>
      <c r="AV260" s="178" t="s">
        <v>81</v>
      </c>
      <c r="AW260" s="178" t="s">
        <v>176</v>
      </c>
      <c r="AX260" s="178" t="s">
        <v>73</v>
      </c>
      <c r="AY260" s="181" t="s">
        <v>165</v>
      </c>
    </row>
    <row r="261" s="187" customFormat="true" ht="12" hidden="false" customHeight="false" outlineLevel="0" collapsed="false">
      <c r="B261" s="188"/>
      <c r="D261" s="180" t="s">
        <v>174</v>
      </c>
      <c r="E261" s="189"/>
      <c r="F261" s="190" t="s">
        <v>353</v>
      </c>
      <c r="H261" s="191" t="n">
        <v>3.1075</v>
      </c>
      <c r="I261" s="192"/>
      <c r="L261" s="188"/>
      <c r="M261" s="193"/>
      <c r="N261" s="194"/>
      <c r="O261" s="194"/>
      <c r="P261" s="194"/>
      <c r="Q261" s="194"/>
      <c r="R261" s="194"/>
      <c r="S261" s="194"/>
      <c r="T261" s="194"/>
      <c r="U261" s="195"/>
      <c r="AT261" s="189" t="s">
        <v>174</v>
      </c>
      <c r="AU261" s="189" t="s">
        <v>83</v>
      </c>
      <c r="AV261" s="187" t="s">
        <v>83</v>
      </c>
      <c r="AW261" s="187" t="s">
        <v>176</v>
      </c>
      <c r="AX261" s="187" t="s">
        <v>73</v>
      </c>
      <c r="AY261" s="189" t="s">
        <v>165</v>
      </c>
    </row>
    <row r="262" s="187" customFormat="true" ht="12" hidden="false" customHeight="false" outlineLevel="0" collapsed="false">
      <c r="B262" s="188"/>
      <c r="D262" s="180" t="s">
        <v>174</v>
      </c>
      <c r="E262" s="189"/>
      <c r="F262" s="190" t="s">
        <v>354</v>
      </c>
      <c r="H262" s="191" t="n">
        <v>0.667500000000002</v>
      </c>
      <c r="I262" s="192"/>
      <c r="L262" s="188"/>
      <c r="M262" s="193"/>
      <c r="N262" s="194"/>
      <c r="O262" s="194"/>
      <c r="P262" s="194"/>
      <c r="Q262" s="194"/>
      <c r="R262" s="194"/>
      <c r="S262" s="194"/>
      <c r="T262" s="194"/>
      <c r="U262" s="195"/>
      <c r="AT262" s="189" t="s">
        <v>174</v>
      </c>
      <c r="AU262" s="189" t="s">
        <v>83</v>
      </c>
      <c r="AV262" s="187" t="s">
        <v>83</v>
      </c>
      <c r="AW262" s="187" t="s">
        <v>176</v>
      </c>
      <c r="AX262" s="187" t="s">
        <v>73</v>
      </c>
      <c r="AY262" s="189" t="s">
        <v>165</v>
      </c>
    </row>
    <row r="263" s="196" customFormat="true" ht="12" hidden="false" customHeight="false" outlineLevel="0" collapsed="false">
      <c r="B263" s="197"/>
      <c r="D263" s="180" t="s">
        <v>174</v>
      </c>
      <c r="E263" s="198"/>
      <c r="F263" s="199" t="s">
        <v>178</v>
      </c>
      <c r="H263" s="200" t="n">
        <v>3.775</v>
      </c>
      <c r="I263" s="201"/>
      <c r="L263" s="197"/>
      <c r="M263" s="202"/>
      <c r="N263" s="203"/>
      <c r="O263" s="203"/>
      <c r="P263" s="203"/>
      <c r="Q263" s="203"/>
      <c r="R263" s="203"/>
      <c r="S263" s="203"/>
      <c r="T263" s="203"/>
      <c r="U263" s="204"/>
      <c r="AT263" s="198" t="s">
        <v>174</v>
      </c>
      <c r="AU263" s="198" t="s">
        <v>83</v>
      </c>
      <c r="AV263" s="196" t="s">
        <v>172</v>
      </c>
      <c r="AW263" s="196" t="s">
        <v>176</v>
      </c>
      <c r="AX263" s="196" t="s">
        <v>81</v>
      </c>
      <c r="AY263" s="198" t="s">
        <v>165</v>
      </c>
    </row>
    <row r="264" s="22" customFormat="true" ht="16.5" hidden="false" customHeight="true" outlineLevel="0" collapsed="false">
      <c r="B264" s="164"/>
      <c r="C264" s="165" t="s">
        <v>355</v>
      </c>
      <c r="D264" s="165" t="s">
        <v>167</v>
      </c>
      <c r="E264" s="166" t="s">
        <v>356</v>
      </c>
      <c r="F264" s="167" t="s">
        <v>357</v>
      </c>
      <c r="G264" s="168" t="s">
        <v>170</v>
      </c>
      <c r="H264" s="169" t="n">
        <v>3.775</v>
      </c>
      <c r="I264" s="170"/>
      <c r="J264" s="171" t="n">
        <f aca="false">ROUND(I264*H264,2)</f>
        <v>0</v>
      </c>
      <c r="K264" s="215" t="s">
        <v>171</v>
      </c>
      <c r="L264" s="23"/>
      <c r="M264" s="172"/>
      <c r="N264" s="173" t="s">
        <v>44</v>
      </c>
      <c r="O264" s="54"/>
      <c r="P264" s="174" t="n">
        <f aca="false">O264*H264</f>
        <v>0</v>
      </c>
      <c r="Q264" s="174" t="n">
        <v>0</v>
      </c>
      <c r="R264" s="174" t="n">
        <f aca="false">Q264*H264</f>
        <v>0</v>
      </c>
      <c r="S264" s="174" t="n">
        <v>0</v>
      </c>
      <c r="T264" s="174" t="n">
        <f aca="false">S264*H264</f>
        <v>0</v>
      </c>
      <c r="U264" s="175"/>
      <c r="AR264" s="176" t="s">
        <v>172</v>
      </c>
      <c r="AT264" s="176" t="s">
        <v>167</v>
      </c>
      <c r="AU264" s="176" t="s">
        <v>83</v>
      </c>
      <c r="AY264" s="3" t="s">
        <v>165</v>
      </c>
      <c r="BE264" s="177" t="n">
        <f aca="false">IF(N264="základní",J264,0)</f>
        <v>0</v>
      </c>
      <c r="BF264" s="177" t="n">
        <f aca="false">IF(N264="snížená",J264,0)</f>
        <v>0</v>
      </c>
      <c r="BG264" s="177" t="n">
        <f aca="false">IF(N264="zákl. přenesená",J264,0)</f>
        <v>0</v>
      </c>
      <c r="BH264" s="177" t="n">
        <f aca="false">IF(N264="sníž. přenesená",J264,0)</f>
        <v>0</v>
      </c>
      <c r="BI264" s="177" t="n">
        <f aca="false">IF(N264="nulová",J264,0)</f>
        <v>0</v>
      </c>
      <c r="BJ264" s="3" t="s">
        <v>81</v>
      </c>
      <c r="BK264" s="177" t="n">
        <f aca="false">ROUND(I264*H264,2)</f>
        <v>0</v>
      </c>
      <c r="BL264" s="3" t="s">
        <v>172</v>
      </c>
      <c r="BM264" s="176" t="s">
        <v>358</v>
      </c>
    </row>
    <row r="265" s="22" customFormat="true" ht="16.5" hidden="false" customHeight="true" outlineLevel="0" collapsed="false">
      <c r="B265" s="164"/>
      <c r="C265" s="165" t="s">
        <v>359</v>
      </c>
      <c r="D265" s="165" t="s">
        <v>167</v>
      </c>
      <c r="E265" s="166" t="s">
        <v>360</v>
      </c>
      <c r="F265" s="167" t="s">
        <v>361</v>
      </c>
      <c r="G265" s="168" t="s">
        <v>170</v>
      </c>
      <c r="H265" s="169" t="n">
        <v>0.188</v>
      </c>
      <c r="I265" s="170"/>
      <c r="J265" s="171" t="n">
        <f aca="false">ROUND(I265*H265,2)</f>
        <v>0</v>
      </c>
      <c r="K265" s="215" t="s">
        <v>171</v>
      </c>
      <c r="L265" s="23"/>
      <c r="M265" s="172"/>
      <c r="N265" s="173" t="s">
        <v>44</v>
      </c>
      <c r="O265" s="54"/>
      <c r="P265" s="174" t="n">
        <f aca="false">O265*H265</f>
        <v>0</v>
      </c>
      <c r="Q265" s="174" t="n">
        <v>0.00346</v>
      </c>
      <c r="R265" s="174" t="n">
        <f aca="false">Q265*H265</f>
        <v>0.00065048</v>
      </c>
      <c r="S265" s="174" t="n">
        <v>0</v>
      </c>
      <c r="T265" s="174" t="n">
        <f aca="false">S265*H265</f>
        <v>0</v>
      </c>
      <c r="U265" s="175"/>
      <c r="AR265" s="176" t="s">
        <v>172</v>
      </c>
      <c r="AT265" s="176" t="s">
        <v>167</v>
      </c>
      <c r="AU265" s="176" t="s">
        <v>83</v>
      </c>
      <c r="AY265" s="3" t="s">
        <v>165</v>
      </c>
      <c r="BE265" s="177" t="n">
        <f aca="false">IF(N265="základní",J265,0)</f>
        <v>0</v>
      </c>
      <c r="BF265" s="177" t="n">
        <f aca="false">IF(N265="snížená",J265,0)</f>
        <v>0</v>
      </c>
      <c r="BG265" s="177" t="n">
        <f aca="false">IF(N265="zákl. přenesená",J265,0)</f>
        <v>0</v>
      </c>
      <c r="BH265" s="177" t="n">
        <f aca="false">IF(N265="sníž. přenesená",J265,0)</f>
        <v>0</v>
      </c>
      <c r="BI265" s="177" t="n">
        <f aca="false">IF(N265="nulová",J265,0)</f>
        <v>0</v>
      </c>
      <c r="BJ265" s="3" t="s">
        <v>81</v>
      </c>
      <c r="BK265" s="177" t="n">
        <f aca="false">ROUND(I265*H265,2)</f>
        <v>0</v>
      </c>
      <c r="BL265" s="3" t="s">
        <v>172</v>
      </c>
      <c r="BM265" s="176" t="s">
        <v>362</v>
      </c>
    </row>
    <row r="266" s="178" customFormat="true" ht="12" hidden="false" customHeight="false" outlineLevel="0" collapsed="false">
      <c r="B266" s="179"/>
      <c r="D266" s="180" t="s">
        <v>174</v>
      </c>
      <c r="E266" s="181"/>
      <c r="F266" s="182" t="s">
        <v>346</v>
      </c>
      <c r="H266" s="181"/>
      <c r="I266" s="183"/>
      <c r="L266" s="179"/>
      <c r="M266" s="184"/>
      <c r="N266" s="185"/>
      <c r="O266" s="185"/>
      <c r="P266" s="185"/>
      <c r="Q266" s="185"/>
      <c r="R266" s="185"/>
      <c r="S266" s="185"/>
      <c r="T266" s="185"/>
      <c r="U266" s="186"/>
      <c r="AT266" s="181" t="s">
        <v>174</v>
      </c>
      <c r="AU266" s="181" t="s">
        <v>83</v>
      </c>
      <c r="AV266" s="178" t="s">
        <v>81</v>
      </c>
      <c r="AW266" s="178" t="s">
        <v>176</v>
      </c>
      <c r="AX266" s="178" t="s">
        <v>73</v>
      </c>
      <c r="AY266" s="181" t="s">
        <v>165</v>
      </c>
    </row>
    <row r="267" s="187" customFormat="true" ht="12" hidden="false" customHeight="false" outlineLevel="0" collapsed="false">
      <c r="B267" s="188"/>
      <c r="D267" s="180" t="s">
        <v>174</v>
      </c>
      <c r="E267" s="189"/>
      <c r="F267" s="190" t="s">
        <v>363</v>
      </c>
      <c r="H267" s="191" t="n">
        <v>0.1875</v>
      </c>
      <c r="I267" s="192"/>
      <c r="L267" s="188"/>
      <c r="M267" s="193"/>
      <c r="N267" s="194"/>
      <c r="O267" s="194"/>
      <c r="P267" s="194"/>
      <c r="Q267" s="194"/>
      <c r="R267" s="194"/>
      <c r="S267" s="194"/>
      <c r="T267" s="194"/>
      <c r="U267" s="195"/>
      <c r="AT267" s="189" t="s">
        <v>174</v>
      </c>
      <c r="AU267" s="189" t="s">
        <v>83</v>
      </c>
      <c r="AV267" s="187" t="s">
        <v>83</v>
      </c>
      <c r="AW267" s="187" t="s">
        <v>176</v>
      </c>
      <c r="AX267" s="187" t="s">
        <v>73</v>
      </c>
      <c r="AY267" s="189" t="s">
        <v>165</v>
      </c>
    </row>
    <row r="268" s="196" customFormat="true" ht="12" hidden="false" customHeight="false" outlineLevel="0" collapsed="false">
      <c r="B268" s="197"/>
      <c r="D268" s="180" t="s">
        <v>174</v>
      </c>
      <c r="E268" s="198"/>
      <c r="F268" s="199" t="s">
        <v>178</v>
      </c>
      <c r="H268" s="200" t="n">
        <v>0.1875</v>
      </c>
      <c r="I268" s="201"/>
      <c r="L268" s="197"/>
      <c r="M268" s="202"/>
      <c r="N268" s="203"/>
      <c r="O268" s="203"/>
      <c r="P268" s="203"/>
      <c r="Q268" s="203"/>
      <c r="R268" s="203"/>
      <c r="S268" s="203"/>
      <c r="T268" s="203"/>
      <c r="U268" s="204"/>
      <c r="AT268" s="198" t="s">
        <v>174</v>
      </c>
      <c r="AU268" s="198" t="s">
        <v>83</v>
      </c>
      <c r="AV268" s="196" t="s">
        <v>172</v>
      </c>
      <c r="AW268" s="196" t="s">
        <v>176</v>
      </c>
      <c r="AX268" s="196" t="s">
        <v>81</v>
      </c>
      <c r="AY268" s="198" t="s">
        <v>165</v>
      </c>
    </row>
    <row r="269" s="22" customFormat="true" ht="16.5" hidden="false" customHeight="true" outlineLevel="0" collapsed="false">
      <c r="B269" s="164"/>
      <c r="C269" s="165" t="s">
        <v>364</v>
      </c>
      <c r="D269" s="165" t="s">
        <v>167</v>
      </c>
      <c r="E269" s="166" t="s">
        <v>365</v>
      </c>
      <c r="F269" s="167" t="s">
        <v>366</v>
      </c>
      <c r="G269" s="168" t="s">
        <v>170</v>
      </c>
      <c r="H269" s="169" t="n">
        <v>0.188</v>
      </c>
      <c r="I269" s="170"/>
      <c r="J269" s="171" t="n">
        <f aca="false">ROUND(I269*H269,2)</f>
        <v>0</v>
      </c>
      <c r="K269" s="215" t="s">
        <v>171</v>
      </c>
      <c r="L269" s="23"/>
      <c r="M269" s="172"/>
      <c r="N269" s="173" t="s">
        <v>44</v>
      </c>
      <c r="O269" s="54"/>
      <c r="P269" s="174" t="n">
        <f aca="false">O269*H269</f>
        <v>0</v>
      </c>
      <c r="Q269" s="174" t="n">
        <v>0</v>
      </c>
      <c r="R269" s="174" t="n">
        <f aca="false">Q269*H269</f>
        <v>0</v>
      </c>
      <c r="S269" s="174" t="n">
        <v>0</v>
      </c>
      <c r="T269" s="174" t="n">
        <f aca="false">S269*H269</f>
        <v>0</v>
      </c>
      <c r="U269" s="175"/>
      <c r="AR269" s="176" t="s">
        <v>172</v>
      </c>
      <c r="AT269" s="176" t="s">
        <v>167</v>
      </c>
      <c r="AU269" s="176" t="s">
        <v>83</v>
      </c>
      <c r="AY269" s="3" t="s">
        <v>165</v>
      </c>
      <c r="BE269" s="177" t="n">
        <f aca="false">IF(N269="základní",J269,0)</f>
        <v>0</v>
      </c>
      <c r="BF269" s="177" t="n">
        <f aca="false">IF(N269="snížená",J269,0)</f>
        <v>0</v>
      </c>
      <c r="BG269" s="177" t="n">
        <f aca="false">IF(N269="zákl. přenesená",J269,0)</f>
        <v>0</v>
      </c>
      <c r="BH269" s="177" t="n">
        <f aca="false">IF(N269="sníž. přenesená",J269,0)</f>
        <v>0</v>
      </c>
      <c r="BI269" s="177" t="n">
        <f aca="false">IF(N269="nulová",J269,0)</f>
        <v>0</v>
      </c>
      <c r="BJ269" s="3" t="s">
        <v>81</v>
      </c>
      <c r="BK269" s="177" t="n">
        <f aca="false">ROUND(I269*H269,2)</f>
        <v>0</v>
      </c>
      <c r="BL269" s="3" t="s">
        <v>172</v>
      </c>
      <c r="BM269" s="176" t="s">
        <v>367</v>
      </c>
    </row>
    <row r="270" s="150" customFormat="true" ht="23" hidden="false" customHeight="true" outlineLevel="0" collapsed="false">
      <c r="B270" s="151"/>
      <c r="D270" s="152" t="s">
        <v>72</v>
      </c>
      <c r="E270" s="162" t="s">
        <v>184</v>
      </c>
      <c r="F270" s="162" t="s">
        <v>368</v>
      </c>
      <c r="I270" s="154"/>
      <c r="J270" s="163" t="n">
        <f aca="false">BK270</f>
        <v>0</v>
      </c>
      <c r="L270" s="151"/>
      <c r="M270" s="156"/>
      <c r="N270" s="157"/>
      <c r="O270" s="157"/>
      <c r="P270" s="158" t="n">
        <f aca="false">SUM(P271:P609)</f>
        <v>0</v>
      </c>
      <c r="Q270" s="157"/>
      <c r="R270" s="158" t="n">
        <f aca="false">SUM(R271:R609)</f>
        <v>92.16898739</v>
      </c>
      <c r="S270" s="157"/>
      <c r="T270" s="158" t="n">
        <f aca="false">SUM(T271:T609)</f>
        <v>0</v>
      </c>
      <c r="U270" s="159"/>
      <c r="AR270" s="152" t="s">
        <v>81</v>
      </c>
      <c r="AT270" s="160" t="s">
        <v>72</v>
      </c>
      <c r="AU270" s="160" t="s">
        <v>81</v>
      </c>
      <c r="AY270" s="152" t="s">
        <v>165</v>
      </c>
      <c r="BK270" s="161" t="n">
        <f aca="false">SUM(BK271:BK609)</f>
        <v>0</v>
      </c>
    </row>
    <row r="271" s="22" customFormat="true" ht="24" hidden="false" customHeight="true" outlineLevel="0" collapsed="false">
      <c r="B271" s="164"/>
      <c r="C271" s="165" t="s">
        <v>369</v>
      </c>
      <c r="D271" s="165" t="s">
        <v>167</v>
      </c>
      <c r="E271" s="166" t="s">
        <v>370</v>
      </c>
      <c r="F271" s="167" t="s">
        <v>371</v>
      </c>
      <c r="G271" s="168" t="s">
        <v>187</v>
      </c>
      <c r="H271" s="169" t="n">
        <v>0.62</v>
      </c>
      <c r="I271" s="170"/>
      <c r="J271" s="171" t="n">
        <f aca="false">ROUND(I271*H271,2)</f>
        <v>0</v>
      </c>
      <c r="K271" s="215" t="s">
        <v>171</v>
      </c>
      <c r="L271" s="23"/>
      <c r="M271" s="172"/>
      <c r="N271" s="173" t="s">
        <v>44</v>
      </c>
      <c r="O271" s="54"/>
      <c r="P271" s="174" t="n">
        <f aca="false">O271*H271</f>
        <v>0</v>
      </c>
      <c r="Q271" s="174" t="n">
        <v>1.8775</v>
      </c>
      <c r="R271" s="174" t="n">
        <f aca="false">Q271*H271</f>
        <v>1.16405</v>
      </c>
      <c r="S271" s="174" t="n">
        <v>0</v>
      </c>
      <c r="T271" s="174" t="n">
        <f aca="false">S271*H271</f>
        <v>0</v>
      </c>
      <c r="U271" s="175"/>
      <c r="AR271" s="176" t="s">
        <v>172</v>
      </c>
      <c r="AT271" s="176" t="s">
        <v>167</v>
      </c>
      <c r="AU271" s="176" t="s">
        <v>83</v>
      </c>
      <c r="AY271" s="3" t="s">
        <v>165</v>
      </c>
      <c r="BE271" s="177" t="n">
        <f aca="false">IF(N271="základní",J271,0)</f>
        <v>0</v>
      </c>
      <c r="BF271" s="177" t="n">
        <f aca="false">IF(N271="snížená",J271,0)</f>
        <v>0</v>
      </c>
      <c r="BG271" s="177" t="n">
        <f aca="false">IF(N271="zákl. přenesená",J271,0)</f>
        <v>0</v>
      </c>
      <c r="BH271" s="177" t="n">
        <f aca="false">IF(N271="sníž. přenesená",J271,0)</f>
        <v>0</v>
      </c>
      <c r="BI271" s="177" t="n">
        <f aca="false">IF(N271="nulová",J271,0)</f>
        <v>0</v>
      </c>
      <c r="BJ271" s="3" t="s">
        <v>81</v>
      </c>
      <c r="BK271" s="177" t="n">
        <f aca="false">ROUND(I271*H271,2)</f>
        <v>0</v>
      </c>
      <c r="BL271" s="3" t="s">
        <v>172</v>
      </c>
      <c r="BM271" s="176" t="s">
        <v>372</v>
      </c>
    </row>
    <row r="272" s="178" customFormat="true" ht="12" hidden="false" customHeight="false" outlineLevel="0" collapsed="false">
      <c r="B272" s="179"/>
      <c r="D272" s="180" t="s">
        <v>174</v>
      </c>
      <c r="E272" s="181"/>
      <c r="F272" s="182" t="s">
        <v>210</v>
      </c>
      <c r="H272" s="181"/>
      <c r="I272" s="183"/>
      <c r="L272" s="179"/>
      <c r="M272" s="184"/>
      <c r="N272" s="185"/>
      <c r="O272" s="185"/>
      <c r="P272" s="185"/>
      <c r="Q272" s="185"/>
      <c r="R272" s="185"/>
      <c r="S272" s="185"/>
      <c r="T272" s="185"/>
      <c r="U272" s="186"/>
      <c r="AT272" s="181" t="s">
        <v>174</v>
      </c>
      <c r="AU272" s="181" t="s">
        <v>83</v>
      </c>
      <c r="AV272" s="178" t="s">
        <v>81</v>
      </c>
      <c r="AW272" s="178" t="s">
        <v>176</v>
      </c>
      <c r="AX272" s="178" t="s">
        <v>73</v>
      </c>
      <c r="AY272" s="181" t="s">
        <v>165</v>
      </c>
    </row>
    <row r="273" s="178" customFormat="true" ht="12" hidden="false" customHeight="false" outlineLevel="0" collapsed="false">
      <c r="B273" s="179"/>
      <c r="D273" s="180" t="s">
        <v>174</v>
      </c>
      <c r="E273" s="181"/>
      <c r="F273" s="182" t="s">
        <v>373</v>
      </c>
      <c r="H273" s="181"/>
      <c r="I273" s="183"/>
      <c r="L273" s="179"/>
      <c r="M273" s="184"/>
      <c r="N273" s="185"/>
      <c r="O273" s="185"/>
      <c r="P273" s="185"/>
      <c r="Q273" s="185"/>
      <c r="R273" s="185"/>
      <c r="S273" s="185"/>
      <c r="T273" s="185"/>
      <c r="U273" s="186"/>
      <c r="AT273" s="181" t="s">
        <v>174</v>
      </c>
      <c r="AU273" s="181" t="s">
        <v>83</v>
      </c>
      <c r="AV273" s="178" t="s">
        <v>81</v>
      </c>
      <c r="AW273" s="178" t="s">
        <v>176</v>
      </c>
      <c r="AX273" s="178" t="s">
        <v>73</v>
      </c>
      <c r="AY273" s="181" t="s">
        <v>165</v>
      </c>
    </row>
    <row r="274" s="187" customFormat="true" ht="12" hidden="false" customHeight="false" outlineLevel="0" collapsed="false">
      <c r="B274" s="188"/>
      <c r="D274" s="180" t="s">
        <v>174</v>
      </c>
      <c r="E274" s="189"/>
      <c r="F274" s="190" t="s">
        <v>374</v>
      </c>
      <c r="H274" s="191" t="n">
        <v>0.2655</v>
      </c>
      <c r="I274" s="192"/>
      <c r="L274" s="188"/>
      <c r="M274" s="193"/>
      <c r="N274" s="194"/>
      <c r="O274" s="194"/>
      <c r="P274" s="194"/>
      <c r="Q274" s="194"/>
      <c r="R274" s="194"/>
      <c r="S274" s="194"/>
      <c r="T274" s="194"/>
      <c r="U274" s="195"/>
      <c r="AT274" s="189" t="s">
        <v>174</v>
      </c>
      <c r="AU274" s="189" t="s">
        <v>83</v>
      </c>
      <c r="AV274" s="187" t="s">
        <v>83</v>
      </c>
      <c r="AW274" s="187" t="s">
        <v>176</v>
      </c>
      <c r="AX274" s="187" t="s">
        <v>73</v>
      </c>
      <c r="AY274" s="189" t="s">
        <v>165</v>
      </c>
    </row>
    <row r="275" s="178" customFormat="true" ht="12" hidden="false" customHeight="false" outlineLevel="0" collapsed="false">
      <c r="B275" s="179"/>
      <c r="D275" s="180" t="s">
        <v>174</v>
      </c>
      <c r="E275" s="181"/>
      <c r="F275" s="182" t="s">
        <v>375</v>
      </c>
      <c r="H275" s="181"/>
      <c r="I275" s="183"/>
      <c r="L275" s="179"/>
      <c r="M275" s="184"/>
      <c r="N275" s="185"/>
      <c r="O275" s="185"/>
      <c r="P275" s="185"/>
      <c r="Q275" s="185"/>
      <c r="R275" s="185"/>
      <c r="S275" s="185"/>
      <c r="T275" s="185"/>
      <c r="U275" s="186"/>
      <c r="AT275" s="181" t="s">
        <v>174</v>
      </c>
      <c r="AU275" s="181" t="s">
        <v>83</v>
      </c>
      <c r="AV275" s="178" t="s">
        <v>81</v>
      </c>
      <c r="AW275" s="178" t="s">
        <v>176</v>
      </c>
      <c r="AX275" s="178" t="s">
        <v>73</v>
      </c>
      <c r="AY275" s="181" t="s">
        <v>165</v>
      </c>
    </row>
    <row r="276" s="178" customFormat="true" ht="12" hidden="false" customHeight="false" outlineLevel="0" collapsed="false">
      <c r="B276" s="179"/>
      <c r="D276" s="180" t="s">
        <v>174</v>
      </c>
      <c r="E276" s="181"/>
      <c r="F276" s="182" t="s">
        <v>373</v>
      </c>
      <c r="H276" s="181"/>
      <c r="I276" s="183"/>
      <c r="L276" s="179"/>
      <c r="M276" s="184"/>
      <c r="N276" s="185"/>
      <c r="O276" s="185"/>
      <c r="P276" s="185"/>
      <c r="Q276" s="185"/>
      <c r="R276" s="185"/>
      <c r="S276" s="185"/>
      <c r="T276" s="185"/>
      <c r="U276" s="186"/>
      <c r="AT276" s="181" t="s">
        <v>174</v>
      </c>
      <c r="AU276" s="181" t="s">
        <v>83</v>
      </c>
      <c r="AV276" s="178" t="s">
        <v>81</v>
      </c>
      <c r="AW276" s="178" t="s">
        <v>176</v>
      </c>
      <c r="AX276" s="178" t="s">
        <v>73</v>
      </c>
      <c r="AY276" s="181" t="s">
        <v>165</v>
      </c>
    </row>
    <row r="277" s="187" customFormat="true" ht="12" hidden="false" customHeight="false" outlineLevel="0" collapsed="false">
      <c r="B277" s="188"/>
      <c r="D277" s="180" t="s">
        <v>174</v>
      </c>
      <c r="E277" s="189"/>
      <c r="F277" s="190" t="s">
        <v>376</v>
      </c>
      <c r="H277" s="191" t="n">
        <v>0.177</v>
      </c>
      <c r="I277" s="192"/>
      <c r="L277" s="188"/>
      <c r="M277" s="193"/>
      <c r="N277" s="194"/>
      <c r="O277" s="194"/>
      <c r="P277" s="194"/>
      <c r="Q277" s="194"/>
      <c r="R277" s="194"/>
      <c r="S277" s="194"/>
      <c r="T277" s="194"/>
      <c r="U277" s="195"/>
      <c r="AT277" s="189" t="s">
        <v>174</v>
      </c>
      <c r="AU277" s="189" t="s">
        <v>83</v>
      </c>
      <c r="AV277" s="187" t="s">
        <v>83</v>
      </c>
      <c r="AW277" s="187" t="s">
        <v>176</v>
      </c>
      <c r="AX277" s="187" t="s">
        <v>73</v>
      </c>
      <c r="AY277" s="189" t="s">
        <v>165</v>
      </c>
    </row>
    <row r="278" s="178" customFormat="true" ht="12" hidden="false" customHeight="false" outlineLevel="0" collapsed="false">
      <c r="B278" s="179"/>
      <c r="D278" s="180" t="s">
        <v>174</v>
      </c>
      <c r="E278" s="181"/>
      <c r="F278" s="182" t="s">
        <v>377</v>
      </c>
      <c r="H278" s="181"/>
      <c r="I278" s="183"/>
      <c r="L278" s="179"/>
      <c r="M278" s="184"/>
      <c r="N278" s="185"/>
      <c r="O278" s="185"/>
      <c r="P278" s="185"/>
      <c r="Q278" s="185"/>
      <c r="R278" s="185"/>
      <c r="S278" s="185"/>
      <c r="T278" s="185"/>
      <c r="U278" s="186"/>
      <c r="AT278" s="181" t="s">
        <v>174</v>
      </c>
      <c r="AU278" s="181" t="s">
        <v>83</v>
      </c>
      <c r="AV278" s="178" t="s">
        <v>81</v>
      </c>
      <c r="AW278" s="178" t="s">
        <v>176</v>
      </c>
      <c r="AX278" s="178" t="s">
        <v>73</v>
      </c>
      <c r="AY278" s="181" t="s">
        <v>165</v>
      </c>
    </row>
    <row r="279" s="178" customFormat="true" ht="12" hidden="false" customHeight="false" outlineLevel="0" collapsed="false">
      <c r="B279" s="179"/>
      <c r="D279" s="180" t="s">
        <v>174</v>
      </c>
      <c r="E279" s="181"/>
      <c r="F279" s="182" t="s">
        <v>373</v>
      </c>
      <c r="H279" s="181"/>
      <c r="I279" s="183"/>
      <c r="L279" s="179"/>
      <c r="M279" s="184"/>
      <c r="N279" s="185"/>
      <c r="O279" s="185"/>
      <c r="P279" s="185"/>
      <c r="Q279" s="185"/>
      <c r="R279" s="185"/>
      <c r="S279" s="185"/>
      <c r="T279" s="185"/>
      <c r="U279" s="186"/>
      <c r="AT279" s="181" t="s">
        <v>174</v>
      </c>
      <c r="AU279" s="181" t="s">
        <v>83</v>
      </c>
      <c r="AV279" s="178" t="s">
        <v>81</v>
      </c>
      <c r="AW279" s="178" t="s">
        <v>176</v>
      </c>
      <c r="AX279" s="178" t="s">
        <v>73</v>
      </c>
      <c r="AY279" s="181" t="s">
        <v>165</v>
      </c>
    </row>
    <row r="280" s="187" customFormat="true" ht="12" hidden="false" customHeight="false" outlineLevel="0" collapsed="false">
      <c r="B280" s="188"/>
      <c r="D280" s="180" t="s">
        <v>174</v>
      </c>
      <c r="E280" s="189"/>
      <c r="F280" s="190" t="s">
        <v>376</v>
      </c>
      <c r="H280" s="191" t="n">
        <v>0.177</v>
      </c>
      <c r="I280" s="192"/>
      <c r="L280" s="188"/>
      <c r="M280" s="193"/>
      <c r="N280" s="194"/>
      <c r="O280" s="194"/>
      <c r="P280" s="194"/>
      <c r="Q280" s="194"/>
      <c r="R280" s="194"/>
      <c r="S280" s="194"/>
      <c r="T280" s="194"/>
      <c r="U280" s="195"/>
      <c r="AT280" s="189" t="s">
        <v>174</v>
      </c>
      <c r="AU280" s="189" t="s">
        <v>83</v>
      </c>
      <c r="AV280" s="187" t="s">
        <v>83</v>
      </c>
      <c r="AW280" s="187" t="s">
        <v>176</v>
      </c>
      <c r="AX280" s="187" t="s">
        <v>73</v>
      </c>
      <c r="AY280" s="189" t="s">
        <v>165</v>
      </c>
    </row>
    <row r="281" s="196" customFormat="true" ht="12" hidden="false" customHeight="false" outlineLevel="0" collapsed="false">
      <c r="B281" s="197"/>
      <c r="D281" s="180" t="s">
        <v>174</v>
      </c>
      <c r="E281" s="198"/>
      <c r="F281" s="199" t="s">
        <v>178</v>
      </c>
      <c r="H281" s="200" t="n">
        <v>0.6195</v>
      </c>
      <c r="I281" s="201"/>
      <c r="L281" s="197"/>
      <c r="M281" s="202"/>
      <c r="N281" s="203"/>
      <c r="O281" s="203"/>
      <c r="P281" s="203"/>
      <c r="Q281" s="203"/>
      <c r="R281" s="203"/>
      <c r="S281" s="203"/>
      <c r="T281" s="203"/>
      <c r="U281" s="204"/>
      <c r="AT281" s="198" t="s">
        <v>174</v>
      </c>
      <c r="AU281" s="198" t="s">
        <v>83</v>
      </c>
      <c r="AV281" s="196" t="s">
        <v>172</v>
      </c>
      <c r="AW281" s="196" t="s">
        <v>176</v>
      </c>
      <c r="AX281" s="196" t="s">
        <v>81</v>
      </c>
      <c r="AY281" s="198" t="s">
        <v>165</v>
      </c>
    </row>
    <row r="282" s="22" customFormat="true" ht="24" hidden="false" customHeight="true" outlineLevel="0" collapsed="false">
      <c r="B282" s="164"/>
      <c r="C282" s="165" t="s">
        <v>378</v>
      </c>
      <c r="D282" s="165" t="s">
        <v>167</v>
      </c>
      <c r="E282" s="166" t="s">
        <v>379</v>
      </c>
      <c r="F282" s="167" t="s">
        <v>380</v>
      </c>
      <c r="G282" s="168" t="s">
        <v>187</v>
      </c>
      <c r="H282" s="169" t="n">
        <v>1.733</v>
      </c>
      <c r="I282" s="170"/>
      <c r="J282" s="171" t="n">
        <f aca="false">ROUND(I282*H282,2)</f>
        <v>0</v>
      </c>
      <c r="K282" s="215" t="s">
        <v>171</v>
      </c>
      <c r="L282" s="23"/>
      <c r="M282" s="172"/>
      <c r="N282" s="173" t="s">
        <v>44</v>
      </c>
      <c r="O282" s="54"/>
      <c r="P282" s="174" t="n">
        <f aca="false">O282*H282</f>
        <v>0</v>
      </c>
      <c r="Q282" s="174" t="n">
        <v>1.8775</v>
      </c>
      <c r="R282" s="174" t="n">
        <f aca="false">Q282*H282</f>
        <v>3.2537075</v>
      </c>
      <c r="S282" s="174" t="n">
        <v>0</v>
      </c>
      <c r="T282" s="174" t="n">
        <f aca="false">S282*H282</f>
        <v>0</v>
      </c>
      <c r="U282" s="175"/>
      <c r="AR282" s="176" t="s">
        <v>172</v>
      </c>
      <c r="AT282" s="176" t="s">
        <v>167</v>
      </c>
      <c r="AU282" s="176" t="s">
        <v>83</v>
      </c>
      <c r="AY282" s="3" t="s">
        <v>165</v>
      </c>
      <c r="BE282" s="177" t="n">
        <f aca="false">IF(N282="základní",J282,0)</f>
        <v>0</v>
      </c>
      <c r="BF282" s="177" t="n">
        <f aca="false">IF(N282="snížená",J282,0)</f>
        <v>0</v>
      </c>
      <c r="BG282" s="177" t="n">
        <f aca="false">IF(N282="zákl. přenesená",J282,0)</f>
        <v>0</v>
      </c>
      <c r="BH282" s="177" t="n">
        <f aca="false">IF(N282="sníž. přenesená",J282,0)</f>
        <v>0</v>
      </c>
      <c r="BI282" s="177" t="n">
        <f aca="false">IF(N282="nulová",J282,0)</f>
        <v>0</v>
      </c>
      <c r="BJ282" s="3" t="s">
        <v>81</v>
      </c>
      <c r="BK282" s="177" t="n">
        <f aca="false">ROUND(I282*H282,2)</f>
        <v>0</v>
      </c>
      <c r="BL282" s="3" t="s">
        <v>172</v>
      </c>
      <c r="BM282" s="176" t="s">
        <v>381</v>
      </c>
    </row>
    <row r="283" s="178" customFormat="true" ht="12" hidden="false" customHeight="false" outlineLevel="0" collapsed="false">
      <c r="B283" s="179"/>
      <c r="D283" s="180" t="s">
        <v>174</v>
      </c>
      <c r="E283" s="181"/>
      <c r="F283" s="182" t="s">
        <v>375</v>
      </c>
      <c r="H283" s="181"/>
      <c r="I283" s="183"/>
      <c r="L283" s="179"/>
      <c r="M283" s="184"/>
      <c r="N283" s="185"/>
      <c r="O283" s="185"/>
      <c r="P283" s="185"/>
      <c r="Q283" s="185"/>
      <c r="R283" s="185"/>
      <c r="S283" s="185"/>
      <c r="T283" s="185"/>
      <c r="U283" s="186"/>
      <c r="AT283" s="181" t="s">
        <v>174</v>
      </c>
      <c r="AU283" s="181" t="s">
        <v>83</v>
      </c>
      <c r="AV283" s="178" t="s">
        <v>81</v>
      </c>
      <c r="AW283" s="178" t="s">
        <v>176</v>
      </c>
      <c r="AX283" s="178" t="s">
        <v>73</v>
      </c>
      <c r="AY283" s="181" t="s">
        <v>165</v>
      </c>
    </row>
    <row r="284" s="178" customFormat="true" ht="12" hidden="false" customHeight="false" outlineLevel="0" collapsed="false">
      <c r="B284" s="179"/>
      <c r="D284" s="180" t="s">
        <v>174</v>
      </c>
      <c r="E284" s="181"/>
      <c r="F284" s="182" t="s">
        <v>382</v>
      </c>
      <c r="H284" s="181"/>
      <c r="I284" s="183"/>
      <c r="L284" s="179"/>
      <c r="M284" s="184"/>
      <c r="N284" s="185"/>
      <c r="O284" s="185"/>
      <c r="P284" s="185"/>
      <c r="Q284" s="185"/>
      <c r="R284" s="185"/>
      <c r="S284" s="185"/>
      <c r="T284" s="185"/>
      <c r="U284" s="186"/>
      <c r="AT284" s="181" t="s">
        <v>174</v>
      </c>
      <c r="AU284" s="181" t="s">
        <v>83</v>
      </c>
      <c r="AV284" s="178" t="s">
        <v>81</v>
      </c>
      <c r="AW284" s="178" t="s">
        <v>176</v>
      </c>
      <c r="AX284" s="178" t="s">
        <v>73</v>
      </c>
      <c r="AY284" s="181" t="s">
        <v>165</v>
      </c>
    </row>
    <row r="285" s="187" customFormat="true" ht="12" hidden="false" customHeight="false" outlineLevel="0" collapsed="false">
      <c r="B285" s="188"/>
      <c r="D285" s="180" t="s">
        <v>174</v>
      </c>
      <c r="E285" s="189"/>
      <c r="F285" s="190" t="s">
        <v>383</v>
      </c>
      <c r="H285" s="191" t="n">
        <v>1.8525</v>
      </c>
      <c r="I285" s="192"/>
      <c r="L285" s="188"/>
      <c r="M285" s="193"/>
      <c r="N285" s="194"/>
      <c r="O285" s="194"/>
      <c r="P285" s="194"/>
      <c r="Q285" s="194"/>
      <c r="R285" s="194"/>
      <c r="S285" s="194"/>
      <c r="T285" s="194"/>
      <c r="U285" s="195"/>
      <c r="AT285" s="189" t="s">
        <v>174</v>
      </c>
      <c r="AU285" s="189" t="s">
        <v>83</v>
      </c>
      <c r="AV285" s="187" t="s">
        <v>83</v>
      </c>
      <c r="AW285" s="187" t="s">
        <v>176</v>
      </c>
      <c r="AX285" s="187" t="s">
        <v>73</v>
      </c>
      <c r="AY285" s="189" t="s">
        <v>165</v>
      </c>
    </row>
    <row r="286" s="187" customFormat="true" ht="12" hidden="false" customHeight="false" outlineLevel="0" collapsed="false">
      <c r="B286" s="188"/>
      <c r="D286" s="180" t="s">
        <v>174</v>
      </c>
      <c r="E286" s="189"/>
      <c r="F286" s="190" t="s">
        <v>384</v>
      </c>
      <c r="H286" s="191" t="n">
        <v>-0.11913</v>
      </c>
      <c r="I286" s="192"/>
      <c r="L286" s="188"/>
      <c r="M286" s="193"/>
      <c r="N286" s="194"/>
      <c r="O286" s="194"/>
      <c r="P286" s="194"/>
      <c r="Q286" s="194"/>
      <c r="R286" s="194"/>
      <c r="S286" s="194"/>
      <c r="T286" s="194"/>
      <c r="U286" s="195"/>
      <c r="AT286" s="189" t="s">
        <v>174</v>
      </c>
      <c r="AU286" s="189" t="s">
        <v>83</v>
      </c>
      <c r="AV286" s="187" t="s">
        <v>83</v>
      </c>
      <c r="AW286" s="187" t="s">
        <v>176</v>
      </c>
      <c r="AX286" s="187" t="s">
        <v>73</v>
      </c>
      <c r="AY286" s="189" t="s">
        <v>165</v>
      </c>
    </row>
    <row r="287" s="196" customFormat="true" ht="12" hidden="false" customHeight="false" outlineLevel="0" collapsed="false">
      <c r="B287" s="197"/>
      <c r="D287" s="180" t="s">
        <v>174</v>
      </c>
      <c r="E287" s="198"/>
      <c r="F287" s="199" t="s">
        <v>178</v>
      </c>
      <c r="H287" s="200" t="n">
        <v>1.73337</v>
      </c>
      <c r="I287" s="201"/>
      <c r="L287" s="197"/>
      <c r="M287" s="202"/>
      <c r="N287" s="203"/>
      <c r="O287" s="203"/>
      <c r="P287" s="203"/>
      <c r="Q287" s="203"/>
      <c r="R287" s="203"/>
      <c r="S287" s="203"/>
      <c r="T287" s="203"/>
      <c r="U287" s="204"/>
      <c r="AT287" s="198" t="s">
        <v>174</v>
      </c>
      <c r="AU287" s="198" t="s">
        <v>83</v>
      </c>
      <c r="AV287" s="196" t="s">
        <v>172</v>
      </c>
      <c r="AW287" s="196" t="s">
        <v>176</v>
      </c>
      <c r="AX287" s="196" t="s">
        <v>81</v>
      </c>
      <c r="AY287" s="198" t="s">
        <v>165</v>
      </c>
    </row>
    <row r="288" s="22" customFormat="true" ht="24" hidden="false" customHeight="true" outlineLevel="0" collapsed="false">
      <c r="B288" s="164"/>
      <c r="C288" s="165" t="s">
        <v>385</v>
      </c>
      <c r="D288" s="165" t="s">
        <v>167</v>
      </c>
      <c r="E288" s="166" t="s">
        <v>386</v>
      </c>
      <c r="F288" s="167" t="s">
        <v>387</v>
      </c>
      <c r="G288" s="168" t="s">
        <v>170</v>
      </c>
      <c r="H288" s="169" t="n">
        <v>36.742</v>
      </c>
      <c r="I288" s="170"/>
      <c r="J288" s="171" t="n">
        <f aca="false">ROUND(I288*H288,2)</f>
        <v>0</v>
      </c>
      <c r="K288" s="215" t="s">
        <v>171</v>
      </c>
      <c r="L288" s="23"/>
      <c r="M288" s="172"/>
      <c r="N288" s="173" t="s">
        <v>44</v>
      </c>
      <c r="O288" s="54"/>
      <c r="P288" s="174" t="n">
        <f aca="false">O288*H288</f>
        <v>0</v>
      </c>
      <c r="Q288" s="174" t="n">
        <v>0.26416</v>
      </c>
      <c r="R288" s="174" t="n">
        <f aca="false">Q288*H288</f>
        <v>9.70576672</v>
      </c>
      <c r="S288" s="174" t="n">
        <v>0</v>
      </c>
      <c r="T288" s="174" t="n">
        <f aca="false">S288*H288</f>
        <v>0</v>
      </c>
      <c r="U288" s="175"/>
      <c r="AR288" s="176" t="s">
        <v>172</v>
      </c>
      <c r="AT288" s="176" t="s">
        <v>167</v>
      </c>
      <c r="AU288" s="176" t="s">
        <v>83</v>
      </c>
      <c r="AY288" s="3" t="s">
        <v>165</v>
      </c>
      <c r="BE288" s="177" t="n">
        <f aca="false">IF(N288="základní",J288,0)</f>
        <v>0</v>
      </c>
      <c r="BF288" s="177" t="n">
        <f aca="false">IF(N288="snížená",J288,0)</f>
        <v>0</v>
      </c>
      <c r="BG288" s="177" t="n">
        <f aca="false">IF(N288="zákl. přenesená",J288,0)</f>
        <v>0</v>
      </c>
      <c r="BH288" s="177" t="n">
        <f aca="false">IF(N288="sníž. přenesená",J288,0)</f>
        <v>0</v>
      </c>
      <c r="BI288" s="177" t="n">
        <f aca="false">IF(N288="nulová",J288,0)</f>
        <v>0</v>
      </c>
      <c r="BJ288" s="3" t="s">
        <v>81</v>
      </c>
      <c r="BK288" s="177" t="n">
        <f aca="false">ROUND(I288*H288,2)</f>
        <v>0</v>
      </c>
      <c r="BL288" s="3" t="s">
        <v>172</v>
      </c>
      <c r="BM288" s="176" t="s">
        <v>388</v>
      </c>
    </row>
    <row r="289" s="178" customFormat="true" ht="12" hidden="false" customHeight="false" outlineLevel="0" collapsed="false">
      <c r="B289" s="179"/>
      <c r="D289" s="180" t="s">
        <v>174</v>
      </c>
      <c r="E289" s="181"/>
      <c r="F289" s="182" t="s">
        <v>389</v>
      </c>
      <c r="H289" s="181"/>
      <c r="I289" s="183"/>
      <c r="L289" s="179"/>
      <c r="M289" s="184"/>
      <c r="N289" s="185"/>
      <c r="O289" s="185"/>
      <c r="P289" s="185"/>
      <c r="Q289" s="185"/>
      <c r="R289" s="185"/>
      <c r="S289" s="185"/>
      <c r="T289" s="185"/>
      <c r="U289" s="186"/>
      <c r="AT289" s="181" t="s">
        <v>174</v>
      </c>
      <c r="AU289" s="181" t="s">
        <v>83</v>
      </c>
      <c r="AV289" s="178" t="s">
        <v>81</v>
      </c>
      <c r="AW289" s="178" t="s">
        <v>176</v>
      </c>
      <c r="AX289" s="178" t="s">
        <v>73</v>
      </c>
      <c r="AY289" s="181" t="s">
        <v>165</v>
      </c>
    </row>
    <row r="290" s="187" customFormat="true" ht="12" hidden="false" customHeight="false" outlineLevel="0" collapsed="false">
      <c r="B290" s="188"/>
      <c r="D290" s="180" t="s">
        <v>174</v>
      </c>
      <c r="E290" s="189"/>
      <c r="F290" s="190" t="s">
        <v>390</v>
      </c>
      <c r="H290" s="191" t="n">
        <v>42.5715</v>
      </c>
      <c r="I290" s="192"/>
      <c r="L290" s="188"/>
      <c r="M290" s="193"/>
      <c r="N290" s="194"/>
      <c r="O290" s="194"/>
      <c r="P290" s="194"/>
      <c r="Q290" s="194"/>
      <c r="R290" s="194"/>
      <c r="S290" s="194"/>
      <c r="T290" s="194"/>
      <c r="U290" s="195"/>
      <c r="AT290" s="189" t="s">
        <v>174</v>
      </c>
      <c r="AU290" s="189" t="s">
        <v>83</v>
      </c>
      <c r="AV290" s="187" t="s">
        <v>83</v>
      </c>
      <c r="AW290" s="187" t="s">
        <v>176</v>
      </c>
      <c r="AX290" s="187" t="s">
        <v>73</v>
      </c>
      <c r="AY290" s="189" t="s">
        <v>165</v>
      </c>
    </row>
    <row r="291" s="187" customFormat="true" ht="12" hidden="false" customHeight="false" outlineLevel="0" collapsed="false">
      <c r="B291" s="188"/>
      <c r="D291" s="180" t="s">
        <v>174</v>
      </c>
      <c r="E291" s="189"/>
      <c r="F291" s="190" t="s">
        <v>391</v>
      </c>
      <c r="H291" s="191" t="n">
        <v>-1.32</v>
      </c>
      <c r="I291" s="192"/>
      <c r="L291" s="188"/>
      <c r="M291" s="193"/>
      <c r="N291" s="194"/>
      <c r="O291" s="194"/>
      <c r="P291" s="194"/>
      <c r="Q291" s="194"/>
      <c r="R291" s="194"/>
      <c r="S291" s="194"/>
      <c r="T291" s="194"/>
      <c r="U291" s="195"/>
      <c r="AT291" s="189" t="s">
        <v>174</v>
      </c>
      <c r="AU291" s="189" t="s">
        <v>83</v>
      </c>
      <c r="AV291" s="187" t="s">
        <v>83</v>
      </c>
      <c r="AW291" s="187" t="s">
        <v>176</v>
      </c>
      <c r="AX291" s="187" t="s">
        <v>73</v>
      </c>
      <c r="AY291" s="189" t="s">
        <v>165</v>
      </c>
    </row>
    <row r="292" s="187" customFormat="true" ht="12" hidden="false" customHeight="false" outlineLevel="0" collapsed="false">
      <c r="B292" s="188"/>
      <c r="D292" s="180" t="s">
        <v>174</v>
      </c>
      <c r="E292" s="189"/>
      <c r="F292" s="190" t="s">
        <v>392</v>
      </c>
      <c r="H292" s="191" t="n">
        <v>-2.31</v>
      </c>
      <c r="I292" s="192"/>
      <c r="L292" s="188"/>
      <c r="M292" s="193"/>
      <c r="N292" s="194"/>
      <c r="O292" s="194"/>
      <c r="P292" s="194"/>
      <c r="Q292" s="194"/>
      <c r="R292" s="194"/>
      <c r="S292" s="194"/>
      <c r="T292" s="194"/>
      <c r="U292" s="195"/>
      <c r="AT292" s="189" t="s">
        <v>174</v>
      </c>
      <c r="AU292" s="189" t="s">
        <v>83</v>
      </c>
      <c r="AV292" s="187" t="s">
        <v>83</v>
      </c>
      <c r="AW292" s="187" t="s">
        <v>176</v>
      </c>
      <c r="AX292" s="187" t="s">
        <v>73</v>
      </c>
      <c r="AY292" s="189" t="s">
        <v>165</v>
      </c>
    </row>
    <row r="293" s="187" customFormat="true" ht="12" hidden="false" customHeight="false" outlineLevel="0" collapsed="false">
      <c r="B293" s="188"/>
      <c r="D293" s="180" t="s">
        <v>174</v>
      </c>
      <c r="E293" s="189"/>
      <c r="F293" s="190" t="s">
        <v>393</v>
      </c>
      <c r="H293" s="191" t="n">
        <v>-2.2</v>
      </c>
      <c r="I293" s="192"/>
      <c r="L293" s="188"/>
      <c r="M293" s="193"/>
      <c r="N293" s="194"/>
      <c r="O293" s="194"/>
      <c r="P293" s="194"/>
      <c r="Q293" s="194"/>
      <c r="R293" s="194"/>
      <c r="S293" s="194"/>
      <c r="T293" s="194"/>
      <c r="U293" s="195"/>
      <c r="AT293" s="189" t="s">
        <v>174</v>
      </c>
      <c r="AU293" s="189" t="s">
        <v>83</v>
      </c>
      <c r="AV293" s="187" t="s">
        <v>83</v>
      </c>
      <c r="AW293" s="187" t="s">
        <v>176</v>
      </c>
      <c r="AX293" s="187" t="s">
        <v>73</v>
      </c>
      <c r="AY293" s="189" t="s">
        <v>165</v>
      </c>
    </row>
    <row r="294" s="196" customFormat="true" ht="12" hidden="false" customHeight="false" outlineLevel="0" collapsed="false">
      <c r="B294" s="197"/>
      <c r="D294" s="180" t="s">
        <v>174</v>
      </c>
      <c r="E294" s="198"/>
      <c r="F294" s="199" t="s">
        <v>178</v>
      </c>
      <c r="H294" s="200" t="n">
        <v>36.7415</v>
      </c>
      <c r="I294" s="201"/>
      <c r="L294" s="197"/>
      <c r="M294" s="202"/>
      <c r="N294" s="203"/>
      <c r="O294" s="203"/>
      <c r="P294" s="203"/>
      <c r="Q294" s="203"/>
      <c r="R294" s="203"/>
      <c r="S294" s="203"/>
      <c r="T294" s="203"/>
      <c r="U294" s="204"/>
      <c r="AT294" s="198" t="s">
        <v>174</v>
      </c>
      <c r="AU294" s="198" t="s">
        <v>83</v>
      </c>
      <c r="AV294" s="196" t="s">
        <v>172</v>
      </c>
      <c r="AW294" s="196" t="s">
        <v>176</v>
      </c>
      <c r="AX294" s="196" t="s">
        <v>81</v>
      </c>
      <c r="AY294" s="198" t="s">
        <v>165</v>
      </c>
    </row>
    <row r="295" s="22" customFormat="true" ht="24" hidden="false" customHeight="true" outlineLevel="0" collapsed="false">
      <c r="B295" s="164"/>
      <c r="C295" s="165" t="s">
        <v>394</v>
      </c>
      <c r="D295" s="165" t="s">
        <v>167</v>
      </c>
      <c r="E295" s="166" t="s">
        <v>395</v>
      </c>
      <c r="F295" s="167" t="s">
        <v>396</v>
      </c>
      <c r="G295" s="168" t="s">
        <v>170</v>
      </c>
      <c r="H295" s="169" t="n">
        <v>11.32</v>
      </c>
      <c r="I295" s="170"/>
      <c r="J295" s="171" t="n">
        <f aca="false">ROUND(I295*H295,2)</f>
        <v>0</v>
      </c>
      <c r="K295" s="215" t="s">
        <v>171</v>
      </c>
      <c r="L295" s="23"/>
      <c r="M295" s="172"/>
      <c r="N295" s="173" t="s">
        <v>44</v>
      </c>
      <c r="O295" s="54"/>
      <c r="P295" s="174" t="n">
        <f aca="false">O295*H295</f>
        <v>0</v>
      </c>
      <c r="Q295" s="174" t="n">
        <v>0.18085</v>
      </c>
      <c r="R295" s="174" t="n">
        <f aca="false">Q295*H295</f>
        <v>2.047222</v>
      </c>
      <c r="S295" s="174" t="n">
        <v>0</v>
      </c>
      <c r="T295" s="174" t="n">
        <f aca="false">S295*H295</f>
        <v>0</v>
      </c>
      <c r="U295" s="175"/>
      <c r="AR295" s="176" t="s">
        <v>172</v>
      </c>
      <c r="AT295" s="176" t="s">
        <v>167</v>
      </c>
      <c r="AU295" s="176" t="s">
        <v>83</v>
      </c>
      <c r="AY295" s="3" t="s">
        <v>165</v>
      </c>
      <c r="BE295" s="177" t="n">
        <f aca="false">IF(N295="základní",J295,0)</f>
        <v>0</v>
      </c>
      <c r="BF295" s="177" t="n">
        <f aca="false">IF(N295="snížená",J295,0)</f>
        <v>0</v>
      </c>
      <c r="BG295" s="177" t="n">
        <f aca="false">IF(N295="zákl. přenesená",J295,0)</f>
        <v>0</v>
      </c>
      <c r="BH295" s="177" t="n">
        <f aca="false">IF(N295="sníž. přenesená",J295,0)</f>
        <v>0</v>
      </c>
      <c r="BI295" s="177" t="n">
        <f aca="false">IF(N295="nulová",J295,0)</f>
        <v>0</v>
      </c>
      <c r="BJ295" s="3" t="s">
        <v>81</v>
      </c>
      <c r="BK295" s="177" t="n">
        <f aca="false">ROUND(I295*H295,2)</f>
        <v>0</v>
      </c>
      <c r="BL295" s="3" t="s">
        <v>172</v>
      </c>
      <c r="BM295" s="176" t="s">
        <v>397</v>
      </c>
    </row>
    <row r="296" s="178" customFormat="true" ht="12" hidden="false" customHeight="false" outlineLevel="0" collapsed="false">
      <c r="B296" s="179"/>
      <c r="D296" s="180" t="s">
        <v>174</v>
      </c>
      <c r="E296" s="181"/>
      <c r="F296" s="182" t="s">
        <v>210</v>
      </c>
      <c r="H296" s="181"/>
      <c r="I296" s="183"/>
      <c r="L296" s="179"/>
      <c r="M296" s="184"/>
      <c r="N296" s="185"/>
      <c r="O296" s="185"/>
      <c r="P296" s="185"/>
      <c r="Q296" s="185"/>
      <c r="R296" s="185"/>
      <c r="S296" s="185"/>
      <c r="T296" s="185"/>
      <c r="U296" s="186"/>
      <c r="AT296" s="181" t="s">
        <v>174</v>
      </c>
      <c r="AU296" s="181" t="s">
        <v>83</v>
      </c>
      <c r="AV296" s="178" t="s">
        <v>81</v>
      </c>
      <c r="AW296" s="178" t="s">
        <v>176</v>
      </c>
      <c r="AX296" s="178" t="s">
        <v>73</v>
      </c>
      <c r="AY296" s="181" t="s">
        <v>165</v>
      </c>
    </row>
    <row r="297" s="187" customFormat="true" ht="12" hidden="false" customHeight="false" outlineLevel="0" collapsed="false">
      <c r="B297" s="188"/>
      <c r="D297" s="180" t="s">
        <v>174</v>
      </c>
      <c r="E297" s="189"/>
      <c r="F297" s="190" t="s">
        <v>398</v>
      </c>
      <c r="H297" s="191" t="n">
        <v>13.42</v>
      </c>
      <c r="I297" s="192"/>
      <c r="L297" s="188"/>
      <c r="M297" s="193"/>
      <c r="N297" s="194"/>
      <c r="O297" s="194"/>
      <c r="P297" s="194"/>
      <c r="Q297" s="194"/>
      <c r="R297" s="194"/>
      <c r="S297" s="194"/>
      <c r="T297" s="194"/>
      <c r="U297" s="195"/>
      <c r="AT297" s="189" t="s">
        <v>174</v>
      </c>
      <c r="AU297" s="189" t="s">
        <v>83</v>
      </c>
      <c r="AV297" s="187" t="s">
        <v>83</v>
      </c>
      <c r="AW297" s="187" t="s">
        <v>176</v>
      </c>
      <c r="AX297" s="187" t="s">
        <v>73</v>
      </c>
      <c r="AY297" s="189" t="s">
        <v>165</v>
      </c>
    </row>
    <row r="298" s="187" customFormat="true" ht="12" hidden="false" customHeight="false" outlineLevel="0" collapsed="false">
      <c r="B298" s="188"/>
      <c r="D298" s="180" t="s">
        <v>174</v>
      </c>
      <c r="E298" s="189"/>
      <c r="F298" s="190" t="s">
        <v>399</v>
      </c>
      <c r="H298" s="191" t="n">
        <v>-2.1</v>
      </c>
      <c r="I298" s="192"/>
      <c r="L298" s="188"/>
      <c r="M298" s="193"/>
      <c r="N298" s="194"/>
      <c r="O298" s="194"/>
      <c r="P298" s="194"/>
      <c r="Q298" s="194"/>
      <c r="R298" s="194"/>
      <c r="S298" s="194"/>
      <c r="T298" s="194"/>
      <c r="U298" s="195"/>
      <c r="AT298" s="189" t="s">
        <v>174</v>
      </c>
      <c r="AU298" s="189" t="s">
        <v>83</v>
      </c>
      <c r="AV298" s="187" t="s">
        <v>83</v>
      </c>
      <c r="AW298" s="187" t="s">
        <v>176</v>
      </c>
      <c r="AX298" s="187" t="s">
        <v>73</v>
      </c>
      <c r="AY298" s="189" t="s">
        <v>165</v>
      </c>
    </row>
    <row r="299" s="196" customFormat="true" ht="12" hidden="false" customHeight="false" outlineLevel="0" collapsed="false">
      <c r="B299" s="197"/>
      <c r="D299" s="180" t="s">
        <v>174</v>
      </c>
      <c r="E299" s="198"/>
      <c r="F299" s="199" t="s">
        <v>178</v>
      </c>
      <c r="H299" s="200" t="n">
        <v>11.32</v>
      </c>
      <c r="I299" s="201"/>
      <c r="L299" s="197"/>
      <c r="M299" s="202"/>
      <c r="N299" s="203"/>
      <c r="O299" s="203"/>
      <c r="P299" s="203"/>
      <c r="Q299" s="203"/>
      <c r="R299" s="203"/>
      <c r="S299" s="203"/>
      <c r="T299" s="203"/>
      <c r="U299" s="204"/>
      <c r="AT299" s="198" t="s">
        <v>174</v>
      </c>
      <c r="AU299" s="198" t="s">
        <v>83</v>
      </c>
      <c r="AV299" s="196" t="s">
        <v>172</v>
      </c>
      <c r="AW299" s="196" t="s">
        <v>176</v>
      </c>
      <c r="AX299" s="196" t="s">
        <v>81</v>
      </c>
      <c r="AY299" s="198" t="s">
        <v>165</v>
      </c>
    </row>
    <row r="300" s="22" customFormat="true" ht="16.5" hidden="false" customHeight="true" outlineLevel="0" collapsed="false">
      <c r="B300" s="164"/>
      <c r="C300" s="165" t="s">
        <v>400</v>
      </c>
      <c r="D300" s="165" t="s">
        <v>167</v>
      </c>
      <c r="E300" s="166" t="s">
        <v>401</v>
      </c>
      <c r="F300" s="167" t="s">
        <v>402</v>
      </c>
      <c r="G300" s="168" t="s">
        <v>403</v>
      </c>
      <c r="H300" s="169" t="n">
        <v>2</v>
      </c>
      <c r="I300" s="170"/>
      <c r="J300" s="171" t="n">
        <f aca="false">ROUND(I300*H300,2)</f>
        <v>0</v>
      </c>
      <c r="K300" s="215" t="s">
        <v>171</v>
      </c>
      <c r="L300" s="23"/>
      <c r="M300" s="172"/>
      <c r="N300" s="173" t="s">
        <v>44</v>
      </c>
      <c r="O300" s="54"/>
      <c r="P300" s="174" t="n">
        <f aca="false">O300*H300</f>
        <v>0</v>
      </c>
      <c r="Q300" s="174" t="n">
        <v>0.00688</v>
      </c>
      <c r="R300" s="174" t="n">
        <f aca="false">Q300*H300</f>
        <v>0.01376</v>
      </c>
      <c r="S300" s="174" t="n">
        <v>0</v>
      </c>
      <c r="T300" s="174" t="n">
        <f aca="false">S300*H300</f>
        <v>0</v>
      </c>
      <c r="U300" s="175"/>
      <c r="AR300" s="176" t="s">
        <v>172</v>
      </c>
      <c r="AT300" s="176" t="s">
        <v>167</v>
      </c>
      <c r="AU300" s="176" t="s">
        <v>83</v>
      </c>
      <c r="AY300" s="3" t="s">
        <v>165</v>
      </c>
      <c r="BE300" s="177" t="n">
        <f aca="false">IF(N300="základní",J300,0)</f>
        <v>0</v>
      </c>
      <c r="BF300" s="177" t="n">
        <f aca="false">IF(N300="snížená",J300,0)</f>
        <v>0</v>
      </c>
      <c r="BG300" s="177" t="n">
        <f aca="false">IF(N300="zákl. přenesená",J300,0)</f>
        <v>0</v>
      </c>
      <c r="BH300" s="177" t="n">
        <f aca="false">IF(N300="sníž. přenesená",J300,0)</f>
        <v>0</v>
      </c>
      <c r="BI300" s="177" t="n">
        <f aca="false">IF(N300="nulová",J300,0)</f>
        <v>0</v>
      </c>
      <c r="BJ300" s="3" t="s">
        <v>81</v>
      </c>
      <c r="BK300" s="177" t="n">
        <f aca="false">ROUND(I300*H300,2)</f>
        <v>0</v>
      </c>
      <c r="BL300" s="3" t="s">
        <v>172</v>
      </c>
      <c r="BM300" s="176" t="s">
        <v>404</v>
      </c>
    </row>
    <row r="301" s="187" customFormat="true" ht="12" hidden="false" customHeight="false" outlineLevel="0" collapsed="false">
      <c r="B301" s="188"/>
      <c r="D301" s="180" t="s">
        <v>174</v>
      </c>
      <c r="E301" s="189"/>
      <c r="F301" s="190" t="s">
        <v>405</v>
      </c>
      <c r="H301" s="191" t="n">
        <v>2</v>
      </c>
      <c r="I301" s="192"/>
      <c r="L301" s="188"/>
      <c r="M301" s="193"/>
      <c r="N301" s="194"/>
      <c r="O301" s="194"/>
      <c r="P301" s="194"/>
      <c r="Q301" s="194"/>
      <c r="R301" s="194"/>
      <c r="S301" s="194"/>
      <c r="T301" s="194"/>
      <c r="U301" s="195"/>
      <c r="AT301" s="189" t="s">
        <v>174</v>
      </c>
      <c r="AU301" s="189" t="s">
        <v>83</v>
      </c>
      <c r="AV301" s="187" t="s">
        <v>83</v>
      </c>
      <c r="AW301" s="187" t="s">
        <v>176</v>
      </c>
      <c r="AX301" s="187" t="s">
        <v>73</v>
      </c>
      <c r="AY301" s="189" t="s">
        <v>165</v>
      </c>
    </row>
    <row r="302" s="196" customFormat="true" ht="12" hidden="false" customHeight="false" outlineLevel="0" collapsed="false">
      <c r="B302" s="197"/>
      <c r="D302" s="180" t="s">
        <v>174</v>
      </c>
      <c r="E302" s="198"/>
      <c r="F302" s="199" t="s">
        <v>178</v>
      </c>
      <c r="H302" s="200" t="n">
        <v>2</v>
      </c>
      <c r="I302" s="201"/>
      <c r="L302" s="197"/>
      <c r="M302" s="202"/>
      <c r="N302" s="203"/>
      <c r="O302" s="203"/>
      <c r="P302" s="203"/>
      <c r="Q302" s="203"/>
      <c r="R302" s="203"/>
      <c r="S302" s="203"/>
      <c r="T302" s="203"/>
      <c r="U302" s="204"/>
      <c r="AT302" s="198" t="s">
        <v>174</v>
      </c>
      <c r="AU302" s="198" t="s">
        <v>83</v>
      </c>
      <c r="AV302" s="196" t="s">
        <v>172</v>
      </c>
      <c r="AW302" s="196" t="s">
        <v>176</v>
      </c>
      <c r="AX302" s="196" t="s">
        <v>81</v>
      </c>
      <c r="AY302" s="198" t="s">
        <v>165</v>
      </c>
    </row>
    <row r="303" s="22" customFormat="true" ht="16.5" hidden="false" customHeight="true" outlineLevel="0" collapsed="false">
      <c r="B303" s="164"/>
      <c r="C303" s="205" t="s">
        <v>406</v>
      </c>
      <c r="D303" s="205" t="s">
        <v>262</v>
      </c>
      <c r="E303" s="206" t="s">
        <v>407</v>
      </c>
      <c r="F303" s="207" t="s">
        <v>408</v>
      </c>
      <c r="G303" s="208" t="s">
        <v>403</v>
      </c>
      <c r="H303" s="209" t="n">
        <v>2</v>
      </c>
      <c r="I303" s="210"/>
      <c r="J303" s="211" t="n">
        <f aca="false">ROUND(I303*H303,2)</f>
        <v>0</v>
      </c>
      <c r="K303" s="207" t="s">
        <v>171</v>
      </c>
      <c r="L303" s="212"/>
      <c r="M303" s="213"/>
      <c r="N303" s="214" t="s">
        <v>44</v>
      </c>
      <c r="O303" s="54"/>
      <c r="P303" s="174" t="n">
        <f aca="false">O303*H303</f>
        <v>0</v>
      </c>
      <c r="Q303" s="174" t="n">
        <v>0.108</v>
      </c>
      <c r="R303" s="174" t="n">
        <f aca="false">Q303*H303</f>
        <v>0.216</v>
      </c>
      <c r="S303" s="174" t="n">
        <v>0</v>
      </c>
      <c r="T303" s="174" t="n">
        <f aca="false">S303*H303</f>
        <v>0</v>
      </c>
      <c r="U303" s="175"/>
      <c r="AR303" s="176" t="s">
        <v>223</v>
      </c>
      <c r="AT303" s="176" t="s">
        <v>262</v>
      </c>
      <c r="AU303" s="176" t="s">
        <v>83</v>
      </c>
      <c r="AY303" s="3" t="s">
        <v>165</v>
      </c>
      <c r="BE303" s="177" t="n">
        <f aca="false">IF(N303="základní",J303,0)</f>
        <v>0</v>
      </c>
      <c r="BF303" s="177" t="n">
        <f aca="false">IF(N303="snížená",J303,0)</f>
        <v>0</v>
      </c>
      <c r="BG303" s="177" t="n">
        <f aca="false">IF(N303="zákl. přenesená",J303,0)</f>
        <v>0</v>
      </c>
      <c r="BH303" s="177" t="n">
        <f aca="false">IF(N303="sníž. přenesená",J303,0)</f>
        <v>0</v>
      </c>
      <c r="BI303" s="177" t="n">
        <f aca="false">IF(N303="nulová",J303,0)</f>
        <v>0</v>
      </c>
      <c r="BJ303" s="3" t="s">
        <v>81</v>
      </c>
      <c r="BK303" s="177" t="n">
        <f aca="false">ROUND(I303*H303,2)</f>
        <v>0</v>
      </c>
      <c r="BL303" s="3" t="s">
        <v>172</v>
      </c>
      <c r="BM303" s="176" t="s">
        <v>409</v>
      </c>
    </row>
    <row r="304" s="22" customFormat="true" ht="16.5" hidden="false" customHeight="true" outlineLevel="0" collapsed="false">
      <c r="B304" s="164"/>
      <c r="C304" s="165" t="s">
        <v>410</v>
      </c>
      <c r="D304" s="165" t="s">
        <v>167</v>
      </c>
      <c r="E304" s="166" t="s">
        <v>411</v>
      </c>
      <c r="F304" s="167" t="s">
        <v>412</v>
      </c>
      <c r="G304" s="168" t="s">
        <v>403</v>
      </c>
      <c r="H304" s="169" t="n">
        <v>40</v>
      </c>
      <c r="I304" s="170"/>
      <c r="J304" s="171" t="n">
        <f aca="false">ROUND(I304*H304,2)</f>
        <v>0</v>
      </c>
      <c r="K304" s="215" t="s">
        <v>171</v>
      </c>
      <c r="L304" s="23"/>
      <c r="M304" s="172"/>
      <c r="N304" s="173" t="s">
        <v>44</v>
      </c>
      <c r="O304" s="54"/>
      <c r="P304" s="174" t="n">
        <f aca="false">O304*H304</f>
        <v>0</v>
      </c>
      <c r="Q304" s="174" t="n">
        <v>0.02278</v>
      </c>
      <c r="R304" s="174" t="n">
        <f aca="false">Q304*H304</f>
        <v>0.9112</v>
      </c>
      <c r="S304" s="174" t="n">
        <v>0</v>
      </c>
      <c r="T304" s="174" t="n">
        <f aca="false">S304*H304</f>
        <v>0</v>
      </c>
      <c r="U304" s="175"/>
      <c r="AR304" s="176" t="s">
        <v>172</v>
      </c>
      <c r="AT304" s="176" t="s">
        <v>167</v>
      </c>
      <c r="AU304" s="176" t="s">
        <v>83</v>
      </c>
      <c r="AY304" s="3" t="s">
        <v>165</v>
      </c>
      <c r="BE304" s="177" t="n">
        <f aca="false">IF(N304="základní",J304,0)</f>
        <v>0</v>
      </c>
      <c r="BF304" s="177" t="n">
        <f aca="false">IF(N304="snížená",J304,0)</f>
        <v>0</v>
      </c>
      <c r="BG304" s="177" t="n">
        <f aca="false">IF(N304="zákl. přenesená",J304,0)</f>
        <v>0</v>
      </c>
      <c r="BH304" s="177" t="n">
        <f aca="false">IF(N304="sníž. přenesená",J304,0)</f>
        <v>0</v>
      </c>
      <c r="BI304" s="177" t="n">
        <f aca="false">IF(N304="nulová",J304,0)</f>
        <v>0</v>
      </c>
      <c r="BJ304" s="3" t="s">
        <v>81</v>
      </c>
      <c r="BK304" s="177" t="n">
        <f aca="false">ROUND(I304*H304,2)</f>
        <v>0</v>
      </c>
      <c r="BL304" s="3" t="s">
        <v>172</v>
      </c>
      <c r="BM304" s="176" t="s">
        <v>413</v>
      </c>
    </row>
    <row r="305" s="187" customFormat="true" ht="12" hidden="false" customHeight="false" outlineLevel="0" collapsed="false">
      <c r="B305" s="188"/>
      <c r="D305" s="180" t="s">
        <v>174</v>
      </c>
      <c r="E305" s="189"/>
      <c r="F305" s="190" t="s">
        <v>414</v>
      </c>
      <c r="H305" s="191" t="n">
        <v>10</v>
      </c>
      <c r="I305" s="192"/>
      <c r="L305" s="188"/>
      <c r="M305" s="193"/>
      <c r="N305" s="194"/>
      <c r="O305" s="194"/>
      <c r="P305" s="194"/>
      <c r="Q305" s="194"/>
      <c r="R305" s="194"/>
      <c r="S305" s="194"/>
      <c r="T305" s="194"/>
      <c r="U305" s="195"/>
      <c r="AT305" s="189" t="s">
        <v>174</v>
      </c>
      <c r="AU305" s="189" t="s">
        <v>83</v>
      </c>
      <c r="AV305" s="187" t="s">
        <v>83</v>
      </c>
      <c r="AW305" s="187" t="s">
        <v>176</v>
      </c>
      <c r="AX305" s="187" t="s">
        <v>73</v>
      </c>
      <c r="AY305" s="189" t="s">
        <v>165</v>
      </c>
    </row>
    <row r="306" s="187" customFormat="true" ht="12" hidden="false" customHeight="false" outlineLevel="0" collapsed="false">
      <c r="B306" s="188"/>
      <c r="D306" s="180" t="s">
        <v>174</v>
      </c>
      <c r="E306" s="189"/>
      <c r="F306" s="190" t="s">
        <v>415</v>
      </c>
      <c r="H306" s="191" t="n">
        <v>14</v>
      </c>
      <c r="I306" s="192"/>
      <c r="L306" s="188"/>
      <c r="M306" s="193"/>
      <c r="N306" s="194"/>
      <c r="O306" s="194"/>
      <c r="P306" s="194"/>
      <c r="Q306" s="194"/>
      <c r="R306" s="194"/>
      <c r="S306" s="194"/>
      <c r="T306" s="194"/>
      <c r="U306" s="195"/>
      <c r="AT306" s="189" t="s">
        <v>174</v>
      </c>
      <c r="AU306" s="189" t="s">
        <v>83</v>
      </c>
      <c r="AV306" s="187" t="s">
        <v>83</v>
      </c>
      <c r="AW306" s="187" t="s">
        <v>176</v>
      </c>
      <c r="AX306" s="187" t="s">
        <v>73</v>
      </c>
      <c r="AY306" s="189" t="s">
        <v>165</v>
      </c>
    </row>
    <row r="307" s="187" customFormat="true" ht="12" hidden="false" customHeight="false" outlineLevel="0" collapsed="false">
      <c r="B307" s="188"/>
      <c r="D307" s="180" t="s">
        <v>174</v>
      </c>
      <c r="E307" s="189"/>
      <c r="F307" s="190" t="s">
        <v>416</v>
      </c>
      <c r="H307" s="191" t="n">
        <v>16</v>
      </c>
      <c r="I307" s="192"/>
      <c r="L307" s="188"/>
      <c r="M307" s="193"/>
      <c r="N307" s="194"/>
      <c r="O307" s="194"/>
      <c r="P307" s="194"/>
      <c r="Q307" s="194"/>
      <c r="R307" s="194"/>
      <c r="S307" s="194"/>
      <c r="T307" s="194"/>
      <c r="U307" s="195"/>
      <c r="AT307" s="189" t="s">
        <v>174</v>
      </c>
      <c r="AU307" s="189" t="s">
        <v>83</v>
      </c>
      <c r="AV307" s="187" t="s">
        <v>83</v>
      </c>
      <c r="AW307" s="187" t="s">
        <v>176</v>
      </c>
      <c r="AX307" s="187" t="s">
        <v>73</v>
      </c>
      <c r="AY307" s="189" t="s">
        <v>165</v>
      </c>
    </row>
    <row r="308" s="196" customFormat="true" ht="12" hidden="false" customHeight="false" outlineLevel="0" collapsed="false">
      <c r="B308" s="197"/>
      <c r="D308" s="180" t="s">
        <v>174</v>
      </c>
      <c r="E308" s="198"/>
      <c r="F308" s="199" t="s">
        <v>178</v>
      </c>
      <c r="H308" s="200" t="n">
        <v>40</v>
      </c>
      <c r="I308" s="201"/>
      <c r="L308" s="197"/>
      <c r="M308" s="202"/>
      <c r="N308" s="203"/>
      <c r="O308" s="203"/>
      <c r="P308" s="203"/>
      <c r="Q308" s="203"/>
      <c r="R308" s="203"/>
      <c r="S308" s="203"/>
      <c r="T308" s="203"/>
      <c r="U308" s="204"/>
      <c r="AT308" s="198" t="s">
        <v>174</v>
      </c>
      <c r="AU308" s="198" t="s">
        <v>83</v>
      </c>
      <c r="AV308" s="196" t="s">
        <v>172</v>
      </c>
      <c r="AW308" s="196" t="s">
        <v>176</v>
      </c>
      <c r="AX308" s="196" t="s">
        <v>81</v>
      </c>
      <c r="AY308" s="198" t="s">
        <v>165</v>
      </c>
    </row>
    <row r="309" s="22" customFormat="true" ht="16.5" hidden="false" customHeight="true" outlineLevel="0" collapsed="false">
      <c r="B309" s="164"/>
      <c r="C309" s="165" t="s">
        <v>417</v>
      </c>
      <c r="D309" s="165" t="s">
        <v>167</v>
      </c>
      <c r="E309" s="166" t="s">
        <v>418</v>
      </c>
      <c r="F309" s="167" t="s">
        <v>419</v>
      </c>
      <c r="G309" s="168" t="s">
        <v>403</v>
      </c>
      <c r="H309" s="169" t="n">
        <v>1</v>
      </c>
      <c r="I309" s="170"/>
      <c r="J309" s="171" t="n">
        <f aca="false">ROUND(I309*H309,2)</f>
        <v>0</v>
      </c>
      <c r="K309" s="215" t="s">
        <v>171</v>
      </c>
      <c r="L309" s="23"/>
      <c r="M309" s="172"/>
      <c r="N309" s="173" t="s">
        <v>44</v>
      </c>
      <c r="O309" s="54"/>
      <c r="P309" s="174" t="n">
        <f aca="false">O309*H309</f>
        <v>0</v>
      </c>
      <c r="Q309" s="174" t="n">
        <v>0.02711</v>
      </c>
      <c r="R309" s="174" t="n">
        <f aca="false">Q309*H309</f>
        <v>0.02711</v>
      </c>
      <c r="S309" s="174" t="n">
        <v>0</v>
      </c>
      <c r="T309" s="174" t="n">
        <f aca="false">S309*H309</f>
        <v>0</v>
      </c>
      <c r="U309" s="175"/>
      <c r="AR309" s="176" t="s">
        <v>172</v>
      </c>
      <c r="AT309" s="176" t="s">
        <v>167</v>
      </c>
      <c r="AU309" s="176" t="s">
        <v>83</v>
      </c>
      <c r="AY309" s="3" t="s">
        <v>165</v>
      </c>
      <c r="BE309" s="177" t="n">
        <f aca="false">IF(N309="základní",J309,0)</f>
        <v>0</v>
      </c>
      <c r="BF309" s="177" t="n">
        <f aca="false">IF(N309="snížená",J309,0)</f>
        <v>0</v>
      </c>
      <c r="BG309" s="177" t="n">
        <f aca="false">IF(N309="zákl. přenesená",J309,0)</f>
        <v>0</v>
      </c>
      <c r="BH309" s="177" t="n">
        <f aca="false">IF(N309="sníž. přenesená",J309,0)</f>
        <v>0</v>
      </c>
      <c r="BI309" s="177" t="n">
        <f aca="false">IF(N309="nulová",J309,0)</f>
        <v>0</v>
      </c>
      <c r="BJ309" s="3" t="s">
        <v>81</v>
      </c>
      <c r="BK309" s="177" t="n">
        <f aca="false">ROUND(I309*H309,2)</f>
        <v>0</v>
      </c>
      <c r="BL309" s="3" t="s">
        <v>172</v>
      </c>
      <c r="BM309" s="176" t="s">
        <v>420</v>
      </c>
    </row>
    <row r="310" s="187" customFormat="true" ht="12" hidden="false" customHeight="false" outlineLevel="0" collapsed="false">
      <c r="B310" s="188"/>
      <c r="D310" s="180" t="s">
        <v>174</v>
      </c>
      <c r="E310" s="189"/>
      <c r="F310" s="190" t="s">
        <v>421</v>
      </c>
      <c r="H310" s="191" t="n">
        <v>1</v>
      </c>
      <c r="I310" s="192"/>
      <c r="L310" s="188"/>
      <c r="M310" s="193"/>
      <c r="N310" s="194"/>
      <c r="O310" s="194"/>
      <c r="P310" s="194"/>
      <c r="Q310" s="194"/>
      <c r="R310" s="194"/>
      <c r="S310" s="194"/>
      <c r="T310" s="194"/>
      <c r="U310" s="195"/>
      <c r="AT310" s="189" t="s">
        <v>174</v>
      </c>
      <c r="AU310" s="189" t="s">
        <v>83</v>
      </c>
      <c r="AV310" s="187" t="s">
        <v>83</v>
      </c>
      <c r="AW310" s="187" t="s">
        <v>176</v>
      </c>
      <c r="AX310" s="187" t="s">
        <v>73</v>
      </c>
      <c r="AY310" s="189" t="s">
        <v>165</v>
      </c>
    </row>
    <row r="311" s="196" customFormat="true" ht="12" hidden="false" customHeight="false" outlineLevel="0" collapsed="false">
      <c r="B311" s="197"/>
      <c r="D311" s="180" t="s">
        <v>174</v>
      </c>
      <c r="E311" s="198"/>
      <c r="F311" s="199" t="s">
        <v>178</v>
      </c>
      <c r="H311" s="200" t="n">
        <v>1</v>
      </c>
      <c r="I311" s="201"/>
      <c r="L311" s="197"/>
      <c r="M311" s="202"/>
      <c r="N311" s="203"/>
      <c r="O311" s="203"/>
      <c r="P311" s="203"/>
      <c r="Q311" s="203"/>
      <c r="R311" s="203"/>
      <c r="S311" s="203"/>
      <c r="T311" s="203"/>
      <c r="U311" s="204"/>
      <c r="AT311" s="198" t="s">
        <v>174</v>
      </c>
      <c r="AU311" s="198" t="s">
        <v>83</v>
      </c>
      <c r="AV311" s="196" t="s">
        <v>172</v>
      </c>
      <c r="AW311" s="196" t="s">
        <v>176</v>
      </c>
      <c r="AX311" s="196" t="s">
        <v>81</v>
      </c>
      <c r="AY311" s="198" t="s">
        <v>165</v>
      </c>
    </row>
    <row r="312" s="22" customFormat="true" ht="16.5" hidden="false" customHeight="true" outlineLevel="0" collapsed="false">
      <c r="B312" s="164"/>
      <c r="C312" s="165" t="s">
        <v>422</v>
      </c>
      <c r="D312" s="165" t="s">
        <v>167</v>
      </c>
      <c r="E312" s="166" t="s">
        <v>423</v>
      </c>
      <c r="F312" s="167" t="s">
        <v>424</v>
      </c>
      <c r="G312" s="168" t="s">
        <v>403</v>
      </c>
      <c r="H312" s="169" t="n">
        <v>16</v>
      </c>
      <c r="I312" s="170"/>
      <c r="J312" s="171" t="n">
        <f aca="false">ROUND(I312*H312,2)</f>
        <v>0</v>
      </c>
      <c r="K312" s="215" t="s">
        <v>171</v>
      </c>
      <c r="L312" s="23"/>
      <c r="M312" s="172"/>
      <c r="N312" s="173" t="s">
        <v>44</v>
      </c>
      <c r="O312" s="54"/>
      <c r="P312" s="174" t="n">
        <f aca="false">O312*H312</f>
        <v>0</v>
      </c>
      <c r="Q312" s="174" t="n">
        <v>0.02693</v>
      </c>
      <c r="R312" s="174" t="n">
        <f aca="false">Q312*H312</f>
        <v>0.43088</v>
      </c>
      <c r="S312" s="174" t="n">
        <v>0</v>
      </c>
      <c r="T312" s="174" t="n">
        <f aca="false">S312*H312</f>
        <v>0</v>
      </c>
      <c r="U312" s="175"/>
      <c r="AR312" s="176" t="s">
        <v>172</v>
      </c>
      <c r="AT312" s="176" t="s">
        <v>167</v>
      </c>
      <c r="AU312" s="176" t="s">
        <v>83</v>
      </c>
      <c r="AY312" s="3" t="s">
        <v>165</v>
      </c>
      <c r="BE312" s="177" t="n">
        <f aca="false">IF(N312="základní",J312,0)</f>
        <v>0</v>
      </c>
      <c r="BF312" s="177" t="n">
        <f aca="false">IF(N312="snížená",J312,0)</f>
        <v>0</v>
      </c>
      <c r="BG312" s="177" t="n">
        <f aca="false">IF(N312="zákl. přenesená",J312,0)</f>
        <v>0</v>
      </c>
      <c r="BH312" s="177" t="n">
        <f aca="false">IF(N312="sníž. přenesená",J312,0)</f>
        <v>0</v>
      </c>
      <c r="BI312" s="177" t="n">
        <f aca="false">IF(N312="nulová",J312,0)</f>
        <v>0</v>
      </c>
      <c r="BJ312" s="3" t="s">
        <v>81</v>
      </c>
      <c r="BK312" s="177" t="n">
        <f aca="false">ROUND(I312*H312,2)</f>
        <v>0</v>
      </c>
      <c r="BL312" s="3" t="s">
        <v>172</v>
      </c>
      <c r="BM312" s="176" t="s">
        <v>425</v>
      </c>
    </row>
    <row r="313" s="187" customFormat="true" ht="12" hidden="false" customHeight="false" outlineLevel="0" collapsed="false">
      <c r="B313" s="188"/>
      <c r="D313" s="180" t="s">
        <v>174</v>
      </c>
      <c r="E313" s="189"/>
      <c r="F313" s="190" t="s">
        <v>426</v>
      </c>
      <c r="H313" s="191" t="n">
        <v>12</v>
      </c>
      <c r="I313" s="192"/>
      <c r="L313" s="188"/>
      <c r="M313" s="193"/>
      <c r="N313" s="194"/>
      <c r="O313" s="194"/>
      <c r="P313" s="194"/>
      <c r="Q313" s="194"/>
      <c r="R313" s="194"/>
      <c r="S313" s="194"/>
      <c r="T313" s="194"/>
      <c r="U313" s="195"/>
      <c r="AT313" s="189" t="s">
        <v>174</v>
      </c>
      <c r="AU313" s="189" t="s">
        <v>83</v>
      </c>
      <c r="AV313" s="187" t="s">
        <v>83</v>
      </c>
      <c r="AW313" s="187" t="s">
        <v>176</v>
      </c>
      <c r="AX313" s="187" t="s">
        <v>73</v>
      </c>
      <c r="AY313" s="189" t="s">
        <v>165</v>
      </c>
    </row>
    <row r="314" s="187" customFormat="true" ht="12" hidden="false" customHeight="false" outlineLevel="0" collapsed="false">
      <c r="B314" s="188"/>
      <c r="D314" s="180" t="s">
        <v>174</v>
      </c>
      <c r="E314" s="189"/>
      <c r="F314" s="190" t="s">
        <v>405</v>
      </c>
      <c r="H314" s="191" t="n">
        <v>2</v>
      </c>
      <c r="I314" s="192"/>
      <c r="L314" s="188"/>
      <c r="M314" s="193"/>
      <c r="N314" s="194"/>
      <c r="O314" s="194"/>
      <c r="P314" s="194"/>
      <c r="Q314" s="194"/>
      <c r="R314" s="194"/>
      <c r="S314" s="194"/>
      <c r="T314" s="194"/>
      <c r="U314" s="195"/>
      <c r="AT314" s="189" t="s">
        <v>174</v>
      </c>
      <c r="AU314" s="189" t="s">
        <v>83</v>
      </c>
      <c r="AV314" s="187" t="s">
        <v>83</v>
      </c>
      <c r="AW314" s="187" t="s">
        <v>176</v>
      </c>
      <c r="AX314" s="187" t="s">
        <v>73</v>
      </c>
      <c r="AY314" s="189" t="s">
        <v>165</v>
      </c>
    </row>
    <row r="315" s="187" customFormat="true" ht="12" hidden="false" customHeight="false" outlineLevel="0" collapsed="false">
      <c r="B315" s="188"/>
      <c r="D315" s="180" t="s">
        <v>174</v>
      </c>
      <c r="E315" s="189"/>
      <c r="F315" s="190" t="s">
        <v>427</v>
      </c>
      <c r="H315" s="191" t="n">
        <v>2</v>
      </c>
      <c r="I315" s="192"/>
      <c r="L315" s="188"/>
      <c r="M315" s="193"/>
      <c r="N315" s="194"/>
      <c r="O315" s="194"/>
      <c r="P315" s="194"/>
      <c r="Q315" s="194"/>
      <c r="R315" s="194"/>
      <c r="S315" s="194"/>
      <c r="T315" s="194"/>
      <c r="U315" s="195"/>
      <c r="AT315" s="189" t="s">
        <v>174</v>
      </c>
      <c r="AU315" s="189" t="s">
        <v>83</v>
      </c>
      <c r="AV315" s="187" t="s">
        <v>83</v>
      </c>
      <c r="AW315" s="187" t="s">
        <v>176</v>
      </c>
      <c r="AX315" s="187" t="s">
        <v>73</v>
      </c>
      <c r="AY315" s="189" t="s">
        <v>165</v>
      </c>
    </row>
    <row r="316" s="196" customFormat="true" ht="12" hidden="false" customHeight="false" outlineLevel="0" collapsed="false">
      <c r="B316" s="197"/>
      <c r="D316" s="180" t="s">
        <v>174</v>
      </c>
      <c r="E316" s="198"/>
      <c r="F316" s="199" t="s">
        <v>178</v>
      </c>
      <c r="H316" s="200" t="n">
        <v>16</v>
      </c>
      <c r="I316" s="201"/>
      <c r="L316" s="197"/>
      <c r="M316" s="202"/>
      <c r="N316" s="203"/>
      <c r="O316" s="203"/>
      <c r="P316" s="203"/>
      <c r="Q316" s="203"/>
      <c r="R316" s="203"/>
      <c r="S316" s="203"/>
      <c r="T316" s="203"/>
      <c r="U316" s="204"/>
      <c r="AT316" s="198" t="s">
        <v>174</v>
      </c>
      <c r="AU316" s="198" t="s">
        <v>83</v>
      </c>
      <c r="AV316" s="196" t="s">
        <v>172</v>
      </c>
      <c r="AW316" s="196" t="s">
        <v>176</v>
      </c>
      <c r="AX316" s="196" t="s">
        <v>81</v>
      </c>
      <c r="AY316" s="198" t="s">
        <v>165</v>
      </c>
    </row>
    <row r="317" s="22" customFormat="true" ht="16.5" hidden="false" customHeight="true" outlineLevel="0" collapsed="false">
      <c r="B317" s="164"/>
      <c r="C317" s="165" t="s">
        <v>428</v>
      </c>
      <c r="D317" s="165" t="s">
        <v>167</v>
      </c>
      <c r="E317" s="166" t="s">
        <v>429</v>
      </c>
      <c r="F317" s="167" t="s">
        <v>430</v>
      </c>
      <c r="G317" s="168" t="s">
        <v>403</v>
      </c>
      <c r="H317" s="169" t="n">
        <v>3</v>
      </c>
      <c r="I317" s="170"/>
      <c r="J317" s="171" t="n">
        <f aca="false">ROUND(I317*H317,2)</f>
        <v>0</v>
      </c>
      <c r="K317" s="215" t="s">
        <v>171</v>
      </c>
      <c r="L317" s="23"/>
      <c r="M317" s="172"/>
      <c r="N317" s="173" t="s">
        <v>44</v>
      </c>
      <c r="O317" s="54"/>
      <c r="P317" s="174" t="n">
        <f aca="false">O317*H317</f>
        <v>0</v>
      </c>
      <c r="Q317" s="174" t="n">
        <v>0.04555</v>
      </c>
      <c r="R317" s="174" t="n">
        <f aca="false">Q317*H317</f>
        <v>0.13665</v>
      </c>
      <c r="S317" s="174" t="n">
        <v>0</v>
      </c>
      <c r="T317" s="174" t="n">
        <f aca="false">S317*H317</f>
        <v>0</v>
      </c>
      <c r="U317" s="175"/>
      <c r="AR317" s="176" t="s">
        <v>172</v>
      </c>
      <c r="AT317" s="176" t="s">
        <v>167</v>
      </c>
      <c r="AU317" s="176" t="s">
        <v>83</v>
      </c>
      <c r="AY317" s="3" t="s">
        <v>165</v>
      </c>
      <c r="BE317" s="177" t="n">
        <f aca="false">IF(N317="základní",J317,0)</f>
        <v>0</v>
      </c>
      <c r="BF317" s="177" t="n">
        <f aca="false">IF(N317="snížená",J317,0)</f>
        <v>0</v>
      </c>
      <c r="BG317" s="177" t="n">
        <f aca="false">IF(N317="zákl. přenesená",J317,0)</f>
        <v>0</v>
      </c>
      <c r="BH317" s="177" t="n">
        <f aca="false">IF(N317="sníž. přenesená",J317,0)</f>
        <v>0</v>
      </c>
      <c r="BI317" s="177" t="n">
        <f aca="false">IF(N317="nulová",J317,0)</f>
        <v>0</v>
      </c>
      <c r="BJ317" s="3" t="s">
        <v>81</v>
      </c>
      <c r="BK317" s="177" t="n">
        <f aca="false">ROUND(I317*H317,2)</f>
        <v>0</v>
      </c>
      <c r="BL317" s="3" t="s">
        <v>172</v>
      </c>
      <c r="BM317" s="176" t="s">
        <v>431</v>
      </c>
    </row>
    <row r="318" s="187" customFormat="true" ht="12" hidden="false" customHeight="false" outlineLevel="0" collapsed="false">
      <c r="B318" s="188"/>
      <c r="D318" s="180" t="s">
        <v>174</v>
      </c>
      <c r="E318" s="189"/>
      <c r="F318" s="190" t="s">
        <v>432</v>
      </c>
      <c r="H318" s="191" t="n">
        <v>3</v>
      </c>
      <c r="I318" s="192"/>
      <c r="L318" s="188"/>
      <c r="M318" s="193"/>
      <c r="N318" s="194"/>
      <c r="O318" s="194"/>
      <c r="P318" s="194"/>
      <c r="Q318" s="194"/>
      <c r="R318" s="194"/>
      <c r="S318" s="194"/>
      <c r="T318" s="194"/>
      <c r="U318" s="195"/>
      <c r="AT318" s="189" t="s">
        <v>174</v>
      </c>
      <c r="AU318" s="189" t="s">
        <v>83</v>
      </c>
      <c r="AV318" s="187" t="s">
        <v>83</v>
      </c>
      <c r="AW318" s="187" t="s">
        <v>176</v>
      </c>
      <c r="AX318" s="187" t="s">
        <v>73</v>
      </c>
      <c r="AY318" s="189" t="s">
        <v>165</v>
      </c>
    </row>
    <row r="319" s="196" customFormat="true" ht="12" hidden="false" customHeight="false" outlineLevel="0" collapsed="false">
      <c r="B319" s="197"/>
      <c r="D319" s="180" t="s">
        <v>174</v>
      </c>
      <c r="E319" s="198"/>
      <c r="F319" s="199" t="s">
        <v>178</v>
      </c>
      <c r="H319" s="200" t="n">
        <v>3</v>
      </c>
      <c r="I319" s="201"/>
      <c r="L319" s="197"/>
      <c r="M319" s="202"/>
      <c r="N319" s="203"/>
      <c r="O319" s="203"/>
      <c r="P319" s="203"/>
      <c r="Q319" s="203"/>
      <c r="R319" s="203"/>
      <c r="S319" s="203"/>
      <c r="T319" s="203"/>
      <c r="U319" s="204"/>
      <c r="AT319" s="198" t="s">
        <v>174</v>
      </c>
      <c r="AU319" s="198" t="s">
        <v>83</v>
      </c>
      <c r="AV319" s="196" t="s">
        <v>172</v>
      </c>
      <c r="AW319" s="196" t="s">
        <v>176</v>
      </c>
      <c r="AX319" s="196" t="s">
        <v>81</v>
      </c>
      <c r="AY319" s="198" t="s">
        <v>165</v>
      </c>
    </row>
    <row r="320" s="22" customFormat="true" ht="16.5" hidden="false" customHeight="true" outlineLevel="0" collapsed="false">
      <c r="B320" s="164"/>
      <c r="C320" s="165" t="s">
        <v>433</v>
      </c>
      <c r="D320" s="165" t="s">
        <v>167</v>
      </c>
      <c r="E320" s="166" t="s">
        <v>434</v>
      </c>
      <c r="F320" s="167" t="s">
        <v>435</v>
      </c>
      <c r="G320" s="168" t="s">
        <v>187</v>
      </c>
      <c r="H320" s="169" t="n">
        <v>1.078</v>
      </c>
      <c r="I320" s="170"/>
      <c r="J320" s="171" t="n">
        <f aca="false">ROUND(I320*H320,2)</f>
        <v>0</v>
      </c>
      <c r="K320" s="215" t="s">
        <v>171</v>
      </c>
      <c r="L320" s="23"/>
      <c r="M320" s="172"/>
      <c r="N320" s="173" t="s">
        <v>44</v>
      </c>
      <c r="O320" s="54"/>
      <c r="P320" s="174" t="n">
        <f aca="false">O320*H320</f>
        <v>0</v>
      </c>
      <c r="Q320" s="174" t="n">
        <v>1.94302</v>
      </c>
      <c r="R320" s="174" t="n">
        <f aca="false">Q320*H320</f>
        <v>2.09457556</v>
      </c>
      <c r="S320" s="174" t="n">
        <v>0</v>
      </c>
      <c r="T320" s="174" t="n">
        <f aca="false">S320*H320</f>
        <v>0</v>
      </c>
      <c r="U320" s="175"/>
      <c r="AR320" s="176" t="s">
        <v>172</v>
      </c>
      <c r="AT320" s="176" t="s">
        <v>167</v>
      </c>
      <c r="AU320" s="176" t="s">
        <v>83</v>
      </c>
      <c r="AY320" s="3" t="s">
        <v>165</v>
      </c>
      <c r="BE320" s="177" t="n">
        <f aca="false">IF(N320="základní",J320,0)</f>
        <v>0</v>
      </c>
      <c r="BF320" s="177" t="n">
        <f aca="false">IF(N320="snížená",J320,0)</f>
        <v>0</v>
      </c>
      <c r="BG320" s="177" t="n">
        <f aca="false">IF(N320="zákl. přenesená",J320,0)</f>
        <v>0</v>
      </c>
      <c r="BH320" s="177" t="n">
        <f aca="false">IF(N320="sníž. přenesená",J320,0)</f>
        <v>0</v>
      </c>
      <c r="BI320" s="177" t="n">
        <f aca="false">IF(N320="nulová",J320,0)</f>
        <v>0</v>
      </c>
      <c r="BJ320" s="3" t="s">
        <v>81</v>
      </c>
      <c r="BK320" s="177" t="n">
        <f aca="false">ROUND(I320*H320,2)</f>
        <v>0</v>
      </c>
      <c r="BL320" s="3" t="s">
        <v>172</v>
      </c>
      <c r="BM320" s="176" t="s">
        <v>436</v>
      </c>
    </row>
    <row r="321" s="178" customFormat="true" ht="12" hidden="false" customHeight="false" outlineLevel="0" collapsed="false">
      <c r="B321" s="179"/>
      <c r="D321" s="180" t="s">
        <v>174</v>
      </c>
      <c r="E321" s="181"/>
      <c r="F321" s="182" t="s">
        <v>437</v>
      </c>
      <c r="H321" s="181"/>
      <c r="I321" s="183"/>
      <c r="L321" s="179"/>
      <c r="M321" s="184"/>
      <c r="N321" s="185"/>
      <c r="O321" s="185"/>
      <c r="P321" s="185"/>
      <c r="Q321" s="185"/>
      <c r="R321" s="185"/>
      <c r="S321" s="185"/>
      <c r="T321" s="185"/>
      <c r="U321" s="186"/>
      <c r="AT321" s="181" t="s">
        <v>174</v>
      </c>
      <c r="AU321" s="181" t="s">
        <v>83</v>
      </c>
      <c r="AV321" s="178" t="s">
        <v>81</v>
      </c>
      <c r="AW321" s="178" t="s">
        <v>176</v>
      </c>
      <c r="AX321" s="178" t="s">
        <v>73</v>
      </c>
      <c r="AY321" s="181" t="s">
        <v>165</v>
      </c>
    </row>
    <row r="322" s="178" customFormat="true" ht="12" hidden="false" customHeight="false" outlineLevel="0" collapsed="false">
      <c r="B322" s="179"/>
      <c r="D322" s="180" t="s">
        <v>174</v>
      </c>
      <c r="E322" s="181"/>
      <c r="F322" s="182" t="s">
        <v>210</v>
      </c>
      <c r="H322" s="181"/>
      <c r="I322" s="183"/>
      <c r="L322" s="179"/>
      <c r="M322" s="184"/>
      <c r="N322" s="185"/>
      <c r="O322" s="185"/>
      <c r="P322" s="185"/>
      <c r="Q322" s="185"/>
      <c r="R322" s="185"/>
      <c r="S322" s="185"/>
      <c r="T322" s="185"/>
      <c r="U322" s="186"/>
      <c r="AT322" s="181" t="s">
        <v>174</v>
      </c>
      <c r="AU322" s="181" t="s">
        <v>83</v>
      </c>
      <c r="AV322" s="178" t="s">
        <v>81</v>
      </c>
      <c r="AW322" s="178" t="s">
        <v>176</v>
      </c>
      <c r="AX322" s="178" t="s">
        <v>73</v>
      </c>
      <c r="AY322" s="181" t="s">
        <v>165</v>
      </c>
    </row>
    <row r="323" s="187" customFormat="true" ht="24" hidden="false" customHeight="false" outlineLevel="0" collapsed="false">
      <c r="B323" s="188"/>
      <c r="D323" s="180" t="s">
        <v>174</v>
      </c>
      <c r="E323" s="189"/>
      <c r="F323" s="190" t="s">
        <v>438</v>
      </c>
      <c r="H323" s="191" t="n">
        <v>0.0105</v>
      </c>
      <c r="I323" s="192"/>
      <c r="L323" s="188"/>
      <c r="M323" s="193"/>
      <c r="N323" s="194"/>
      <c r="O323" s="194"/>
      <c r="P323" s="194"/>
      <c r="Q323" s="194"/>
      <c r="R323" s="194"/>
      <c r="S323" s="194"/>
      <c r="T323" s="194"/>
      <c r="U323" s="195"/>
      <c r="AT323" s="189" t="s">
        <v>174</v>
      </c>
      <c r="AU323" s="189" t="s">
        <v>83</v>
      </c>
      <c r="AV323" s="187" t="s">
        <v>83</v>
      </c>
      <c r="AW323" s="187" t="s">
        <v>176</v>
      </c>
      <c r="AX323" s="187" t="s">
        <v>73</v>
      </c>
      <c r="AY323" s="189" t="s">
        <v>165</v>
      </c>
    </row>
    <row r="324" s="187" customFormat="true" ht="24" hidden="false" customHeight="false" outlineLevel="0" collapsed="false">
      <c r="B324" s="188"/>
      <c r="D324" s="180" t="s">
        <v>174</v>
      </c>
      <c r="E324" s="189"/>
      <c r="F324" s="190" t="s">
        <v>439</v>
      </c>
      <c r="H324" s="191" t="n">
        <v>0.012</v>
      </c>
      <c r="I324" s="192"/>
      <c r="L324" s="188"/>
      <c r="M324" s="193"/>
      <c r="N324" s="194"/>
      <c r="O324" s="194"/>
      <c r="P324" s="194"/>
      <c r="Q324" s="194"/>
      <c r="R324" s="194"/>
      <c r="S324" s="194"/>
      <c r="T324" s="194"/>
      <c r="U324" s="195"/>
      <c r="AT324" s="189" t="s">
        <v>174</v>
      </c>
      <c r="AU324" s="189" t="s">
        <v>83</v>
      </c>
      <c r="AV324" s="187" t="s">
        <v>83</v>
      </c>
      <c r="AW324" s="187" t="s">
        <v>176</v>
      </c>
      <c r="AX324" s="187" t="s">
        <v>73</v>
      </c>
      <c r="AY324" s="189" t="s">
        <v>165</v>
      </c>
    </row>
    <row r="325" s="187" customFormat="true" ht="24" hidden="false" customHeight="false" outlineLevel="0" collapsed="false">
      <c r="B325" s="188"/>
      <c r="D325" s="180" t="s">
        <v>174</v>
      </c>
      <c r="E325" s="189"/>
      <c r="F325" s="190" t="s">
        <v>440</v>
      </c>
      <c r="H325" s="191" t="n">
        <v>0.1152</v>
      </c>
      <c r="I325" s="192"/>
      <c r="L325" s="188"/>
      <c r="M325" s="193"/>
      <c r="N325" s="194"/>
      <c r="O325" s="194"/>
      <c r="P325" s="194"/>
      <c r="Q325" s="194"/>
      <c r="R325" s="194"/>
      <c r="S325" s="194"/>
      <c r="T325" s="194"/>
      <c r="U325" s="195"/>
      <c r="AT325" s="189" t="s">
        <v>174</v>
      </c>
      <c r="AU325" s="189" t="s">
        <v>83</v>
      </c>
      <c r="AV325" s="187" t="s">
        <v>83</v>
      </c>
      <c r="AW325" s="187" t="s">
        <v>176</v>
      </c>
      <c r="AX325" s="187" t="s">
        <v>73</v>
      </c>
      <c r="AY325" s="189" t="s">
        <v>165</v>
      </c>
    </row>
    <row r="326" s="178" customFormat="true" ht="12" hidden="false" customHeight="false" outlineLevel="0" collapsed="false">
      <c r="B326" s="179"/>
      <c r="D326" s="180" t="s">
        <v>174</v>
      </c>
      <c r="E326" s="181"/>
      <c r="F326" s="182" t="s">
        <v>375</v>
      </c>
      <c r="H326" s="181"/>
      <c r="I326" s="183"/>
      <c r="L326" s="179"/>
      <c r="M326" s="184"/>
      <c r="N326" s="185"/>
      <c r="O326" s="185"/>
      <c r="P326" s="185"/>
      <c r="Q326" s="185"/>
      <c r="R326" s="185"/>
      <c r="S326" s="185"/>
      <c r="T326" s="185"/>
      <c r="U326" s="186"/>
      <c r="AT326" s="181" t="s">
        <v>174</v>
      </c>
      <c r="AU326" s="181" t="s">
        <v>83</v>
      </c>
      <c r="AV326" s="178" t="s">
        <v>81</v>
      </c>
      <c r="AW326" s="178" t="s">
        <v>176</v>
      </c>
      <c r="AX326" s="178" t="s">
        <v>73</v>
      </c>
      <c r="AY326" s="181" t="s">
        <v>165</v>
      </c>
    </row>
    <row r="327" s="187" customFormat="true" ht="12" hidden="false" customHeight="false" outlineLevel="0" collapsed="false">
      <c r="B327" s="188"/>
      <c r="D327" s="180" t="s">
        <v>174</v>
      </c>
      <c r="E327" s="189"/>
      <c r="F327" s="190" t="s">
        <v>441</v>
      </c>
      <c r="H327" s="191" t="n">
        <v>0.072</v>
      </c>
      <c r="I327" s="192"/>
      <c r="L327" s="188"/>
      <c r="M327" s="193"/>
      <c r="N327" s="194"/>
      <c r="O327" s="194"/>
      <c r="P327" s="194"/>
      <c r="Q327" s="194"/>
      <c r="R327" s="194"/>
      <c r="S327" s="194"/>
      <c r="T327" s="194"/>
      <c r="U327" s="195"/>
      <c r="AT327" s="189" t="s">
        <v>174</v>
      </c>
      <c r="AU327" s="189" t="s">
        <v>83</v>
      </c>
      <c r="AV327" s="187" t="s">
        <v>83</v>
      </c>
      <c r="AW327" s="187" t="s">
        <v>176</v>
      </c>
      <c r="AX327" s="187" t="s">
        <v>73</v>
      </c>
      <c r="AY327" s="189" t="s">
        <v>165</v>
      </c>
    </row>
    <row r="328" s="187" customFormat="true" ht="12" hidden="false" customHeight="false" outlineLevel="0" collapsed="false">
      <c r="B328" s="188"/>
      <c r="D328" s="180" t="s">
        <v>174</v>
      </c>
      <c r="E328" s="189"/>
      <c r="F328" s="190" t="s">
        <v>442</v>
      </c>
      <c r="H328" s="191" t="n">
        <v>0.0468</v>
      </c>
      <c r="I328" s="192"/>
      <c r="L328" s="188"/>
      <c r="M328" s="193"/>
      <c r="N328" s="194"/>
      <c r="O328" s="194"/>
      <c r="P328" s="194"/>
      <c r="Q328" s="194"/>
      <c r="R328" s="194"/>
      <c r="S328" s="194"/>
      <c r="T328" s="194"/>
      <c r="U328" s="195"/>
      <c r="AT328" s="189" t="s">
        <v>174</v>
      </c>
      <c r="AU328" s="189" t="s">
        <v>83</v>
      </c>
      <c r="AV328" s="187" t="s">
        <v>83</v>
      </c>
      <c r="AW328" s="187" t="s">
        <v>176</v>
      </c>
      <c r="AX328" s="187" t="s">
        <v>73</v>
      </c>
      <c r="AY328" s="189" t="s">
        <v>165</v>
      </c>
    </row>
    <row r="329" s="187" customFormat="true" ht="12" hidden="false" customHeight="false" outlineLevel="0" collapsed="false">
      <c r="B329" s="188"/>
      <c r="D329" s="180" t="s">
        <v>174</v>
      </c>
      <c r="E329" s="189"/>
      <c r="F329" s="190" t="s">
        <v>443</v>
      </c>
      <c r="H329" s="191" t="n">
        <v>0.0525</v>
      </c>
      <c r="I329" s="192"/>
      <c r="L329" s="188"/>
      <c r="M329" s="193"/>
      <c r="N329" s="194"/>
      <c r="O329" s="194"/>
      <c r="P329" s="194"/>
      <c r="Q329" s="194"/>
      <c r="R329" s="194"/>
      <c r="S329" s="194"/>
      <c r="T329" s="194"/>
      <c r="U329" s="195"/>
      <c r="AT329" s="189" t="s">
        <v>174</v>
      </c>
      <c r="AU329" s="189" t="s">
        <v>83</v>
      </c>
      <c r="AV329" s="187" t="s">
        <v>83</v>
      </c>
      <c r="AW329" s="187" t="s">
        <v>176</v>
      </c>
      <c r="AX329" s="187" t="s">
        <v>73</v>
      </c>
      <c r="AY329" s="189" t="s">
        <v>165</v>
      </c>
    </row>
    <row r="330" s="178" customFormat="true" ht="12" hidden="false" customHeight="false" outlineLevel="0" collapsed="false">
      <c r="B330" s="179"/>
      <c r="D330" s="180" t="s">
        <v>174</v>
      </c>
      <c r="E330" s="181"/>
      <c r="F330" s="182" t="s">
        <v>377</v>
      </c>
      <c r="H330" s="181"/>
      <c r="I330" s="183"/>
      <c r="L330" s="179"/>
      <c r="M330" s="184"/>
      <c r="N330" s="185"/>
      <c r="O330" s="185"/>
      <c r="P330" s="185"/>
      <c r="Q330" s="185"/>
      <c r="R330" s="185"/>
      <c r="S330" s="185"/>
      <c r="T330" s="185"/>
      <c r="U330" s="186"/>
      <c r="AT330" s="181" t="s">
        <v>174</v>
      </c>
      <c r="AU330" s="181" t="s">
        <v>83</v>
      </c>
      <c r="AV330" s="178" t="s">
        <v>81</v>
      </c>
      <c r="AW330" s="178" t="s">
        <v>176</v>
      </c>
      <c r="AX330" s="178" t="s">
        <v>73</v>
      </c>
      <c r="AY330" s="181" t="s">
        <v>165</v>
      </c>
    </row>
    <row r="331" s="187" customFormat="true" ht="12" hidden="false" customHeight="false" outlineLevel="0" collapsed="false">
      <c r="B331" s="188"/>
      <c r="D331" s="180" t="s">
        <v>174</v>
      </c>
      <c r="E331" s="189"/>
      <c r="F331" s="190" t="s">
        <v>441</v>
      </c>
      <c r="H331" s="191" t="n">
        <v>0.072</v>
      </c>
      <c r="I331" s="192"/>
      <c r="L331" s="188"/>
      <c r="M331" s="193"/>
      <c r="N331" s="194"/>
      <c r="O331" s="194"/>
      <c r="P331" s="194"/>
      <c r="Q331" s="194"/>
      <c r="R331" s="194"/>
      <c r="S331" s="194"/>
      <c r="T331" s="194"/>
      <c r="U331" s="195"/>
      <c r="AT331" s="189" t="s">
        <v>174</v>
      </c>
      <c r="AU331" s="189" t="s">
        <v>83</v>
      </c>
      <c r="AV331" s="187" t="s">
        <v>83</v>
      </c>
      <c r="AW331" s="187" t="s">
        <v>176</v>
      </c>
      <c r="AX331" s="187" t="s">
        <v>73</v>
      </c>
      <c r="AY331" s="189" t="s">
        <v>165</v>
      </c>
    </row>
    <row r="332" s="187" customFormat="true" ht="12" hidden="false" customHeight="false" outlineLevel="0" collapsed="false">
      <c r="B332" s="188"/>
      <c r="D332" s="180" t="s">
        <v>174</v>
      </c>
      <c r="E332" s="189"/>
      <c r="F332" s="190" t="s">
        <v>442</v>
      </c>
      <c r="H332" s="191" t="n">
        <v>0.0468</v>
      </c>
      <c r="I332" s="192"/>
      <c r="L332" s="188"/>
      <c r="M332" s="193"/>
      <c r="N332" s="194"/>
      <c r="O332" s="194"/>
      <c r="P332" s="194"/>
      <c r="Q332" s="194"/>
      <c r="R332" s="194"/>
      <c r="S332" s="194"/>
      <c r="T332" s="194"/>
      <c r="U332" s="195"/>
      <c r="AT332" s="189" t="s">
        <v>174</v>
      </c>
      <c r="AU332" s="189" t="s">
        <v>83</v>
      </c>
      <c r="AV332" s="187" t="s">
        <v>83</v>
      </c>
      <c r="AW332" s="187" t="s">
        <v>176</v>
      </c>
      <c r="AX332" s="187" t="s">
        <v>73</v>
      </c>
      <c r="AY332" s="189" t="s">
        <v>165</v>
      </c>
    </row>
    <row r="333" s="187" customFormat="true" ht="12" hidden="false" customHeight="false" outlineLevel="0" collapsed="false">
      <c r="B333" s="188"/>
      <c r="D333" s="180" t="s">
        <v>174</v>
      </c>
      <c r="E333" s="189"/>
      <c r="F333" s="190" t="s">
        <v>443</v>
      </c>
      <c r="H333" s="191" t="n">
        <v>0.0525</v>
      </c>
      <c r="I333" s="192"/>
      <c r="L333" s="188"/>
      <c r="M333" s="193"/>
      <c r="N333" s="194"/>
      <c r="O333" s="194"/>
      <c r="P333" s="194"/>
      <c r="Q333" s="194"/>
      <c r="R333" s="194"/>
      <c r="S333" s="194"/>
      <c r="T333" s="194"/>
      <c r="U333" s="195"/>
      <c r="AT333" s="189" t="s">
        <v>174</v>
      </c>
      <c r="AU333" s="189" t="s">
        <v>83</v>
      </c>
      <c r="AV333" s="187" t="s">
        <v>83</v>
      </c>
      <c r="AW333" s="187" t="s">
        <v>176</v>
      </c>
      <c r="AX333" s="187" t="s">
        <v>73</v>
      </c>
      <c r="AY333" s="189" t="s">
        <v>165</v>
      </c>
    </row>
    <row r="334" s="178" customFormat="true" ht="12" hidden="false" customHeight="false" outlineLevel="0" collapsed="false">
      <c r="B334" s="179"/>
      <c r="D334" s="180" t="s">
        <v>174</v>
      </c>
      <c r="E334" s="181"/>
      <c r="F334" s="182" t="s">
        <v>444</v>
      </c>
      <c r="H334" s="181"/>
      <c r="I334" s="183"/>
      <c r="L334" s="179"/>
      <c r="M334" s="184"/>
      <c r="N334" s="185"/>
      <c r="O334" s="185"/>
      <c r="P334" s="185"/>
      <c r="Q334" s="185"/>
      <c r="R334" s="185"/>
      <c r="S334" s="185"/>
      <c r="T334" s="185"/>
      <c r="U334" s="186"/>
      <c r="AT334" s="181" t="s">
        <v>174</v>
      </c>
      <c r="AU334" s="181" t="s">
        <v>83</v>
      </c>
      <c r="AV334" s="178" t="s">
        <v>81</v>
      </c>
      <c r="AW334" s="178" t="s">
        <v>176</v>
      </c>
      <c r="AX334" s="178" t="s">
        <v>73</v>
      </c>
      <c r="AY334" s="181" t="s">
        <v>165</v>
      </c>
    </row>
    <row r="335" s="178" customFormat="true" ht="12" hidden="false" customHeight="false" outlineLevel="0" collapsed="false">
      <c r="B335" s="179"/>
      <c r="D335" s="180" t="s">
        <v>174</v>
      </c>
      <c r="E335" s="181"/>
      <c r="F335" s="182" t="s">
        <v>210</v>
      </c>
      <c r="H335" s="181"/>
      <c r="I335" s="183"/>
      <c r="L335" s="179"/>
      <c r="M335" s="184"/>
      <c r="N335" s="185"/>
      <c r="O335" s="185"/>
      <c r="P335" s="185"/>
      <c r="Q335" s="185"/>
      <c r="R335" s="185"/>
      <c r="S335" s="185"/>
      <c r="T335" s="185"/>
      <c r="U335" s="186"/>
      <c r="AT335" s="181" t="s">
        <v>174</v>
      </c>
      <c r="AU335" s="181" t="s">
        <v>83</v>
      </c>
      <c r="AV335" s="178" t="s">
        <v>81</v>
      </c>
      <c r="AW335" s="178" t="s">
        <v>176</v>
      </c>
      <c r="AX335" s="178" t="s">
        <v>73</v>
      </c>
      <c r="AY335" s="181" t="s">
        <v>165</v>
      </c>
    </row>
    <row r="336" s="187" customFormat="true" ht="12" hidden="false" customHeight="false" outlineLevel="0" collapsed="false">
      <c r="B336" s="188"/>
      <c r="D336" s="180" t="s">
        <v>174</v>
      </c>
      <c r="E336" s="189"/>
      <c r="F336" s="190" t="s">
        <v>445</v>
      </c>
      <c r="H336" s="191" t="n">
        <v>0.0105</v>
      </c>
      <c r="I336" s="192"/>
      <c r="L336" s="188"/>
      <c r="M336" s="193"/>
      <c r="N336" s="194"/>
      <c r="O336" s="194"/>
      <c r="P336" s="194"/>
      <c r="Q336" s="194"/>
      <c r="R336" s="194"/>
      <c r="S336" s="194"/>
      <c r="T336" s="194"/>
      <c r="U336" s="195"/>
      <c r="AT336" s="189" t="s">
        <v>174</v>
      </c>
      <c r="AU336" s="189" t="s">
        <v>83</v>
      </c>
      <c r="AV336" s="187" t="s">
        <v>83</v>
      </c>
      <c r="AW336" s="187" t="s">
        <v>176</v>
      </c>
      <c r="AX336" s="187" t="s">
        <v>73</v>
      </c>
      <c r="AY336" s="189" t="s">
        <v>165</v>
      </c>
    </row>
    <row r="337" s="187" customFormat="true" ht="12" hidden="false" customHeight="false" outlineLevel="0" collapsed="false">
      <c r="B337" s="188"/>
      <c r="D337" s="180" t="s">
        <v>174</v>
      </c>
      <c r="E337" s="189"/>
      <c r="F337" s="190" t="s">
        <v>446</v>
      </c>
      <c r="H337" s="191" t="n">
        <v>0.0135</v>
      </c>
      <c r="I337" s="192"/>
      <c r="L337" s="188"/>
      <c r="M337" s="193"/>
      <c r="N337" s="194"/>
      <c r="O337" s="194"/>
      <c r="P337" s="194"/>
      <c r="Q337" s="194"/>
      <c r="R337" s="194"/>
      <c r="S337" s="194"/>
      <c r="T337" s="194"/>
      <c r="U337" s="195"/>
      <c r="AT337" s="189" t="s">
        <v>174</v>
      </c>
      <c r="AU337" s="189" t="s">
        <v>83</v>
      </c>
      <c r="AV337" s="187" t="s">
        <v>83</v>
      </c>
      <c r="AW337" s="187" t="s">
        <v>176</v>
      </c>
      <c r="AX337" s="187" t="s">
        <v>73</v>
      </c>
      <c r="AY337" s="189" t="s">
        <v>165</v>
      </c>
    </row>
    <row r="338" s="187" customFormat="true" ht="12" hidden="false" customHeight="false" outlineLevel="0" collapsed="false">
      <c r="B338" s="188"/>
      <c r="D338" s="180" t="s">
        <v>174</v>
      </c>
      <c r="E338" s="189"/>
      <c r="F338" s="190" t="s">
        <v>447</v>
      </c>
      <c r="H338" s="191" t="n">
        <v>0.015</v>
      </c>
      <c r="I338" s="192"/>
      <c r="L338" s="188"/>
      <c r="M338" s="193"/>
      <c r="N338" s="194"/>
      <c r="O338" s="194"/>
      <c r="P338" s="194"/>
      <c r="Q338" s="194"/>
      <c r="R338" s="194"/>
      <c r="S338" s="194"/>
      <c r="T338" s="194"/>
      <c r="U338" s="195"/>
      <c r="AT338" s="189" t="s">
        <v>174</v>
      </c>
      <c r="AU338" s="189" t="s">
        <v>83</v>
      </c>
      <c r="AV338" s="187" t="s">
        <v>83</v>
      </c>
      <c r="AW338" s="187" t="s">
        <v>176</v>
      </c>
      <c r="AX338" s="187" t="s">
        <v>73</v>
      </c>
      <c r="AY338" s="189" t="s">
        <v>165</v>
      </c>
    </row>
    <row r="339" s="187" customFormat="true" ht="12" hidden="false" customHeight="false" outlineLevel="0" collapsed="false">
      <c r="B339" s="188"/>
      <c r="D339" s="180" t="s">
        <v>174</v>
      </c>
      <c r="E339" s="189"/>
      <c r="F339" s="190" t="s">
        <v>448</v>
      </c>
      <c r="H339" s="191" t="n">
        <v>0.016125</v>
      </c>
      <c r="I339" s="192"/>
      <c r="L339" s="188"/>
      <c r="M339" s="193"/>
      <c r="N339" s="194"/>
      <c r="O339" s="194"/>
      <c r="P339" s="194"/>
      <c r="Q339" s="194"/>
      <c r="R339" s="194"/>
      <c r="S339" s="194"/>
      <c r="T339" s="194"/>
      <c r="U339" s="195"/>
      <c r="AT339" s="189" t="s">
        <v>174</v>
      </c>
      <c r="AU339" s="189" t="s">
        <v>83</v>
      </c>
      <c r="AV339" s="187" t="s">
        <v>83</v>
      </c>
      <c r="AW339" s="187" t="s">
        <v>176</v>
      </c>
      <c r="AX339" s="187" t="s">
        <v>73</v>
      </c>
      <c r="AY339" s="189" t="s">
        <v>165</v>
      </c>
    </row>
    <row r="340" s="187" customFormat="true" ht="12" hidden="false" customHeight="false" outlineLevel="0" collapsed="false">
      <c r="B340" s="188"/>
      <c r="D340" s="180" t="s">
        <v>174</v>
      </c>
      <c r="E340" s="189"/>
      <c r="F340" s="190" t="s">
        <v>449</v>
      </c>
      <c r="H340" s="191" t="n">
        <v>0.0165</v>
      </c>
      <c r="I340" s="192"/>
      <c r="L340" s="188"/>
      <c r="M340" s="193"/>
      <c r="N340" s="194"/>
      <c r="O340" s="194"/>
      <c r="P340" s="194"/>
      <c r="Q340" s="194"/>
      <c r="R340" s="194"/>
      <c r="S340" s="194"/>
      <c r="T340" s="194"/>
      <c r="U340" s="195"/>
      <c r="AT340" s="189" t="s">
        <v>174</v>
      </c>
      <c r="AU340" s="189" t="s">
        <v>83</v>
      </c>
      <c r="AV340" s="187" t="s">
        <v>83</v>
      </c>
      <c r="AW340" s="187" t="s">
        <v>176</v>
      </c>
      <c r="AX340" s="187" t="s">
        <v>73</v>
      </c>
      <c r="AY340" s="189" t="s">
        <v>165</v>
      </c>
    </row>
    <row r="341" s="187" customFormat="true" ht="12" hidden="false" customHeight="false" outlineLevel="0" collapsed="false">
      <c r="B341" s="188"/>
      <c r="D341" s="180" t="s">
        <v>174</v>
      </c>
      <c r="E341" s="189"/>
      <c r="F341" s="190" t="s">
        <v>450</v>
      </c>
      <c r="H341" s="191" t="n">
        <v>0.033</v>
      </c>
      <c r="I341" s="192"/>
      <c r="L341" s="188"/>
      <c r="M341" s="193"/>
      <c r="N341" s="194"/>
      <c r="O341" s="194"/>
      <c r="P341" s="194"/>
      <c r="Q341" s="194"/>
      <c r="R341" s="194"/>
      <c r="S341" s="194"/>
      <c r="T341" s="194"/>
      <c r="U341" s="195"/>
      <c r="AT341" s="189" t="s">
        <v>174</v>
      </c>
      <c r="AU341" s="189" t="s">
        <v>83</v>
      </c>
      <c r="AV341" s="187" t="s">
        <v>83</v>
      </c>
      <c r="AW341" s="187" t="s">
        <v>176</v>
      </c>
      <c r="AX341" s="187" t="s">
        <v>73</v>
      </c>
      <c r="AY341" s="189" t="s">
        <v>165</v>
      </c>
    </row>
    <row r="342" s="187" customFormat="true" ht="12" hidden="false" customHeight="false" outlineLevel="0" collapsed="false">
      <c r="B342" s="188"/>
      <c r="D342" s="180" t="s">
        <v>174</v>
      </c>
      <c r="E342" s="189"/>
      <c r="F342" s="190" t="s">
        <v>451</v>
      </c>
      <c r="H342" s="191" t="n">
        <v>0.018</v>
      </c>
      <c r="I342" s="192"/>
      <c r="L342" s="188"/>
      <c r="M342" s="193"/>
      <c r="N342" s="194"/>
      <c r="O342" s="194"/>
      <c r="P342" s="194"/>
      <c r="Q342" s="194"/>
      <c r="R342" s="194"/>
      <c r="S342" s="194"/>
      <c r="T342" s="194"/>
      <c r="U342" s="195"/>
      <c r="AT342" s="189" t="s">
        <v>174</v>
      </c>
      <c r="AU342" s="189" t="s">
        <v>83</v>
      </c>
      <c r="AV342" s="187" t="s">
        <v>83</v>
      </c>
      <c r="AW342" s="187" t="s">
        <v>176</v>
      </c>
      <c r="AX342" s="187" t="s">
        <v>73</v>
      </c>
      <c r="AY342" s="189" t="s">
        <v>165</v>
      </c>
    </row>
    <row r="343" s="187" customFormat="true" ht="12" hidden="false" customHeight="false" outlineLevel="0" collapsed="false">
      <c r="B343" s="188"/>
      <c r="D343" s="180" t="s">
        <v>174</v>
      </c>
      <c r="E343" s="189"/>
      <c r="F343" s="190" t="s">
        <v>452</v>
      </c>
      <c r="H343" s="191" t="n">
        <v>0.072</v>
      </c>
      <c r="I343" s="192"/>
      <c r="L343" s="188"/>
      <c r="M343" s="193"/>
      <c r="N343" s="194"/>
      <c r="O343" s="194"/>
      <c r="P343" s="194"/>
      <c r="Q343" s="194"/>
      <c r="R343" s="194"/>
      <c r="S343" s="194"/>
      <c r="T343" s="194"/>
      <c r="U343" s="195"/>
      <c r="AT343" s="189" t="s">
        <v>174</v>
      </c>
      <c r="AU343" s="189" t="s">
        <v>83</v>
      </c>
      <c r="AV343" s="187" t="s">
        <v>83</v>
      </c>
      <c r="AW343" s="187" t="s">
        <v>176</v>
      </c>
      <c r="AX343" s="187" t="s">
        <v>73</v>
      </c>
      <c r="AY343" s="189" t="s">
        <v>165</v>
      </c>
    </row>
    <row r="344" s="187" customFormat="true" ht="12" hidden="false" customHeight="false" outlineLevel="0" collapsed="false">
      <c r="B344" s="188"/>
      <c r="D344" s="180" t="s">
        <v>174</v>
      </c>
      <c r="E344" s="189"/>
      <c r="F344" s="190" t="s">
        <v>453</v>
      </c>
      <c r="H344" s="191" t="n">
        <v>0.0195</v>
      </c>
      <c r="I344" s="192"/>
      <c r="L344" s="188"/>
      <c r="M344" s="193"/>
      <c r="N344" s="194"/>
      <c r="O344" s="194"/>
      <c r="P344" s="194"/>
      <c r="Q344" s="194"/>
      <c r="R344" s="194"/>
      <c r="S344" s="194"/>
      <c r="T344" s="194"/>
      <c r="U344" s="195"/>
      <c r="AT344" s="189" t="s">
        <v>174</v>
      </c>
      <c r="AU344" s="189" t="s">
        <v>83</v>
      </c>
      <c r="AV344" s="187" t="s">
        <v>83</v>
      </c>
      <c r="AW344" s="187" t="s">
        <v>176</v>
      </c>
      <c r="AX344" s="187" t="s">
        <v>73</v>
      </c>
      <c r="AY344" s="189" t="s">
        <v>165</v>
      </c>
    </row>
    <row r="345" s="187" customFormat="true" ht="12" hidden="false" customHeight="false" outlineLevel="0" collapsed="false">
      <c r="B345" s="188"/>
      <c r="D345" s="180" t="s">
        <v>174</v>
      </c>
      <c r="E345" s="189"/>
      <c r="F345" s="190" t="s">
        <v>454</v>
      </c>
      <c r="H345" s="191" t="n">
        <v>0.072</v>
      </c>
      <c r="I345" s="192"/>
      <c r="L345" s="188"/>
      <c r="M345" s="193"/>
      <c r="N345" s="194"/>
      <c r="O345" s="194"/>
      <c r="P345" s="194"/>
      <c r="Q345" s="194"/>
      <c r="R345" s="194"/>
      <c r="S345" s="194"/>
      <c r="T345" s="194"/>
      <c r="U345" s="195"/>
      <c r="AT345" s="189" t="s">
        <v>174</v>
      </c>
      <c r="AU345" s="189" t="s">
        <v>83</v>
      </c>
      <c r="AV345" s="187" t="s">
        <v>83</v>
      </c>
      <c r="AW345" s="187" t="s">
        <v>176</v>
      </c>
      <c r="AX345" s="187" t="s">
        <v>73</v>
      </c>
      <c r="AY345" s="189" t="s">
        <v>165</v>
      </c>
    </row>
    <row r="346" s="187" customFormat="true" ht="12" hidden="false" customHeight="false" outlineLevel="0" collapsed="false">
      <c r="B346" s="188"/>
      <c r="D346" s="180" t="s">
        <v>174</v>
      </c>
      <c r="E346" s="189"/>
      <c r="F346" s="190" t="s">
        <v>455</v>
      </c>
      <c r="H346" s="191" t="n">
        <v>0.09</v>
      </c>
      <c r="I346" s="192"/>
      <c r="L346" s="188"/>
      <c r="M346" s="193"/>
      <c r="N346" s="194"/>
      <c r="O346" s="194"/>
      <c r="P346" s="194"/>
      <c r="Q346" s="194"/>
      <c r="R346" s="194"/>
      <c r="S346" s="194"/>
      <c r="T346" s="194"/>
      <c r="U346" s="195"/>
      <c r="AT346" s="189" t="s">
        <v>174</v>
      </c>
      <c r="AU346" s="189" t="s">
        <v>83</v>
      </c>
      <c r="AV346" s="187" t="s">
        <v>83</v>
      </c>
      <c r="AW346" s="187" t="s">
        <v>176</v>
      </c>
      <c r="AX346" s="187" t="s">
        <v>73</v>
      </c>
      <c r="AY346" s="189" t="s">
        <v>165</v>
      </c>
    </row>
    <row r="347" s="187" customFormat="true" ht="12" hidden="false" customHeight="false" outlineLevel="0" collapsed="false">
      <c r="B347" s="188"/>
      <c r="D347" s="180" t="s">
        <v>174</v>
      </c>
      <c r="E347" s="189"/>
      <c r="F347" s="190" t="s">
        <v>456</v>
      </c>
      <c r="H347" s="191" t="n">
        <v>0.02325</v>
      </c>
      <c r="I347" s="192"/>
      <c r="L347" s="188"/>
      <c r="M347" s="193"/>
      <c r="N347" s="194"/>
      <c r="O347" s="194"/>
      <c r="P347" s="194"/>
      <c r="Q347" s="194"/>
      <c r="R347" s="194"/>
      <c r="S347" s="194"/>
      <c r="T347" s="194"/>
      <c r="U347" s="195"/>
      <c r="AT347" s="189" t="s">
        <v>174</v>
      </c>
      <c r="AU347" s="189" t="s">
        <v>83</v>
      </c>
      <c r="AV347" s="187" t="s">
        <v>83</v>
      </c>
      <c r="AW347" s="187" t="s">
        <v>176</v>
      </c>
      <c r="AX347" s="187" t="s">
        <v>73</v>
      </c>
      <c r="AY347" s="189" t="s">
        <v>165</v>
      </c>
    </row>
    <row r="348" s="187" customFormat="true" ht="12" hidden="false" customHeight="false" outlineLevel="0" collapsed="false">
      <c r="B348" s="188"/>
      <c r="D348" s="180" t="s">
        <v>174</v>
      </c>
      <c r="E348" s="189"/>
      <c r="F348" s="190" t="s">
        <v>457</v>
      </c>
      <c r="H348" s="191" t="n">
        <v>0.03525</v>
      </c>
      <c r="I348" s="192"/>
      <c r="L348" s="188"/>
      <c r="M348" s="193"/>
      <c r="N348" s="194"/>
      <c r="O348" s="194"/>
      <c r="P348" s="194"/>
      <c r="Q348" s="194"/>
      <c r="R348" s="194"/>
      <c r="S348" s="194"/>
      <c r="T348" s="194"/>
      <c r="U348" s="195"/>
      <c r="AT348" s="189" t="s">
        <v>174</v>
      </c>
      <c r="AU348" s="189" t="s">
        <v>83</v>
      </c>
      <c r="AV348" s="187" t="s">
        <v>83</v>
      </c>
      <c r="AW348" s="187" t="s">
        <v>176</v>
      </c>
      <c r="AX348" s="187" t="s">
        <v>73</v>
      </c>
      <c r="AY348" s="189" t="s">
        <v>165</v>
      </c>
    </row>
    <row r="349" s="187" customFormat="true" ht="12" hidden="false" customHeight="false" outlineLevel="0" collapsed="false">
      <c r="B349" s="188"/>
      <c r="D349" s="180" t="s">
        <v>174</v>
      </c>
      <c r="E349" s="189"/>
      <c r="F349" s="190" t="s">
        <v>458</v>
      </c>
      <c r="H349" s="191" t="n">
        <v>0.045</v>
      </c>
      <c r="I349" s="192"/>
      <c r="L349" s="188"/>
      <c r="M349" s="193"/>
      <c r="N349" s="194"/>
      <c r="O349" s="194"/>
      <c r="P349" s="194"/>
      <c r="Q349" s="194"/>
      <c r="R349" s="194"/>
      <c r="S349" s="194"/>
      <c r="T349" s="194"/>
      <c r="U349" s="195"/>
      <c r="AT349" s="189" t="s">
        <v>174</v>
      </c>
      <c r="AU349" s="189" t="s">
        <v>83</v>
      </c>
      <c r="AV349" s="187" t="s">
        <v>83</v>
      </c>
      <c r="AW349" s="187" t="s">
        <v>176</v>
      </c>
      <c r="AX349" s="187" t="s">
        <v>73</v>
      </c>
      <c r="AY349" s="189" t="s">
        <v>165</v>
      </c>
    </row>
    <row r="350" s="187" customFormat="true" ht="12" hidden="false" customHeight="false" outlineLevel="0" collapsed="false">
      <c r="B350" s="188"/>
      <c r="D350" s="180" t="s">
        <v>174</v>
      </c>
      <c r="E350" s="189"/>
      <c r="F350" s="190" t="s">
        <v>459</v>
      </c>
      <c r="H350" s="191" t="n">
        <v>0.0513</v>
      </c>
      <c r="I350" s="192"/>
      <c r="L350" s="188"/>
      <c r="M350" s="193"/>
      <c r="N350" s="194"/>
      <c r="O350" s="194"/>
      <c r="P350" s="194"/>
      <c r="Q350" s="194"/>
      <c r="R350" s="194"/>
      <c r="S350" s="194"/>
      <c r="T350" s="194"/>
      <c r="U350" s="195"/>
      <c r="AT350" s="189" t="s">
        <v>174</v>
      </c>
      <c r="AU350" s="189" t="s">
        <v>83</v>
      </c>
      <c r="AV350" s="187" t="s">
        <v>83</v>
      </c>
      <c r="AW350" s="187" t="s">
        <v>176</v>
      </c>
      <c r="AX350" s="187" t="s">
        <v>73</v>
      </c>
      <c r="AY350" s="189" t="s">
        <v>165</v>
      </c>
    </row>
    <row r="351" s="187" customFormat="true" ht="12" hidden="false" customHeight="false" outlineLevel="0" collapsed="false">
      <c r="B351" s="188"/>
      <c r="D351" s="180" t="s">
        <v>174</v>
      </c>
      <c r="E351" s="189"/>
      <c r="F351" s="190" t="s">
        <v>460</v>
      </c>
      <c r="H351" s="191" t="n">
        <v>0.0486</v>
      </c>
      <c r="I351" s="192"/>
      <c r="L351" s="188"/>
      <c r="M351" s="193"/>
      <c r="N351" s="194"/>
      <c r="O351" s="194"/>
      <c r="P351" s="194"/>
      <c r="Q351" s="194"/>
      <c r="R351" s="194"/>
      <c r="S351" s="194"/>
      <c r="T351" s="194"/>
      <c r="U351" s="195"/>
      <c r="AT351" s="189" t="s">
        <v>174</v>
      </c>
      <c r="AU351" s="189" t="s">
        <v>83</v>
      </c>
      <c r="AV351" s="187" t="s">
        <v>83</v>
      </c>
      <c r="AW351" s="187" t="s">
        <v>176</v>
      </c>
      <c r="AX351" s="187" t="s">
        <v>73</v>
      </c>
      <c r="AY351" s="189" t="s">
        <v>165</v>
      </c>
    </row>
    <row r="352" s="178" customFormat="true" ht="12" hidden="false" customHeight="false" outlineLevel="0" collapsed="false">
      <c r="B352" s="179"/>
      <c r="D352" s="180" t="s">
        <v>174</v>
      </c>
      <c r="E352" s="181"/>
      <c r="F352" s="182" t="s">
        <v>377</v>
      </c>
      <c r="H352" s="181"/>
      <c r="I352" s="183"/>
      <c r="L352" s="179"/>
      <c r="M352" s="184"/>
      <c r="N352" s="185"/>
      <c r="O352" s="185"/>
      <c r="P352" s="185"/>
      <c r="Q352" s="185"/>
      <c r="R352" s="185"/>
      <c r="S352" s="185"/>
      <c r="T352" s="185"/>
      <c r="U352" s="186"/>
      <c r="AT352" s="181" t="s">
        <v>174</v>
      </c>
      <c r="AU352" s="181" t="s">
        <v>83</v>
      </c>
      <c r="AV352" s="178" t="s">
        <v>81</v>
      </c>
      <c r="AW352" s="178" t="s">
        <v>176</v>
      </c>
      <c r="AX352" s="178" t="s">
        <v>73</v>
      </c>
      <c r="AY352" s="181" t="s">
        <v>165</v>
      </c>
    </row>
    <row r="353" s="187" customFormat="true" ht="12" hidden="false" customHeight="false" outlineLevel="0" collapsed="false">
      <c r="B353" s="188"/>
      <c r="D353" s="180" t="s">
        <v>174</v>
      </c>
      <c r="E353" s="189"/>
      <c r="F353" s="190" t="s">
        <v>461</v>
      </c>
      <c r="H353" s="191" t="n">
        <v>0.018</v>
      </c>
      <c r="I353" s="192"/>
      <c r="L353" s="188"/>
      <c r="M353" s="193"/>
      <c r="N353" s="194"/>
      <c r="O353" s="194"/>
      <c r="P353" s="194"/>
      <c r="Q353" s="194"/>
      <c r="R353" s="194"/>
      <c r="S353" s="194"/>
      <c r="T353" s="194"/>
      <c r="U353" s="195"/>
      <c r="AT353" s="189" t="s">
        <v>174</v>
      </c>
      <c r="AU353" s="189" t="s">
        <v>83</v>
      </c>
      <c r="AV353" s="187" t="s">
        <v>83</v>
      </c>
      <c r="AW353" s="187" t="s">
        <v>176</v>
      </c>
      <c r="AX353" s="187" t="s">
        <v>73</v>
      </c>
      <c r="AY353" s="189" t="s">
        <v>165</v>
      </c>
    </row>
    <row r="354" s="196" customFormat="true" ht="12" hidden="false" customHeight="false" outlineLevel="0" collapsed="false">
      <c r="B354" s="197"/>
      <c r="D354" s="180" t="s">
        <v>174</v>
      </c>
      <c r="E354" s="198"/>
      <c r="F354" s="199" t="s">
        <v>178</v>
      </c>
      <c r="H354" s="200" t="n">
        <v>1.077825</v>
      </c>
      <c r="I354" s="201"/>
      <c r="L354" s="197"/>
      <c r="M354" s="202"/>
      <c r="N354" s="203"/>
      <c r="O354" s="203"/>
      <c r="P354" s="203"/>
      <c r="Q354" s="203"/>
      <c r="R354" s="203"/>
      <c r="S354" s="203"/>
      <c r="T354" s="203"/>
      <c r="U354" s="204"/>
      <c r="AT354" s="198" t="s">
        <v>174</v>
      </c>
      <c r="AU354" s="198" t="s">
        <v>83</v>
      </c>
      <c r="AV354" s="196" t="s">
        <v>172</v>
      </c>
      <c r="AW354" s="196" t="s">
        <v>176</v>
      </c>
      <c r="AX354" s="196" t="s">
        <v>81</v>
      </c>
      <c r="AY354" s="198" t="s">
        <v>165</v>
      </c>
    </row>
    <row r="355" s="22" customFormat="true" ht="24" hidden="false" customHeight="true" outlineLevel="0" collapsed="false">
      <c r="B355" s="164"/>
      <c r="C355" s="165" t="s">
        <v>462</v>
      </c>
      <c r="D355" s="165" t="s">
        <v>167</v>
      </c>
      <c r="E355" s="166" t="s">
        <v>463</v>
      </c>
      <c r="F355" s="167" t="s">
        <v>464</v>
      </c>
      <c r="G355" s="168" t="s">
        <v>265</v>
      </c>
      <c r="H355" s="169" t="n">
        <v>0.027</v>
      </c>
      <c r="I355" s="170"/>
      <c r="J355" s="171" t="n">
        <f aca="false">ROUND(I355*H355,2)</f>
        <v>0</v>
      </c>
      <c r="K355" s="215" t="s">
        <v>171</v>
      </c>
      <c r="L355" s="23"/>
      <c r="M355" s="172"/>
      <c r="N355" s="173" t="s">
        <v>44</v>
      </c>
      <c r="O355" s="54"/>
      <c r="P355" s="174" t="n">
        <f aca="false">O355*H355</f>
        <v>0</v>
      </c>
      <c r="Q355" s="174" t="n">
        <v>0.01954</v>
      </c>
      <c r="R355" s="174" t="n">
        <f aca="false">Q355*H355</f>
        <v>0.00052758</v>
      </c>
      <c r="S355" s="174" t="n">
        <v>0</v>
      </c>
      <c r="T355" s="174" t="n">
        <f aca="false">S355*H355</f>
        <v>0</v>
      </c>
      <c r="U355" s="175"/>
      <c r="AR355" s="176" t="s">
        <v>172</v>
      </c>
      <c r="AT355" s="176" t="s">
        <v>167</v>
      </c>
      <c r="AU355" s="176" t="s">
        <v>83</v>
      </c>
      <c r="AY355" s="3" t="s">
        <v>165</v>
      </c>
      <c r="BE355" s="177" t="n">
        <f aca="false">IF(N355="základní",J355,0)</f>
        <v>0</v>
      </c>
      <c r="BF355" s="177" t="n">
        <f aca="false">IF(N355="snížená",J355,0)</f>
        <v>0</v>
      </c>
      <c r="BG355" s="177" t="n">
        <f aca="false">IF(N355="zákl. přenesená",J355,0)</f>
        <v>0</v>
      </c>
      <c r="BH355" s="177" t="n">
        <f aca="false">IF(N355="sníž. přenesená",J355,0)</f>
        <v>0</v>
      </c>
      <c r="BI355" s="177" t="n">
        <f aca="false">IF(N355="nulová",J355,0)</f>
        <v>0</v>
      </c>
      <c r="BJ355" s="3" t="s">
        <v>81</v>
      </c>
      <c r="BK355" s="177" t="n">
        <f aca="false">ROUND(I355*H355,2)</f>
        <v>0</v>
      </c>
      <c r="BL355" s="3" t="s">
        <v>172</v>
      </c>
      <c r="BM355" s="176" t="s">
        <v>465</v>
      </c>
    </row>
    <row r="356" s="178" customFormat="true" ht="12" hidden="false" customHeight="false" outlineLevel="0" collapsed="false">
      <c r="B356" s="179"/>
      <c r="D356" s="180" t="s">
        <v>174</v>
      </c>
      <c r="E356" s="181"/>
      <c r="F356" s="182" t="s">
        <v>377</v>
      </c>
      <c r="H356" s="181"/>
      <c r="I356" s="183"/>
      <c r="L356" s="179"/>
      <c r="M356" s="184"/>
      <c r="N356" s="185"/>
      <c r="O356" s="185"/>
      <c r="P356" s="185"/>
      <c r="Q356" s="185"/>
      <c r="R356" s="185"/>
      <c r="S356" s="185"/>
      <c r="T356" s="185"/>
      <c r="U356" s="186"/>
      <c r="AT356" s="181" t="s">
        <v>174</v>
      </c>
      <c r="AU356" s="181" t="s">
        <v>83</v>
      </c>
      <c r="AV356" s="178" t="s">
        <v>81</v>
      </c>
      <c r="AW356" s="178" t="s">
        <v>176</v>
      </c>
      <c r="AX356" s="178" t="s">
        <v>73</v>
      </c>
      <c r="AY356" s="181" t="s">
        <v>165</v>
      </c>
    </row>
    <row r="357" s="187" customFormat="true" ht="12" hidden="false" customHeight="false" outlineLevel="0" collapsed="false">
      <c r="B357" s="188"/>
      <c r="D357" s="180" t="s">
        <v>174</v>
      </c>
      <c r="E357" s="189"/>
      <c r="F357" s="190" t="s">
        <v>466</v>
      </c>
      <c r="H357" s="191" t="n">
        <v>0.02664</v>
      </c>
      <c r="I357" s="192"/>
      <c r="L357" s="188"/>
      <c r="M357" s="193"/>
      <c r="N357" s="194"/>
      <c r="O357" s="194"/>
      <c r="P357" s="194"/>
      <c r="Q357" s="194"/>
      <c r="R357" s="194"/>
      <c r="S357" s="194"/>
      <c r="T357" s="194"/>
      <c r="U357" s="195"/>
      <c r="AT357" s="189" t="s">
        <v>174</v>
      </c>
      <c r="AU357" s="189" t="s">
        <v>83</v>
      </c>
      <c r="AV357" s="187" t="s">
        <v>83</v>
      </c>
      <c r="AW357" s="187" t="s">
        <v>176</v>
      </c>
      <c r="AX357" s="187" t="s">
        <v>73</v>
      </c>
      <c r="AY357" s="189" t="s">
        <v>165</v>
      </c>
    </row>
    <row r="358" s="196" customFormat="true" ht="12" hidden="false" customHeight="false" outlineLevel="0" collapsed="false">
      <c r="B358" s="197"/>
      <c r="D358" s="180" t="s">
        <v>174</v>
      </c>
      <c r="E358" s="198"/>
      <c r="F358" s="199" t="s">
        <v>178</v>
      </c>
      <c r="H358" s="200" t="n">
        <v>0.02664</v>
      </c>
      <c r="I358" s="201"/>
      <c r="L358" s="197"/>
      <c r="M358" s="202"/>
      <c r="N358" s="203"/>
      <c r="O358" s="203"/>
      <c r="P358" s="203"/>
      <c r="Q358" s="203"/>
      <c r="R358" s="203"/>
      <c r="S358" s="203"/>
      <c r="T358" s="203"/>
      <c r="U358" s="204"/>
      <c r="AT358" s="198" t="s">
        <v>174</v>
      </c>
      <c r="AU358" s="198" t="s">
        <v>83</v>
      </c>
      <c r="AV358" s="196" t="s">
        <v>172</v>
      </c>
      <c r="AW358" s="196" t="s">
        <v>176</v>
      </c>
      <c r="AX358" s="196" t="s">
        <v>81</v>
      </c>
      <c r="AY358" s="198" t="s">
        <v>165</v>
      </c>
    </row>
    <row r="359" s="22" customFormat="true" ht="16.5" hidden="false" customHeight="true" outlineLevel="0" collapsed="false">
      <c r="B359" s="164"/>
      <c r="C359" s="205" t="s">
        <v>467</v>
      </c>
      <c r="D359" s="205" t="s">
        <v>262</v>
      </c>
      <c r="E359" s="206" t="s">
        <v>468</v>
      </c>
      <c r="F359" s="207" t="s">
        <v>469</v>
      </c>
      <c r="G359" s="208" t="s">
        <v>265</v>
      </c>
      <c r="H359" s="209" t="n">
        <v>0.029</v>
      </c>
      <c r="I359" s="210"/>
      <c r="J359" s="211" t="n">
        <f aca="false">ROUND(I359*H359,2)</f>
        <v>0</v>
      </c>
      <c r="K359" s="207" t="s">
        <v>171</v>
      </c>
      <c r="L359" s="212"/>
      <c r="M359" s="213"/>
      <c r="N359" s="214" t="s">
        <v>44</v>
      </c>
      <c r="O359" s="54"/>
      <c r="P359" s="174" t="n">
        <f aca="false">O359*H359</f>
        <v>0</v>
      </c>
      <c r="Q359" s="174" t="n">
        <v>1</v>
      </c>
      <c r="R359" s="174" t="n">
        <f aca="false">Q359*H359</f>
        <v>0.029</v>
      </c>
      <c r="S359" s="174" t="n">
        <v>0</v>
      </c>
      <c r="T359" s="174" t="n">
        <f aca="false">S359*H359</f>
        <v>0</v>
      </c>
      <c r="U359" s="175"/>
      <c r="AR359" s="176" t="s">
        <v>223</v>
      </c>
      <c r="AT359" s="176" t="s">
        <v>262</v>
      </c>
      <c r="AU359" s="176" t="s">
        <v>83</v>
      </c>
      <c r="AY359" s="3" t="s">
        <v>165</v>
      </c>
      <c r="BE359" s="177" t="n">
        <f aca="false">IF(N359="základní",J359,0)</f>
        <v>0</v>
      </c>
      <c r="BF359" s="177" t="n">
        <f aca="false">IF(N359="snížená",J359,0)</f>
        <v>0</v>
      </c>
      <c r="BG359" s="177" t="n">
        <f aca="false">IF(N359="zákl. přenesená",J359,0)</f>
        <v>0</v>
      </c>
      <c r="BH359" s="177" t="n">
        <f aca="false">IF(N359="sníž. přenesená",J359,0)</f>
        <v>0</v>
      </c>
      <c r="BI359" s="177" t="n">
        <f aca="false">IF(N359="nulová",J359,0)</f>
        <v>0</v>
      </c>
      <c r="BJ359" s="3" t="s">
        <v>81</v>
      </c>
      <c r="BK359" s="177" t="n">
        <f aca="false">ROUND(I359*H359,2)</f>
        <v>0</v>
      </c>
      <c r="BL359" s="3" t="s">
        <v>172</v>
      </c>
      <c r="BM359" s="176" t="s">
        <v>470</v>
      </c>
    </row>
    <row r="360" s="178" customFormat="true" ht="12" hidden="false" customHeight="false" outlineLevel="0" collapsed="false">
      <c r="B360" s="179"/>
      <c r="D360" s="180" t="s">
        <v>174</v>
      </c>
      <c r="E360" s="181"/>
      <c r="F360" s="182" t="s">
        <v>377</v>
      </c>
      <c r="H360" s="181"/>
      <c r="I360" s="183"/>
      <c r="L360" s="179"/>
      <c r="M360" s="184"/>
      <c r="N360" s="185"/>
      <c r="O360" s="185"/>
      <c r="P360" s="185"/>
      <c r="Q360" s="185"/>
      <c r="R360" s="185"/>
      <c r="S360" s="185"/>
      <c r="T360" s="185"/>
      <c r="U360" s="186"/>
      <c r="AT360" s="181" t="s">
        <v>174</v>
      </c>
      <c r="AU360" s="181" t="s">
        <v>83</v>
      </c>
      <c r="AV360" s="178" t="s">
        <v>81</v>
      </c>
      <c r="AW360" s="178" t="s">
        <v>176</v>
      </c>
      <c r="AX360" s="178" t="s">
        <v>73</v>
      </c>
      <c r="AY360" s="181" t="s">
        <v>165</v>
      </c>
    </row>
    <row r="361" s="187" customFormat="true" ht="12" hidden="false" customHeight="false" outlineLevel="0" collapsed="false">
      <c r="B361" s="188"/>
      <c r="D361" s="180" t="s">
        <v>174</v>
      </c>
      <c r="E361" s="189"/>
      <c r="F361" s="190" t="s">
        <v>471</v>
      </c>
      <c r="H361" s="191" t="n">
        <v>0.029304</v>
      </c>
      <c r="I361" s="192"/>
      <c r="L361" s="188"/>
      <c r="M361" s="193"/>
      <c r="N361" s="194"/>
      <c r="O361" s="194"/>
      <c r="P361" s="194"/>
      <c r="Q361" s="194"/>
      <c r="R361" s="194"/>
      <c r="S361" s="194"/>
      <c r="T361" s="194"/>
      <c r="U361" s="195"/>
      <c r="AT361" s="189" t="s">
        <v>174</v>
      </c>
      <c r="AU361" s="189" t="s">
        <v>83</v>
      </c>
      <c r="AV361" s="187" t="s">
        <v>83</v>
      </c>
      <c r="AW361" s="187" t="s">
        <v>176</v>
      </c>
      <c r="AX361" s="187" t="s">
        <v>73</v>
      </c>
      <c r="AY361" s="189" t="s">
        <v>165</v>
      </c>
    </row>
    <row r="362" s="196" customFormat="true" ht="12" hidden="false" customHeight="false" outlineLevel="0" collapsed="false">
      <c r="B362" s="197"/>
      <c r="D362" s="180" t="s">
        <v>174</v>
      </c>
      <c r="E362" s="198"/>
      <c r="F362" s="199" t="s">
        <v>178</v>
      </c>
      <c r="H362" s="200" t="n">
        <v>0.029304</v>
      </c>
      <c r="I362" s="201"/>
      <c r="L362" s="197"/>
      <c r="M362" s="202"/>
      <c r="N362" s="203"/>
      <c r="O362" s="203"/>
      <c r="P362" s="203"/>
      <c r="Q362" s="203"/>
      <c r="R362" s="203"/>
      <c r="S362" s="203"/>
      <c r="T362" s="203"/>
      <c r="U362" s="204"/>
      <c r="AT362" s="198" t="s">
        <v>174</v>
      </c>
      <c r="AU362" s="198" t="s">
        <v>83</v>
      </c>
      <c r="AV362" s="196" t="s">
        <v>172</v>
      </c>
      <c r="AW362" s="196" t="s">
        <v>176</v>
      </c>
      <c r="AX362" s="196" t="s">
        <v>81</v>
      </c>
      <c r="AY362" s="198" t="s">
        <v>165</v>
      </c>
    </row>
    <row r="363" s="22" customFormat="true" ht="24" hidden="false" customHeight="true" outlineLevel="0" collapsed="false">
      <c r="B363" s="164"/>
      <c r="C363" s="165" t="s">
        <v>472</v>
      </c>
      <c r="D363" s="165" t="s">
        <v>167</v>
      </c>
      <c r="E363" s="166" t="s">
        <v>473</v>
      </c>
      <c r="F363" s="167" t="s">
        <v>474</v>
      </c>
      <c r="G363" s="168" t="s">
        <v>265</v>
      </c>
      <c r="H363" s="169" t="n">
        <v>0.109</v>
      </c>
      <c r="I363" s="170"/>
      <c r="J363" s="171" t="n">
        <f aca="false">ROUND(I363*H363,2)</f>
        <v>0</v>
      </c>
      <c r="K363" s="215" t="s">
        <v>171</v>
      </c>
      <c r="L363" s="23"/>
      <c r="M363" s="172"/>
      <c r="N363" s="173" t="s">
        <v>44</v>
      </c>
      <c r="O363" s="54"/>
      <c r="P363" s="174" t="n">
        <f aca="false">O363*H363</f>
        <v>0</v>
      </c>
      <c r="Q363" s="174" t="n">
        <v>0.01709</v>
      </c>
      <c r="R363" s="174" t="n">
        <f aca="false">Q363*H363</f>
        <v>0.00186281</v>
      </c>
      <c r="S363" s="174" t="n">
        <v>0</v>
      </c>
      <c r="T363" s="174" t="n">
        <f aca="false">S363*H363</f>
        <v>0</v>
      </c>
      <c r="U363" s="175"/>
      <c r="AR363" s="176" t="s">
        <v>172</v>
      </c>
      <c r="AT363" s="176" t="s">
        <v>167</v>
      </c>
      <c r="AU363" s="176" t="s">
        <v>83</v>
      </c>
      <c r="AY363" s="3" t="s">
        <v>165</v>
      </c>
      <c r="BE363" s="177" t="n">
        <f aca="false">IF(N363="základní",J363,0)</f>
        <v>0</v>
      </c>
      <c r="BF363" s="177" t="n">
        <f aca="false">IF(N363="snížená",J363,0)</f>
        <v>0</v>
      </c>
      <c r="BG363" s="177" t="n">
        <f aca="false">IF(N363="zákl. přenesená",J363,0)</f>
        <v>0</v>
      </c>
      <c r="BH363" s="177" t="n">
        <f aca="false">IF(N363="sníž. přenesená",J363,0)</f>
        <v>0</v>
      </c>
      <c r="BI363" s="177" t="n">
        <f aca="false">IF(N363="nulová",J363,0)</f>
        <v>0</v>
      </c>
      <c r="BJ363" s="3" t="s">
        <v>81</v>
      </c>
      <c r="BK363" s="177" t="n">
        <f aca="false">ROUND(I363*H363,2)</f>
        <v>0</v>
      </c>
      <c r="BL363" s="3" t="s">
        <v>172</v>
      </c>
      <c r="BM363" s="176" t="s">
        <v>475</v>
      </c>
    </row>
    <row r="364" s="178" customFormat="true" ht="12" hidden="false" customHeight="false" outlineLevel="0" collapsed="false">
      <c r="B364" s="179"/>
      <c r="D364" s="180" t="s">
        <v>174</v>
      </c>
      <c r="E364" s="181"/>
      <c r="F364" s="182" t="s">
        <v>210</v>
      </c>
      <c r="H364" s="181"/>
      <c r="I364" s="183"/>
      <c r="L364" s="179"/>
      <c r="M364" s="184"/>
      <c r="N364" s="185"/>
      <c r="O364" s="185"/>
      <c r="P364" s="185"/>
      <c r="Q364" s="185"/>
      <c r="R364" s="185"/>
      <c r="S364" s="185"/>
      <c r="T364" s="185"/>
      <c r="U364" s="186"/>
      <c r="AT364" s="181" t="s">
        <v>174</v>
      </c>
      <c r="AU364" s="181" t="s">
        <v>83</v>
      </c>
      <c r="AV364" s="178" t="s">
        <v>81</v>
      </c>
      <c r="AW364" s="178" t="s">
        <v>176</v>
      </c>
      <c r="AX364" s="178" t="s">
        <v>73</v>
      </c>
      <c r="AY364" s="181" t="s">
        <v>165</v>
      </c>
    </row>
    <row r="365" s="187" customFormat="true" ht="24" hidden="false" customHeight="false" outlineLevel="0" collapsed="false">
      <c r="B365" s="188"/>
      <c r="D365" s="180" t="s">
        <v>174</v>
      </c>
      <c r="E365" s="189"/>
      <c r="F365" s="190" t="s">
        <v>476</v>
      </c>
      <c r="H365" s="191" t="n">
        <v>0.1086</v>
      </c>
      <c r="I365" s="192"/>
      <c r="L365" s="188"/>
      <c r="M365" s="193"/>
      <c r="N365" s="194"/>
      <c r="O365" s="194"/>
      <c r="P365" s="194"/>
      <c r="Q365" s="194"/>
      <c r="R365" s="194"/>
      <c r="S365" s="194"/>
      <c r="T365" s="194"/>
      <c r="U365" s="195"/>
      <c r="AT365" s="189" t="s">
        <v>174</v>
      </c>
      <c r="AU365" s="189" t="s">
        <v>83</v>
      </c>
      <c r="AV365" s="187" t="s">
        <v>83</v>
      </c>
      <c r="AW365" s="187" t="s">
        <v>176</v>
      </c>
      <c r="AX365" s="187" t="s">
        <v>73</v>
      </c>
      <c r="AY365" s="189" t="s">
        <v>165</v>
      </c>
    </row>
    <row r="366" s="196" customFormat="true" ht="12" hidden="false" customHeight="false" outlineLevel="0" collapsed="false">
      <c r="B366" s="197"/>
      <c r="D366" s="180" t="s">
        <v>174</v>
      </c>
      <c r="E366" s="198"/>
      <c r="F366" s="199" t="s">
        <v>178</v>
      </c>
      <c r="H366" s="200" t="n">
        <v>0.1086</v>
      </c>
      <c r="I366" s="201"/>
      <c r="L366" s="197"/>
      <c r="M366" s="202"/>
      <c r="N366" s="203"/>
      <c r="O366" s="203"/>
      <c r="P366" s="203"/>
      <c r="Q366" s="203"/>
      <c r="R366" s="203"/>
      <c r="S366" s="203"/>
      <c r="T366" s="203"/>
      <c r="U366" s="204"/>
      <c r="AT366" s="198" t="s">
        <v>174</v>
      </c>
      <c r="AU366" s="198" t="s">
        <v>83</v>
      </c>
      <c r="AV366" s="196" t="s">
        <v>172</v>
      </c>
      <c r="AW366" s="196" t="s">
        <v>176</v>
      </c>
      <c r="AX366" s="196" t="s">
        <v>81</v>
      </c>
      <c r="AY366" s="198" t="s">
        <v>165</v>
      </c>
    </row>
    <row r="367" s="22" customFormat="true" ht="16.5" hidden="false" customHeight="true" outlineLevel="0" collapsed="false">
      <c r="B367" s="164"/>
      <c r="C367" s="205" t="s">
        <v>477</v>
      </c>
      <c r="D367" s="205" t="s">
        <v>262</v>
      </c>
      <c r="E367" s="206" t="s">
        <v>478</v>
      </c>
      <c r="F367" s="207" t="s">
        <v>479</v>
      </c>
      <c r="G367" s="208" t="s">
        <v>265</v>
      </c>
      <c r="H367" s="209" t="n">
        <v>0.119</v>
      </c>
      <c r="I367" s="210"/>
      <c r="J367" s="211" t="n">
        <f aca="false">ROUND(I367*H367,2)</f>
        <v>0</v>
      </c>
      <c r="K367" s="207" t="s">
        <v>171</v>
      </c>
      <c r="L367" s="212"/>
      <c r="M367" s="213"/>
      <c r="N367" s="214" t="s">
        <v>44</v>
      </c>
      <c r="O367" s="54"/>
      <c r="P367" s="174" t="n">
        <f aca="false">O367*H367</f>
        <v>0</v>
      </c>
      <c r="Q367" s="174" t="n">
        <v>1</v>
      </c>
      <c r="R367" s="174" t="n">
        <f aca="false">Q367*H367</f>
        <v>0.119</v>
      </c>
      <c r="S367" s="174" t="n">
        <v>0</v>
      </c>
      <c r="T367" s="174" t="n">
        <f aca="false">S367*H367</f>
        <v>0</v>
      </c>
      <c r="U367" s="175"/>
      <c r="AR367" s="176" t="s">
        <v>223</v>
      </c>
      <c r="AT367" s="176" t="s">
        <v>262</v>
      </c>
      <c r="AU367" s="176" t="s">
        <v>83</v>
      </c>
      <c r="AY367" s="3" t="s">
        <v>165</v>
      </c>
      <c r="BE367" s="177" t="n">
        <f aca="false">IF(N367="základní",J367,0)</f>
        <v>0</v>
      </c>
      <c r="BF367" s="177" t="n">
        <f aca="false">IF(N367="snížená",J367,0)</f>
        <v>0</v>
      </c>
      <c r="BG367" s="177" t="n">
        <f aca="false">IF(N367="zákl. přenesená",J367,0)</f>
        <v>0</v>
      </c>
      <c r="BH367" s="177" t="n">
        <f aca="false">IF(N367="sníž. přenesená",J367,0)</f>
        <v>0</v>
      </c>
      <c r="BI367" s="177" t="n">
        <f aca="false">IF(N367="nulová",J367,0)</f>
        <v>0</v>
      </c>
      <c r="BJ367" s="3" t="s">
        <v>81</v>
      </c>
      <c r="BK367" s="177" t="n">
        <f aca="false">ROUND(I367*H367,2)</f>
        <v>0</v>
      </c>
      <c r="BL367" s="3" t="s">
        <v>172</v>
      </c>
      <c r="BM367" s="176" t="s">
        <v>480</v>
      </c>
    </row>
    <row r="368" s="178" customFormat="true" ht="12" hidden="false" customHeight="false" outlineLevel="0" collapsed="false">
      <c r="B368" s="179"/>
      <c r="D368" s="180" t="s">
        <v>174</v>
      </c>
      <c r="E368" s="181"/>
      <c r="F368" s="182" t="s">
        <v>210</v>
      </c>
      <c r="H368" s="181"/>
      <c r="I368" s="183"/>
      <c r="L368" s="179"/>
      <c r="M368" s="184"/>
      <c r="N368" s="185"/>
      <c r="O368" s="185"/>
      <c r="P368" s="185"/>
      <c r="Q368" s="185"/>
      <c r="R368" s="185"/>
      <c r="S368" s="185"/>
      <c r="T368" s="185"/>
      <c r="U368" s="186"/>
      <c r="AT368" s="181" t="s">
        <v>174</v>
      </c>
      <c r="AU368" s="181" t="s">
        <v>83</v>
      </c>
      <c r="AV368" s="178" t="s">
        <v>81</v>
      </c>
      <c r="AW368" s="178" t="s">
        <v>176</v>
      </c>
      <c r="AX368" s="178" t="s">
        <v>73</v>
      </c>
      <c r="AY368" s="181" t="s">
        <v>165</v>
      </c>
    </row>
    <row r="369" s="187" customFormat="true" ht="24" hidden="false" customHeight="false" outlineLevel="0" collapsed="false">
      <c r="B369" s="188"/>
      <c r="D369" s="180" t="s">
        <v>174</v>
      </c>
      <c r="E369" s="189"/>
      <c r="F369" s="190" t="s">
        <v>481</v>
      </c>
      <c r="H369" s="191" t="n">
        <v>0.11946</v>
      </c>
      <c r="I369" s="192"/>
      <c r="L369" s="188"/>
      <c r="M369" s="193"/>
      <c r="N369" s="194"/>
      <c r="O369" s="194"/>
      <c r="P369" s="194"/>
      <c r="Q369" s="194"/>
      <c r="R369" s="194"/>
      <c r="S369" s="194"/>
      <c r="T369" s="194"/>
      <c r="U369" s="195"/>
      <c r="AT369" s="189" t="s">
        <v>174</v>
      </c>
      <c r="AU369" s="189" t="s">
        <v>83</v>
      </c>
      <c r="AV369" s="187" t="s">
        <v>83</v>
      </c>
      <c r="AW369" s="187" t="s">
        <v>176</v>
      </c>
      <c r="AX369" s="187" t="s">
        <v>73</v>
      </c>
      <c r="AY369" s="189" t="s">
        <v>165</v>
      </c>
    </row>
    <row r="370" s="196" customFormat="true" ht="12" hidden="false" customHeight="false" outlineLevel="0" collapsed="false">
      <c r="B370" s="197"/>
      <c r="D370" s="180" t="s">
        <v>174</v>
      </c>
      <c r="E370" s="198"/>
      <c r="F370" s="199" t="s">
        <v>178</v>
      </c>
      <c r="H370" s="200" t="n">
        <v>0.11946</v>
      </c>
      <c r="I370" s="201"/>
      <c r="L370" s="197"/>
      <c r="M370" s="202"/>
      <c r="N370" s="203"/>
      <c r="O370" s="203"/>
      <c r="P370" s="203"/>
      <c r="Q370" s="203"/>
      <c r="R370" s="203"/>
      <c r="S370" s="203"/>
      <c r="T370" s="203"/>
      <c r="U370" s="204"/>
      <c r="AT370" s="198" t="s">
        <v>174</v>
      </c>
      <c r="AU370" s="198" t="s">
        <v>83</v>
      </c>
      <c r="AV370" s="196" t="s">
        <v>172</v>
      </c>
      <c r="AW370" s="196" t="s">
        <v>176</v>
      </c>
      <c r="AX370" s="196" t="s">
        <v>81</v>
      </c>
      <c r="AY370" s="198" t="s">
        <v>165</v>
      </c>
    </row>
    <row r="371" s="22" customFormat="true" ht="24" hidden="false" customHeight="true" outlineLevel="0" collapsed="false">
      <c r="B371" s="164"/>
      <c r="C371" s="165" t="s">
        <v>482</v>
      </c>
      <c r="D371" s="165" t="s">
        <v>167</v>
      </c>
      <c r="E371" s="166" t="s">
        <v>483</v>
      </c>
      <c r="F371" s="167" t="s">
        <v>484</v>
      </c>
      <c r="G371" s="168" t="s">
        <v>265</v>
      </c>
      <c r="H371" s="169" t="n">
        <v>0.438</v>
      </c>
      <c r="I371" s="170"/>
      <c r="J371" s="171" t="n">
        <f aca="false">ROUND(I371*H371,2)</f>
        <v>0</v>
      </c>
      <c r="K371" s="215" t="s">
        <v>171</v>
      </c>
      <c r="L371" s="23"/>
      <c r="M371" s="172"/>
      <c r="N371" s="173" t="s">
        <v>44</v>
      </c>
      <c r="O371" s="54"/>
      <c r="P371" s="174" t="n">
        <f aca="false">O371*H371</f>
        <v>0</v>
      </c>
      <c r="Q371" s="174" t="n">
        <v>1.09</v>
      </c>
      <c r="R371" s="174" t="n">
        <f aca="false">Q371*H371</f>
        <v>0.47742</v>
      </c>
      <c r="S371" s="174" t="n">
        <v>0</v>
      </c>
      <c r="T371" s="174" t="n">
        <f aca="false">S371*H371</f>
        <v>0</v>
      </c>
      <c r="U371" s="175"/>
      <c r="AR371" s="176" t="s">
        <v>172</v>
      </c>
      <c r="AT371" s="176" t="s">
        <v>167</v>
      </c>
      <c r="AU371" s="176" t="s">
        <v>83</v>
      </c>
      <c r="AY371" s="3" t="s">
        <v>165</v>
      </c>
      <c r="BE371" s="177" t="n">
        <f aca="false">IF(N371="základní",J371,0)</f>
        <v>0</v>
      </c>
      <c r="BF371" s="177" t="n">
        <f aca="false">IF(N371="snížená",J371,0)</f>
        <v>0</v>
      </c>
      <c r="BG371" s="177" t="n">
        <f aca="false">IF(N371="zákl. přenesená",J371,0)</f>
        <v>0</v>
      </c>
      <c r="BH371" s="177" t="n">
        <f aca="false">IF(N371="sníž. přenesená",J371,0)</f>
        <v>0</v>
      </c>
      <c r="BI371" s="177" t="n">
        <f aca="false">IF(N371="nulová",J371,0)</f>
        <v>0</v>
      </c>
      <c r="BJ371" s="3" t="s">
        <v>81</v>
      </c>
      <c r="BK371" s="177" t="n">
        <f aca="false">ROUND(I371*H371,2)</f>
        <v>0</v>
      </c>
      <c r="BL371" s="3" t="s">
        <v>172</v>
      </c>
      <c r="BM371" s="176" t="s">
        <v>485</v>
      </c>
    </row>
    <row r="372" s="178" customFormat="true" ht="12" hidden="false" customHeight="false" outlineLevel="0" collapsed="false">
      <c r="B372" s="179"/>
      <c r="D372" s="180" t="s">
        <v>174</v>
      </c>
      <c r="E372" s="181"/>
      <c r="F372" s="182" t="s">
        <v>210</v>
      </c>
      <c r="H372" s="181"/>
      <c r="I372" s="183"/>
      <c r="L372" s="179"/>
      <c r="M372" s="184"/>
      <c r="N372" s="185"/>
      <c r="O372" s="185"/>
      <c r="P372" s="185"/>
      <c r="Q372" s="185"/>
      <c r="R372" s="185"/>
      <c r="S372" s="185"/>
      <c r="T372" s="185"/>
      <c r="U372" s="186"/>
      <c r="AT372" s="181" t="s">
        <v>174</v>
      </c>
      <c r="AU372" s="181" t="s">
        <v>83</v>
      </c>
      <c r="AV372" s="178" t="s">
        <v>81</v>
      </c>
      <c r="AW372" s="178" t="s">
        <v>176</v>
      </c>
      <c r="AX372" s="178" t="s">
        <v>73</v>
      </c>
      <c r="AY372" s="181" t="s">
        <v>165</v>
      </c>
    </row>
    <row r="373" s="187" customFormat="true" ht="24" hidden="false" customHeight="false" outlineLevel="0" collapsed="false">
      <c r="B373" s="188"/>
      <c r="D373" s="180" t="s">
        <v>174</v>
      </c>
      <c r="E373" s="189"/>
      <c r="F373" s="190" t="s">
        <v>486</v>
      </c>
      <c r="H373" s="191" t="n">
        <v>0.0116116</v>
      </c>
      <c r="I373" s="192"/>
      <c r="L373" s="188"/>
      <c r="M373" s="193"/>
      <c r="N373" s="194"/>
      <c r="O373" s="194"/>
      <c r="P373" s="194"/>
      <c r="Q373" s="194"/>
      <c r="R373" s="194"/>
      <c r="S373" s="194"/>
      <c r="T373" s="194"/>
      <c r="U373" s="195"/>
      <c r="AT373" s="189" t="s">
        <v>174</v>
      </c>
      <c r="AU373" s="189" t="s">
        <v>83</v>
      </c>
      <c r="AV373" s="187" t="s">
        <v>83</v>
      </c>
      <c r="AW373" s="187" t="s">
        <v>176</v>
      </c>
      <c r="AX373" s="187" t="s">
        <v>73</v>
      </c>
      <c r="AY373" s="189" t="s">
        <v>165</v>
      </c>
    </row>
    <row r="374" s="187" customFormat="true" ht="24" hidden="false" customHeight="false" outlineLevel="0" collapsed="false">
      <c r="B374" s="188"/>
      <c r="D374" s="180" t="s">
        <v>174</v>
      </c>
      <c r="E374" s="189"/>
      <c r="F374" s="190" t="s">
        <v>487</v>
      </c>
      <c r="H374" s="191" t="n">
        <v>0.0066352</v>
      </c>
      <c r="I374" s="192"/>
      <c r="L374" s="188"/>
      <c r="M374" s="193"/>
      <c r="N374" s="194"/>
      <c r="O374" s="194"/>
      <c r="P374" s="194"/>
      <c r="Q374" s="194"/>
      <c r="R374" s="194"/>
      <c r="S374" s="194"/>
      <c r="T374" s="194"/>
      <c r="U374" s="195"/>
      <c r="AT374" s="189" t="s">
        <v>174</v>
      </c>
      <c r="AU374" s="189" t="s">
        <v>83</v>
      </c>
      <c r="AV374" s="187" t="s">
        <v>83</v>
      </c>
      <c r="AW374" s="187" t="s">
        <v>176</v>
      </c>
      <c r="AX374" s="187" t="s">
        <v>73</v>
      </c>
      <c r="AY374" s="189" t="s">
        <v>165</v>
      </c>
    </row>
    <row r="375" s="178" customFormat="true" ht="12" hidden="false" customHeight="false" outlineLevel="0" collapsed="false">
      <c r="B375" s="179"/>
      <c r="D375" s="180" t="s">
        <v>174</v>
      </c>
      <c r="E375" s="181"/>
      <c r="F375" s="182" t="s">
        <v>375</v>
      </c>
      <c r="H375" s="181"/>
      <c r="I375" s="183"/>
      <c r="L375" s="179"/>
      <c r="M375" s="184"/>
      <c r="N375" s="185"/>
      <c r="O375" s="185"/>
      <c r="P375" s="185"/>
      <c r="Q375" s="185"/>
      <c r="R375" s="185"/>
      <c r="S375" s="185"/>
      <c r="T375" s="185"/>
      <c r="U375" s="186"/>
      <c r="AT375" s="181" t="s">
        <v>174</v>
      </c>
      <c r="AU375" s="181" t="s">
        <v>83</v>
      </c>
      <c r="AV375" s="178" t="s">
        <v>81</v>
      </c>
      <c r="AW375" s="178" t="s">
        <v>176</v>
      </c>
      <c r="AX375" s="178" t="s">
        <v>73</v>
      </c>
      <c r="AY375" s="181" t="s">
        <v>165</v>
      </c>
    </row>
    <row r="376" s="187" customFormat="true" ht="12" hidden="false" customHeight="false" outlineLevel="0" collapsed="false">
      <c r="B376" s="188"/>
      <c r="D376" s="180" t="s">
        <v>174</v>
      </c>
      <c r="E376" s="189"/>
      <c r="F376" s="190" t="s">
        <v>488</v>
      </c>
      <c r="H376" s="191" t="n">
        <v>0.09768</v>
      </c>
      <c r="I376" s="192"/>
      <c r="L376" s="188"/>
      <c r="M376" s="193"/>
      <c r="N376" s="194"/>
      <c r="O376" s="194"/>
      <c r="P376" s="194"/>
      <c r="Q376" s="194"/>
      <c r="R376" s="194"/>
      <c r="S376" s="194"/>
      <c r="T376" s="194"/>
      <c r="U376" s="195"/>
      <c r="AT376" s="189" t="s">
        <v>174</v>
      </c>
      <c r="AU376" s="189" t="s">
        <v>83</v>
      </c>
      <c r="AV376" s="187" t="s">
        <v>83</v>
      </c>
      <c r="AW376" s="187" t="s">
        <v>176</v>
      </c>
      <c r="AX376" s="187" t="s">
        <v>73</v>
      </c>
      <c r="AY376" s="189" t="s">
        <v>165</v>
      </c>
    </row>
    <row r="377" s="187" customFormat="true" ht="12" hidden="false" customHeight="false" outlineLevel="0" collapsed="false">
      <c r="B377" s="188"/>
      <c r="D377" s="180" t="s">
        <v>174</v>
      </c>
      <c r="E377" s="189"/>
      <c r="F377" s="190" t="s">
        <v>489</v>
      </c>
      <c r="H377" s="191" t="n">
        <v>0.063492</v>
      </c>
      <c r="I377" s="192"/>
      <c r="L377" s="188"/>
      <c r="M377" s="193"/>
      <c r="N377" s="194"/>
      <c r="O377" s="194"/>
      <c r="P377" s="194"/>
      <c r="Q377" s="194"/>
      <c r="R377" s="194"/>
      <c r="S377" s="194"/>
      <c r="T377" s="194"/>
      <c r="U377" s="195"/>
      <c r="AT377" s="189" t="s">
        <v>174</v>
      </c>
      <c r="AU377" s="189" t="s">
        <v>83</v>
      </c>
      <c r="AV377" s="187" t="s">
        <v>83</v>
      </c>
      <c r="AW377" s="187" t="s">
        <v>176</v>
      </c>
      <c r="AX377" s="187" t="s">
        <v>73</v>
      </c>
      <c r="AY377" s="189" t="s">
        <v>165</v>
      </c>
    </row>
    <row r="378" s="178" customFormat="true" ht="12" hidden="false" customHeight="false" outlineLevel="0" collapsed="false">
      <c r="B378" s="179"/>
      <c r="D378" s="180" t="s">
        <v>174</v>
      </c>
      <c r="E378" s="181"/>
      <c r="F378" s="182" t="s">
        <v>377</v>
      </c>
      <c r="H378" s="181"/>
      <c r="I378" s="183"/>
      <c r="L378" s="179"/>
      <c r="M378" s="184"/>
      <c r="N378" s="185"/>
      <c r="O378" s="185"/>
      <c r="P378" s="185"/>
      <c r="Q378" s="185"/>
      <c r="R378" s="185"/>
      <c r="S378" s="185"/>
      <c r="T378" s="185"/>
      <c r="U378" s="186"/>
      <c r="AT378" s="181" t="s">
        <v>174</v>
      </c>
      <c r="AU378" s="181" t="s">
        <v>83</v>
      </c>
      <c r="AV378" s="178" t="s">
        <v>81</v>
      </c>
      <c r="AW378" s="178" t="s">
        <v>176</v>
      </c>
      <c r="AX378" s="178" t="s">
        <v>73</v>
      </c>
      <c r="AY378" s="181" t="s">
        <v>165</v>
      </c>
    </row>
    <row r="379" s="187" customFormat="true" ht="12" hidden="false" customHeight="false" outlineLevel="0" collapsed="false">
      <c r="B379" s="188"/>
      <c r="D379" s="180" t="s">
        <v>174</v>
      </c>
      <c r="E379" s="189"/>
      <c r="F379" s="190" t="s">
        <v>490</v>
      </c>
      <c r="H379" s="191" t="n">
        <v>0.19536</v>
      </c>
      <c r="I379" s="192"/>
      <c r="L379" s="188"/>
      <c r="M379" s="193"/>
      <c r="N379" s="194"/>
      <c r="O379" s="194"/>
      <c r="P379" s="194"/>
      <c r="Q379" s="194"/>
      <c r="R379" s="194"/>
      <c r="S379" s="194"/>
      <c r="T379" s="194"/>
      <c r="U379" s="195"/>
      <c r="AT379" s="189" t="s">
        <v>174</v>
      </c>
      <c r="AU379" s="189" t="s">
        <v>83</v>
      </c>
      <c r="AV379" s="187" t="s">
        <v>83</v>
      </c>
      <c r="AW379" s="187" t="s">
        <v>176</v>
      </c>
      <c r="AX379" s="187" t="s">
        <v>73</v>
      </c>
      <c r="AY379" s="189" t="s">
        <v>165</v>
      </c>
    </row>
    <row r="380" s="187" customFormat="true" ht="12" hidden="false" customHeight="false" outlineLevel="0" collapsed="false">
      <c r="B380" s="188"/>
      <c r="D380" s="180" t="s">
        <v>174</v>
      </c>
      <c r="E380" s="189"/>
      <c r="F380" s="190" t="s">
        <v>489</v>
      </c>
      <c r="H380" s="191" t="n">
        <v>0.063492</v>
      </c>
      <c r="I380" s="192"/>
      <c r="L380" s="188"/>
      <c r="M380" s="193"/>
      <c r="N380" s="194"/>
      <c r="O380" s="194"/>
      <c r="P380" s="194"/>
      <c r="Q380" s="194"/>
      <c r="R380" s="194"/>
      <c r="S380" s="194"/>
      <c r="T380" s="194"/>
      <c r="U380" s="195"/>
      <c r="AT380" s="189" t="s">
        <v>174</v>
      </c>
      <c r="AU380" s="189" t="s">
        <v>83</v>
      </c>
      <c r="AV380" s="187" t="s">
        <v>83</v>
      </c>
      <c r="AW380" s="187" t="s">
        <v>176</v>
      </c>
      <c r="AX380" s="187" t="s">
        <v>73</v>
      </c>
      <c r="AY380" s="189" t="s">
        <v>165</v>
      </c>
    </row>
    <row r="381" s="196" customFormat="true" ht="12" hidden="false" customHeight="false" outlineLevel="0" collapsed="false">
      <c r="B381" s="197"/>
      <c r="D381" s="180" t="s">
        <v>174</v>
      </c>
      <c r="E381" s="198"/>
      <c r="F381" s="199" t="s">
        <v>178</v>
      </c>
      <c r="H381" s="200" t="n">
        <v>0.4382708</v>
      </c>
      <c r="I381" s="201"/>
      <c r="L381" s="197"/>
      <c r="M381" s="202"/>
      <c r="N381" s="203"/>
      <c r="O381" s="203"/>
      <c r="P381" s="203"/>
      <c r="Q381" s="203"/>
      <c r="R381" s="203"/>
      <c r="S381" s="203"/>
      <c r="T381" s="203"/>
      <c r="U381" s="204"/>
      <c r="AT381" s="198" t="s">
        <v>174</v>
      </c>
      <c r="AU381" s="198" t="s">
        <v>83</v>
      </c>
      <c r="AV381" s="196" t="s">
        <v>172</v>
      </c>
      <c r="AW381" s="196" t="s">
        <v>176</v>
      </c>
      <c r="AX381" s="196" t="s">
        <v>81</v>
      </c>
      <c r="AY381" s="198" t="s">
        <v>165</v>
      </c>
    </row>
    <row r="382" s="22" customFormat="true" ht="24" hidden="false" customHeight="true" outlineLevel="0" collapsed="false">
      <c r="B382" s="164"/>
      <c r="C382" s="165" t="s">
        <v>491</v>
      </c>
      <c r="D382" s="165" t="s">
        <v>167</v>
      </c>
      <c r="E382" s="166" t="s">
        <v>492</v>
      </c>
      <c r="F382" s="167" t="s">
        <v>493</v>
      </c>
      <c r="G382" s="168" t="s">
        <v>265</v>
      </c>
      <c r="H382" s="169" t="n">
        <v>0.377</v>
      </c>
      <c r="I382" s="170"/>
      <c r="J382" s="171" t="n">
        <f aca="false">ROUND(I382*H382,2)</f>
        <v>0</v>
      </c>
      <c r="K382" s="215" t="s">
        <v>171</v>
      </c>
      <c r="L382" s="23"/>
      <c r="M382" s="172"/>
      <c r="N382" s="173" t="s">
        <v>44</v>
      </c>
      <c r="O382" s="54"/>
      <c r="P382" s="174" t="n">
        <f aca="false">O382*H382</f>
        <v>0</v>
      </c>
      <c r="Q382" s="174" t="n">
        <v>1.09</v>
      </c>
      <c r="R382" s="174" t="n">
        <f aca="false">Q382*H382</f>
        <v>0.41093</v>
      </c>
      <c r="S382" s="174" t="n">
        <v>0</v>
      </c>
      <c r="T382" s="174" t="n">
        <f aca="false">S382*H382</f>
        <v>0</v>
      </c>
      <c r="U382" s="175"/>
      <c r="AR382" s="176" t="s">
        <v>172</v>
      </c>
      <c r="AT382" s="176" t="s">
        <v>167</v>
      </c>
      <c r="AU382" s="176" t="s">
        <v>83</v>
      </c>
      <c r="AY382" s="3" t="s">
        <v>165</v>
      </c>
      <c r="BE382" s="177" t="n">
        <f aca="false">IF(N382="základní",J382,0)</f>
        <v>0</v>
      </c>
      <c r="BF382" s="177" t="n">
        <f aca="false">IF(N382="snížená",J382,0)</f>
        <v>0</v>
      </c>
      <c r="BG382" s="177" t="n">
        <f aca="false">IF(N382="zákl. přenesená",J382,0)</f>
        <v>0</v>
      </c>
      <c r="BH382" s="177" t="n">
        <f aca="false">IF(N382="sníž. přenesená",J382,0)</f>
        <v>0</v>
      </c>
      <c r="BI382" s="177" t="n">
        <f aca="false">IF(N382="nulová",J382,0)</f>
        <v>0</v>
      </c>
      <c r="BJ382" s="3" t="s">
        <v>81</v>
      </c>
      <c r="BK382" s="177" t="n">
        <f aca="false">ROUND(I382*H382,2)</f>
        <v>0</v>
      </c>
      <c r="BL382" s="3" t="s">
        <v>172</v>
      </c>
      <c r="BM382" s="176" t="s">
        <v>494</v>
      </c>
    </row>
    <row r="383" s="178" customFormat="true" ht="12" hidden="false" customHeight="false" outlineLevel="0" collapsed="false">
      <c r="B383" s="179"/>
      <c r="D383" s="180" t="s">
        <v>174</v>
      </c>
      <c r="E383" s="181"/>
      <c r="F383" s="182" t="s">
        <v>210</v>
      </c>
      <c r="H383" s="181"/>
      <c r="I383" s="183"/>
      <c r="L383" s="179"/>
      <c r="M383" s="184"/>
      <c r="N383" s="185"/>
      <c r="O383" s="185"/>
      <c r="P383" s="185"/>
      <c r="Q383" s="185"/>
      <c r="R383" s="185"/>
      <c r="S383" s="185"/>
      <c r="T383" s="185"/>
      <c r="U383" s="186"/>
      <c r="AT383" s="181" t="s">
        <v>174</v>
      </c>
      <c r="AU383" s="181" t="s">
        <v>83</v>
      </c>
      <c r="AV383" s="178" t="s">
        <v>81</v>
      </c>
      <c r="AW383" s="178" t="s">
        <v>176</v>
      </c>
      <c r="AX383" s="178" t="s">
        <v>73</v>
      </c>
      <c r="AY383" s="181" t="s">
        <v>165</v>
      </c>
    </row>
    <row r="384" s="187" customFormat="true" ht="24" hidden="false" customHeight="false" outlineLevel="0" collapsed="false">
      <c r="B384" s="188"/>
      <c r="D384" s="180" t="s">
        <v>174</v>
      </c>
      <c r="E384" s="189"/>
      <c r="F384" s="190" t="s">
        <v>495</v>
      </c>
      <c r="H384" s="191" t="n">
        <v>0.115632</v>
      </c>
      <c r="I384" s="192"/>
      <c r="L384" s="188"/>
      <c r="M384" s="193"/>
      <c r="N384" s="194"/>
      <c r="O384" s="194"/>
      <c r="P384" s="194"/>
      <c r="Q384" s="194"/>
      <c r="R384" s="194"/>
      <c r="S384" s="194"/>
      <c r="T384" s="194"/>
      <c r="U384" s="195"/>
      <c r="AT384" s="189" t="s">
        <v>174</v>
      </c>
      <c r="AU384" s="189" t="s">
        <v>83</v>
      </c>
      <c r="AV384" s="187" t="s">
        <v>83</v>
      </c>
      <c r="AW384" s="187" t="s">
        <v>176</v>
      </c>
      <c r="AX384" s="187" t="s">
        <v>73</v>
      </c>
      <c r="AY384" s="189" t="s">
        <v>165</v>
      </c>
    </row>
    <row r="385" s="187" customFormat="true" ht="24" hidden="false" customHeight="false" outlineLevel="0" collapsed="false">
      <c r="B385" s="188"/>
      <c r="D385" s="180" t="s">
        <v>174</v>
      </c>
      <c r="E385" s="189"/>
      <c r="F385" s="190" t="s">
        <v>496</v>
      </c>
      <c r="H385" s="191" t="n">
        <v>0.11946</v>
      </c>
      <c r="I385" s="192"/>
      <c r="L385" s="188"/>
      <c r="M385" s="193"/>
      <c r="N385" s="194"/>
      <c r="O385" s="194"/>
      <c r="P385" s="194"/>
      <c r="Q385" s="194"/>
      <c r="R385" s="194"/>
      <c r="S385" s="194"/>
      <c r="T385" s="194"/>
      <c r="U385" s="195"/>
      <c r="AT385" s="189" t="s">
        <v>174</v>
      </c>
      <c r="AU385" s="189" t="s">
        <v>83</v>
      </c>
      <c r="AV385" s="187" t="s">
        <v>83</v>
      </c>
      <c r="AW385" s="187" t="s">
        <v>176</v>
      </c>
      <c r="AX385" s="187" t="s">
        <v>73</v>
      </c>
      <c r="AY385" s="189" t="s">
        <v>165</v>
      </c>
    </row>
    <row r="386" s="178" customFormat="true" ht="12" hidden="false" customHeight="false" outlineLevel="0" collapsed="false">
      <c r="B386" s="179"/>
      <c r="D386" s="180" t="s">
        <v>174</v>
      </c>
      <c r="E386" s="181"/>
      <c r="F386" s="182" t="s">
        <v>375</v>
      </c>
      <c r="H386" s="181"/>
      <c r="I386" s="183"/>
      <c r="L386" s="179"/>
      <c r="M386" s="184"/>
      <c r="N386" s="185"/>
      <c r="O386" s="185"/>
      <c r="P386" s="185"/>
      <c r="Q386" s="185"/>
      <c r="R386" s="185"/>
      <c r="S386" s="185"/>
      <c r="T386" s="185"/>
      <c r="U386" s="186"/>
      <c r="AT386" s="181" t="s">
        <v>174</v>
      </c>
      <c r="AU386" s="181" t="s">
        <v>83</v>
      </c>
      <c r="AV386" s="178" t="s">
        <v>81</v>
      </c>
      <c r="AW386" s="178" t="s">
        <v>176</v>
      </c>
      <c r="AX386" s="178" t="s">
        <v>73</v>
      </c>
      <c r="AY386" s="181" t="s">
        <v>165</v>
      </c>
    </row>
    <row r="387" s="187" customFormat="true" ht="12" hidden="false" customHeight="false" outlineLevel="0" collapsed="false">
      <c r="B387" s="188"/>
      <c r="D387" s="180" t="s">
        <v>174</v>
      </c>
      <c r="E387" s="189"/>
      <c r="F387" s="190" t="s">
        <v>497</v>
      </c>
      <c r="H387" s="191" t="n">
        <v>0.070785</v>
      </c>
      <c r="I387" s="192"/>
      <c r="L387" s="188"/>
      <c r="M387" s="193"/>
      <c r="N387" s="194"/>
      <c r="O387" s="194"/>
      <c r="P387" s="194"/>
      <c r="Q387" s="194"/>
      <c r="R387" s="194"/>
      <c r="S387" s="194"/>
      <c r="T387" s="194"/>
      <c r="U387" s="195"/>
      <c r="AT387" s="189" t="s">
        <v>174</v>
      </c>
      <c r="AU387" s="189" t="s">
        <v>83</v>
      </c>
      <c r="AV387" s="187" t="s">
        <v>83</v>
      </c>
      <c r="AW387" s="187" t="s">
        <v>176</v>
      </c>
      <c r="AX387" s="187" t="s">
        <v>73</v>
      </c>
      <c r="AY387" s="189" t="s">
        <v>165</v>
      </c>
    </row>
    <row r="388" s="178" customFormat="true" ht="12" hidden="false" customHeight="false" outlineLevel="0" collapsed="false">
      <c r="B388" s="179"/>
      <c r="D388" s="180" t="s">
        <v>174</v>
      </c>
      <c r="E388" s="181"/>
      <c r="F388" s="182" t="s">
        <v>377</v>
      </c>
      <c r="H388" s="181"/>
      <c r="I388" s="183"/>
      <c r="L388" s="179"/>
      <c r="M388" s="184"/>
      <c r="N388" s="185"/>
      <c r="O388" s="185"/>
      <c r="P388" s="185"/>
      <c r="Q388" s="185"/>
      <c r="R388" s="185"/>
      <c r="S388" s="185"/>
      <c r="T388" s="185"/>
      <c r="U388" s="186"/>
      <c r="AT388" s="181" t="s">
        <v>174</v>
      </c>
      <c r="AU388" s="181" t="s">
        <v>83</v>
      </c>
      <c r="AV388" s="178" t="s">
        <v>81</v>
      </c>
      <c r="AW388" s="178" t="s">
        <v>176</v>
      </c>
      <c r="AX388" s="178" t="s">
        <v>73</v>
      </c>
      <c r="AY388" s="181" t="s">
        <v>165</v>
      </c>
    </row>
    <row r="389" s="187" customFormat="true" ht="12" hidden="false" customHeight="false" outlineLevel="0" collapsed="false">
      <c r="B389" s="188"/>
      <c r="D389" s="180" t="s">
        <v>174</v>
      </c>
      <c r="E389" s="189"/>
      <c r="F389" s="190" t="s">
        <v>497</v>
      </c>
      <c r="H389" s="191" t="n">
        <v>0.070785</v>
      </c>
      <c r="I389" s="192"/>
      <c r="L389" s="188"/>
      <c r="M389" s="193"/>
      <c r="N389" s="194"/>
      <c r="O389" s="194"/>
      <c r="P389" s="194"/>
      <c r="Q389" s="194"/>
      <c r="R389" s="194"/>
      <c r="S389" s="194"/>
      <c r="T389" s="194"/>
      <c r="U389" s="195"/>
      <c r="AT389" s="189" t="s">
        <v>174</v>
      </c>
      <c r="AU389" s="189" t="s">
        <v>83</v>
      </c>
      <c r="AV389" s="187" t="s">
        <v>83</v>
      </c>
      <c r="AW389" s="187" t="s">
        <v>176</v>
      </c>
      <c r="AX389" s="187" t="s">
        <v>73</v>
      </c>
      <c r="AY389" s="189" t="s">
        <v>165</v>
      </c>
    </row>
    <row r="390" s="196" customFormat="true" ht="12" hidden="false" customHeight="false" outlineLevel="0" collapsed="false">
      <c r="B390" s="197"/>
      <c r="D390" s="180" t="s">
        <v>174</v>
      </c>
      <c r="E390" s="198"/>
      <c r="F390" s="199" t="s">
        <v>178</v>
      </c>
      <c r="H390" s="200" t="n">
        <v>0.376662</v>
      </c>
      <c r="I390" s="201"/>
      <c r="L390" s="197"/>
      <c r="M390" s="202"/>
      <c r="N390" s="203"/>
      <c r="O390" s="203"/>
      <c r="P390" s="203"/>
      <c r="Q390" s="203"/>
      <c r="R390" s="203"/>
      <c r="S390" s="203"/>
      <c r="T390" s="203"/>
      <c r="U390" s="204"/>
      <c r="AT390" s="198" t="s">
        <v>174</v>
      </c>
      <c r="AU390" s="198" t="s">
        <v>83</v>
      </c>
      <c r="AV390" s="196" t="s">
        <v>172</v>
      </c>
      <c r="AW390" s="196" t="s">
        <v>176</v>
      </c>
      <c r="AX390" s="196" t="s">
        <v>81</v>
      </c>
      <c r="AY390" s="198" t="s">
        <v>165</v>
      </c>
    </row>
    <row r="391" s="22" customFormat="true" ht="24" hidden="false" customHeight="true" outlineLevel="0" collapsed="false">
      <c r="B391" s="164"/>
      <c r="C391" s="165" t="s">
        <v>498</v>
      </c>
      <c r="D391" s="165" t="s">
        <v>167</v>
      </c>
      <c r="E391" s="166" t="s">
        <v>499</v>
      </c>
      <c r="F391" s="167" t="s">
        <v>500</v>
      </c>
      <c r="G391" s="168" t="s">
        <v>170</v>
      </c>
      <c r="H391" s="169" t="n">
        <v>13.955</v>
      </c>
      <c r="I391" s="170"/>
      <c r="J391" s="171" t="n">
        <f aca="false">ROUND(I391*H391,2)</f>
        <v>0</v>
      </c>
      <c r="K391" s="215" t="s">
        <v>171</v>
      </c>
      <c r="L391" s="23"/>
      <c r="M391" s="172"/>
      <c r="N391" s="173" t="s">
        <v>44</v>
      </c>
      <c r="O391" s="54"/>
      <c r="P391" s="174" t="n">
        <f aca="false">O391*H391</f>
        <v>0</v>
      </c>
      <c r="Q391" s="174" t="n">
        <v>0.09099</v>
      </c>
      <c r="R391" s="174" t="n">
        <f aca="false">Q391*H391</f>
        <v>1.26976545</v>
      </c>
      <c r="S391" s="174" t="n">
        <v>0</v>
      </c>
      <c r="T391" s="174" t="n">
        <f aca="false">S391*H391</f>
        <v>0</v>
      </c>
      <c r="U391" s="175"/>
      <c r="AR391" s="176" t="s">
        <v>172</v>
      </c>
      <c r="AT391" s="176" t="s">
        <v>167</v>
      </c>
      <c r="AU391" s="176" t="s">
        <v>83</v>
      </c>
      <c r="AY391" s="3" t="s">
        <v>165</v>
      </c>
      <c r="BE391" s="177" t="n">
        <f aca="false">IF(N391="základní",J391,0)</f>
        <v>0</v>
      </c>
      <c r="BF391" s="177" t="n">
        <f aca="false">IF(N391="snížená",J391,0)</f>
        <v>0</v>
      </c>
      <c r="BG391" s="177" t="n">
        <f aca="false">IF(N391="zákl. přenesená",J391,0)</f>
        <v>0</v>
      </c>
      <c r="BH391" s="177" t="n">
        <f aca="false">IF(N391="sníž. přenesená",J391,0)</f>
        <v>0</v>
      </c>
      <c r="BI391" s="177" t="n">
        <f aca="false">IF(N391="nulová",J391,0)</f>
        <v>0</v>
      </c>
      <c r="BJ391" s="3" t="s">
        <v>81</v>
      </c>
      <c r="BK391" s="177" t="n">
        <f aca="false">ROUND(I391*H391,2)</f>
        <v>0</v>
      </c>
      <c r="BL391" s="3" t="s">
        <v>172</v>
      </c>
      <c r="BM391" s="176" t="s">
        <v>501</v>
      </c>
    </row>
    <row r="392" s="178" customFormat="true" ht="12" hidden="false" customHeight="false" outlineLevel="0" collapsed="false">
      <c r="B392" s="179"/>
      <c r="D392" s="180" t="s">
        <v>174</v>
      </c>
      <c r="E392" s="181"/>
      <c r="F392" s="182" t="s">
        <v>375</v>
      </c>
      <c r="H392" s="181"/>
      <c r="I392" s="183"/>
      <c r="L392" s="179"/>
      <c r="M392" s="184"/>
      <c r="N392" s="185"/>
      <c r="O392" s="185"/>
      <c r="P392" s="185"/>
      <c r="Q392" s="185"/>
      <c r="R392" s="185"/>
      <c r="S392" s="185"/>
      <c r="T392" s="185"/>
      <c r="U392" s="186"/>
      <c r="AT392" s="181" t="s">
        <v>174</v>
      </c>
      <c r="AU392" s="181" t="s">
        <v>83</v>
      </c>
      <c r="AV392" s="178" t="s">
        <v>81</v>
      </c>
      <c r="AW392" s="178" t="s">
        <v>176</v>
      </c>
      <c r="AX392" s="178" t="s">
        <v>73</v>
      </c>
      <c r="AY392" s="181" t="s">
        <v>165</v>
      </c>
    </row>
    <row r="393" s="187" customFormat="true" ht="12" hidden="false" customHeight="false" outlineLevel="0" collapsed="false">
      <c r="B393" s="188"/>
      <c r="D393" s="180" t="s">
        <v>174</v>
      </c>
      <c r="E393" s="189"/>
      <c r="F393" s="190" t="s">
        <v>502</v>
      </c>
      <c r="H393" s="191" t="n">
        <v>2.94</v>
      </c>
      <c r="I393" s="192"/>
      <c r="L393" s="188"/>
      <c r="M393" s="193"/>
      <c r="N393" s="194"/>
      <c r="O393" s="194"/>
      <c r="P393" s="194"/>
      <c r="Q393" s="194"/>
      <c r="R393" s="194"/>
      <c r="S393" s="194"/>
      <c r="T393" s="194"/>
      <c r="U393" s="195"/>
      <c r="AT393" s="189" t="s">
        <v>174</v>
      </c>
      <c r="AU393" s="189" t="s">
        <v>83</v>
      </c>
      <c r="AV393" s="187" t="s">
        <v>83</v>
      </c>
      <c r="AW393" s="187" t="s">
        <v>176</v>
      </c>
      <c r="AX393" s="187" t="s">
        <v>73</v>
      </c>
      <c r="AY393" s="189" t="s">
        <v>165</v>
      </c>
    </row>
    <row r="394" s="187" customFormat="true" ht="12" hidden="false" customHeight="false" outlineLevel="0" collapsed="false">
      <c r="B394" s="188"/>
      <c r="D394" s="180" t="s">
        <v>174</v>
      </c>
      <c r="E394" s="189"/>
      <c r="F394" s="190" t="s">
        <v>503</v>
      </c>
      <c r="H394" s="191" t="n">
        <v>1.89</v>
      </c>
      <c r="I394" s="192"/>
      <c r="L394" s="188"/>
      <c r="M394" s="193"/>
      <c r="N394" s="194"/>
      <c r="O394" s="194"/>
      <c r="P394" s="194"/>
      <c r="Q394" s="194"/>
      <c r="R394" s="194"/>
      <c r="S394" s="194"/>
      <c r="T394" s="194"/>
      <c r="U394" s="195"/>
      <c r="AT394" s="189" t="s">
        <v>174</v>
      </c>
      <c r="AU394" s="189" t="s">
        <v>83</v>
      </c>
      <c r="AV394" s="187" t="s">
        <v>83</v>
      </c>
      <c r="AW394" s="187" t="s">
        <v>176</v>
      </c>
      <c r="AX394" s="187" t="s">
        <v>73</v>
      </c>
      <c r="AY394" s="189" t="s">
        <v>165</v>
      </c>
    </row>
    <row r="395" s="178" customFormat="true" ht="12" hidden="false" customHeight="false" outlineLevel="0" collapsed="false">
      <c r="B395" s="179"/>
      <c r="D395" s="180" t="s">
        <v>174</v>
      </c>
      <c r="E395" s="181"/>
      <c r="F395" s="182" t="s">
        <v>377</v>
      </c>
      <c r="H395" s="181"/>
      <c r="I395" s="183"/>
      <c r="L395" s="179"/>
      <c r="M395" s="184"/>
      <c r="N395" s="185"/>
      <c r="O395" s="185"/>
      <c r="P395" s="185"/>
      <c r="Q395" s="185"/>
      <c r="R395" s="185"/>
      <c r="S395" s="185"/>
      <c r="T395" s="185"/>
      <c r="U395" s="186"/>
      <c r="AT395" s="181" t="s">
        <v>174</v>
      </c>
      <c r="AU395" s="181" t="s">
        <v>83</v>
      </c>
      <c r="AV395" s="178" t="s">
        <v>81</v>
      </c>
      <c r="AW395" s="178" t="s">
        <v>176</v>
      </c>
      <c r="AX395" s="178" t="s">
        <v>73</v>
      </c>
      <c r="AY395" s="181" t="s">
        <v>165</v>
      </c>
    </row>
    <row r="396" s="187" customFormat="true" ht="12" hidden="false" customHeight="false" outlineLevel="0" collapsed="false">
      <c r="B396" s="188"/>
      <c r="D396" s="180" t="s">
        <v>174</v>
      </c>
      <c r="E396" s="189"/>
      <c r="F396" s="190" t="s">
        <v>504</v>
      </c>
      <c r="H396" s="191" t="n">
        <v>3.96</v>
      </c>
      <c r="I396" s="192"/>
      <c r="L396" s="188"/>
      <c r="M396" s="193"/>
      <c r="N396" s="194"/>
      <c r="O396" s="194"/>
      <c r="P396" s="194"/>
      <c r="Q396" s="194"/>
      <c r="R396" s="194"/>
      <c r="S396" s="194"/>
      <c r="T396" s="194"/>
      <c r="U396" s="195"/>
      <c r="AT396" s="189" t="s">
        <v>174</v>
      </c>
      <c r="AU396" s="189" t="s">
        <v>83</v>
      </c>
      <c r="AV396" s="187" t="s">
        <v>83</v>
      </c>
      <c r="AW396" s="187" t="s">
        <v>176</v>
      </c>
      <c r="AX396" s="187" t="s">
        <v>73</v>
      </c>
      <c r="AY396" s="189" t="s">
        <v>165</v>
      </c>
    </row>
    <row r="397" s="187" customFormat="true" ht="12" hidden="false" customHeight="false" outlineLevel="0" collapsed="false">
      <c r="B397" s="188"/>
      <c r="D397" s="180" t="s">
        <v>174</v>
      </c>
      <c r="E397" s="189"/>
      <c r="F397" s="190" t="s">
        <v>505</v>
      </c>
      <c r="H397" s="191" t="n">
        <v>1.205</v>
      </c>
      <c r="I397" s="192"/>
      <c r="L397" s="188"/>
      <c r="M397" s="193"/>
      <c r="N397" s="194"/>
      <c r="O397" s="194"/>
      <c r="P397" s="194"/>
      <c r="Q397" s="194"/>
      <c r="R397" s="194"/>
      <c r="S397" s="194"/>
      <c r="T397" s="194"/>
      <c r="U397" s="195"/>
      <c r="AT397" s="189" t="s">
        <v>174</v>
      </c>
      <c r="AU397" s="189" t="s">
        <v>83</v>
      </c>
      <c r="AV397" s="187" t="s">
        <v>83</v>
      </c>
      <c r="AW397" s="187" t="s">
        <v>176</v>
      </c>
      <c r="AX397" s="187" t="s">
        <v>73</v>
      </c>
      <c r="AY397" s="189" t="s">
        <v>165</v>
      </c>
    </row>
    <row r="398" s="187" customFormat="true" ht="12" hidden="false" customHeight="false" outlineLevel="0" collapsed="false">
      <c r="B398" s="188"/>
      <c r="D398" s="180" t="s">
        <v>174</v>
      </c>
      <c r="E398" s="189"/>
      <c r="F398" s="190" t="s">
        <v>504</v>
      </c>
      <c r="H398" s="191" t="n">
        <v>3.96</v>
      </c>
      <c r="I398" s="192"/>
      <c r="L398" s="188"/>
      <c r="M398" s="193"/>
      <c r="N398" s="194"/>
      <c r="O398" s="194"/>
      <c r="P398" s="194"/>
      <c r="Q398" s="194"/>
      <c r="R398" s="194"/>
      <c r="S398" s="194"/>
      <c r="T398" s="194"/>
      <c r="U398" s="195"/>
      <c r="AT398" s="189" t="s">
        <v>174</v>
      </c>
      <c r="AU398" s="189" t="s">
        <v>83</v>
      </c>
      <c r="AV398" s="187" t="s">
        <v>83</v>
      </c>
      <c r="AW398" s="187" t="s">
        <v>176</v>
      </c>
      <c r="AX398" s="187" t="s">
        <v>73</v>
      </c>
      <c r="AY398" s="189" t="s">
        <v>165</v>
      </c>
    </row>
    <row r="399" s="196" customFormat="true" ht="12" hidden="false" customHeight="false" outlineLevel="0" collapsed="false">
      <c r="B399" s="197"/>
      <c r="D399" s="180" t="s">
        <v>174</v>
      </c>
      <c r="E399" s="198"/>
      <c r="F399" s="199" t="s">
        <v>178</v>
      </c>
      <c r="H399" s="200" t="n">
        <v>13.955</v>
      </c>
      <c r="I399" s="201"/>
      <c r="L399" s="197"/>
      <c r="M399" s="202"/>
      <c r="N399" s="203"/>
      <c r="O399" s="203"/>
      <c r="P399" s="203"/>
      <c r="Q399" s="203"/>
      <c r="R399" s="203"/>
      <c r="S399" s="203"/>
      <c r="T399" s="203"/>
      <c r="U399" s="204"/>
      <c r="AT399" s="198" t="s">
        <v>174</v>
      </c>
      <c r="AU399" s="198" t="s">
        <v>83</v>
      </c>
      <c r="AV399" s="196" t="s">
        <v>172</v>
      </c>
      <c r="AW399" s="196" t="s">
        <v>176</v>
      </c>
      <c r="AX399" s="196" t="s">
        <v>81</v>
      </c>
      <c r="AY399" s="198" t="s">
        <v>165</v>
      </c>
    </row>
    <row r="400" s="22" customFormat="true" ht="24" hidden="false" customHeight="true" outlineLevel="0" collapsed="false">
      <c r="B400" s="164"/>
      <c r="C400" s="165" t="s">
        <v>506</v>
      </c>
      <c r="D400" s="165" t="s">
        <v>167</v>
      </c>
      <c r="E400" s="166" t="s">
        <v>507</v>
      </c>
      <c r="F400" s="167" t="s">
        <v>508</v>
      </c>
      <c r="G400" s="168" t="s">
        <v>170</v>
      </c>
      <c r="H400" s="169" t="n">
        <v>3.3</v>
      </c>
      <c r="I400" s="170"/>
      <c r="J400" s="171" t="n">
        <f aca="false">ROUND(I400*H400,2)</f>
        <v>0</v>
      </c>
      <c r="K400" s="215" t="s">
        <v>171</v>
      </c>
      <c r="L400" s="23"/>
      <c r="M400" s="172"/>
      <c r="N400" s="173" t="s">
        <v>44</v>
      </c>
      <c r="O400" s="54"/>
      <c r="P400" s="174" t="n">
        <f aca="false">O400*H400</f>
        <v>0</v>
      </c>
      <c r="Q400" s="174" t="n">
        <v>0.10891</v>
      </c>
      <c r="R400" s="174" t="n">
        <f aca="false">Q400*H400</f>
        <v>0.359403</v>
      </c>
      <c r="S400" s="174" t="n">
        <v>0</v>
      </c>
      <c r="T400" s="174" t="n">
        <f aca="false">S400*H400</f>
        <v>0</v>
      </c>
      <c r="U400" s="175"/>
      <c r="AR400" s="176" t="s">
        <v>172</v>
      </c>
      <c r="AT400" s="176" t="s">
        <v>167</v>
      </c>
      <c r="AU400" s="176" t="s">
        <v>83</v>
      </c>
      <c r="AY400" s="3" t="s">
        <v>165</v>
      </c>
      <c r="BE400" s="177" t="n">
        <f aca="false">IF(N400="základní",J400,0)</f>
        <v>0</v>
      </c>
      <c r="BF400" s="177" t="n">
        <f aca="false">IF(N400="snížená",J400,0)</f>
        <v>0</v>
      </c>
      <c r="BG400" s="177" t="n">
        <f aca="false">IF(N400="zákl. přenesená",J400,0)</f>
        <v>0</v>
      </c>
      <c r="BH400" s="177" t="n">
        <f aca="false">IF(N400="sníž. přenesená",J400,0)</f>
        <v>0</v>
      </c>
      <c r="BI400" s="177" t="n">
        <f aca="false">IF(N400="nulová",J400,0)</f>
        <v>0</v>
      </c>
      <c r="BJ400" s="3" t="s">
        <v>81</v>
      </c>
      <c r="BK400" s="177" t="n">
        <f aca="false">ROUND(I400*H400,2)</f>
        <v>0</v>
      </c>
      <c r="BL400" s="3" t="s">
        <v>172</v>
      </c>
      <c r="BM400" s="176" t="s">
        <v>509</v>
      </c>
    </row>
    <row r="401" s="178" customFormat="true" ht="12" hidden="false" customHeight="false" outlineLevel="0" collapsed="false">
      <c r="B401" s="179"/>
      <c r="D401" s="180" t="s">
        <v>174</v>
      </c>
      <c r="E401" s="181"/>
      <c r="F401" s="182" t="s">
        <v>210</v>
      </c>
      <c r="H401" s="181"/>
      <c r="I401" s="183"/>
      <c r="L401" s="179"/>
      <c r="M401" s="184"/>
      <c r="N401" s="185"/>
      <c r="O401" s="185"/>
      <c r="P401" s="185"/>
      <c r="Q401" s="185"/>
      <c r="R401" s="185"/>
      <c r="S401" s="185"/>
      <c r="T401" s="185"/>
      <c r="U401" s="186"/>
      <c r="AT401" s="181" t="s">
        <v>174</v>
      </c>
      <c r="AU401" s="181" t="s">
        <v>83</v>
      </c>
      <c r="AV401" s="178" t="s">
        <v>81</v>
      </c>
      <c r="AW401" s="178" t="s">
        <v>176</v>
      </c>
      <c r="AX401" s="178" t="s">
        <v>73</v>
      </c>
      <c r="AY401" s="181" t="s">
        <v>165</v>
      </c>
    </row>
    <row r="402" s="187" customFormat="true" ht="12" hidden="false" customHeight="false" outlineLevel="0" collapsed="false">
      <c r="B402" s="188"/>
      <c r="D402" s="180" t="s">
        <v>174</v>
      </c>
      <c r="E402" s="189"/>
      <c r="F402" s="190" t="s">
        <v>510</v>
      </c>
      <c r="H402" s="191" t="n">
        <v>1.2</v>
      </c>
      <c r="I402" s="192"/>
      <c r="L402" s="188"/>
      <c r="M402" s="193"/>
      <c r="N402" s="194"/>
      <c r="O402" s="194"/>
      <c r="P402" s="194"/>
      <c r="Q402" s="194"/>
      <c r="R402" s="194"/>
      <c r="S402" s="194"/>
      <c r="T402" s="194"/>
      <c r="U402" s="195"/>
      <c r="AT402" s="189" t="s">
        <v>174</v>
      </c>
      <c r="AU402" s="189" t="s">
        <v>83</v>
      </c>
      <c r="AV402" s="187" t="s">
        <v>83</v>
      </c>
      <c r="AW402" s="187" t="s">
        <v>176</v>
      </c>
      <c r="AX402" s="187" t="s">
        <v>73</v>
      </c>
      <c r="AY402" s="189" t="s">
        <v>165</v>
      </c>
    </row>
    <row r="403" s="187" customFormat="true" ht="12" hidden="false" customHeight="false" outlineLevel="0" collapsed="false">
      <c r="B403" s="188"/>
      <c r="D403" s="180" t="s">
        <v>174</v>
      </c>
      <c r="E403" s="189"/>
      <c r="F403" s="190" t="s">
        <v>511</v>
      </c>
      <c r="H403" s="191" t="n">
        <v>2.1</v>
      </c>
      <c r="I403" s="192"/>
      <c r="L403" s="188"/>
      <c r="M403" s="193"/>
      <c r="N403" s="194"/>
      <c r="O403" s="194"/>
      <c r="P403" s="194"/>
      <c r="Q403" s="194"/>
      <c r="R403" s="194"/>
      <c r="S403" s="194"/>
      <c r="T403" s="194"/>
      <c r="U403" s="195"/>
      <c r="AT403" s="189" t="s">
        <v>174</v>
      </c>
      <c r="AU403" s="189" t="s">
        <v>83</v>
      </c>
      <c r="AV403" s="187" t="s">
        <v>83</v>
      </c>
      <c r="AW403" s="187" t="s">
        <v>176</v>
      </c>
      <c r="AX403" s="187" t="s">
        <v>73</v>
      </c>
      <c r="AY403" s="189" t="s">
        <v>165</v>
      </c>
    </row>
    <row r="404" s="196" customFormat="true" ht="12" hidden="false" customHeight="false" outlineLevel="0" collapsed="false">
      <c r="B404" s="197"/>
      <c r="D404" s="180" t="s">
        <v>174</v>
      </c>
      <c r="E404" s="198"/>
      <c r="F404" s="199" t="s">
        <v>178</v>
      </c>
      <c r="H404" s="200" t="n">
        <v>3.3</v>
      </c>
      <c r="I404" s="201"/>
      <c r="L404" s="197"/>
      <c r="M404" s="202"/>
      <c r="N404" s="203"/>
      <c r="O404" s="203"/>
      <c r="P404" s="203"/>
      <c r="Q404" s="203"/>
      <c r="R404" s="203"/>
      <c r="S404" s="203"/>
      <c r="T404" s="203"/>
      <c r="U404" s="204"/>
      <c r="AT404" s="198" t="s">
        <v>174</v>
      </c>
      <c r="AU404" s="198" t="s">
        <v>83</v>
      </c>
      <c r="AV404" s="196" t="s">
        <v>172</v>
      </c>
      <c r="AW404" s="196" t="s">
        <v>176</v>
      </c>
      <c r="AX404" s="196" t="s">
        <v>81</v>
      </c>
      <c r="AY404" s="198" t="s">
        <v>165</v>
      </c>
    </row>
    <row r="405" s="22" customFormat="true" ht="24" hidden="false" customHeight="true" outlineLevel="0" collapsed="false">
      <c r="B405" s="164"/>
      <c r="C405" s="165" t="s">
        <v>512</v>
      </c>
      <c r="D405" s="165" t="s">
        <v>167</v>
      </c>
      <c r="E405" s="166" t="s">
        <v>513</v>
      </c>
      <c r="F405" s="167" t="s">
        <v>514</v>
      </c>
      <c r="G405" s="168" t="s">
        <v>170</v>
      </c>
      <c r="H405" s="169" t="n">
        <v>11.895</v>
      </c>
      <c r="I405" s="170"/>
      <c r="J405" s="171" t="n">
        <f aca="false">ROUND(I405*H405,2)</f>
        <v>0</v>
      </c>
      <c r="K405" s="215" t="s">
        <v>171</v>
      </c>
      <c r="L405" s="23"/>
      <c r="M405" s="172"/>
      <c r="N405" s="173" t="s">
        <v>44</v>
      </c>
      <c r="O405" s="54"/>
      <c r="P405" s="174" t="n">
        <f aca="false">O405*H405</f>
        <v>0</v>
      </c>
      <c r="Q405" s="174" t="n">
        <v>0.06843</v>
      </c>
      <c r="R405" s="174" t="n">
        <f aca="false">Q405*H405</f>
        <v>0.81397485</v>
      </c>
      <c r="S405" s="174" t="n">
        <v>0</v>
      </c>
      <c r="T405" s="174" t="n">
        <f aca="false">S405*H405</f>
        <v>0</v>
      </c>
      <c r="U405" s="175"/>
      <c r="AR405" s="176" t="s">
        <v>172</v>
      </c>
      <c r="AT405" s="176" t="s">
        <v>167</v>
      </c>
      <c r="AU405" s="176" t="s">
        <v>83</v>
      </c>
      <c r="AY405" s="3" t="s">
        <v>165</v>
      </c>
      <c r="BE405" s="177" t="n">
        <f aca="false">IF(N405="základní",J405,0)</f>
        <v>0</v>
      </c>
      <c r="BF405" s="177" t="n">
        <f aca="false">IF(N405="snížená",J405,0)</f>
        <v>0</v>
      </c>
      <c r="BG405" s="177" t="n">
        <f aca="false">IF(N405="zákl. přenesená",J405,0)</f>
        <v>0</v>
      </c>
      <c r="BH405" s="177" t="n">
        <f aca="false">IF(N405="sníž. přenesená",J405,0)</f>
        <v>0</v>
      </c>
      <c r="BI405" s="177" t="n">
        <f aca="false">IF(N405="nulová",J405,0)</f>
        <v>0</v>
      </c>
      <c r="BJ405" s="3" t="s">
        <v>81</v>
      </c>
      <c r="BK405" s="177" t="n">
        <f aca="false">ROUND(I405*H405,2)</f>
        <v>0</v>
      </c>
      <c r="BL405" s="3" t="s">
        <v>172</v>
      </c>
      <c r="BM405" s="176" t="s">
        <v>515</v>
      </c>
    </row>
    <row r="406" s="178" customFormat="true" ht="12" hidden="false" customHeight="false" outlineLevel="0" collapsed="false">
      <c r="B406" s="179"/>
      <c r="D406" s="180" t="s">
        <v>174</v>
      </c>
      <c r="E406" s="181"/>
      <c r="F406" s="182" t="s">
        <v>210</v>
      </c>
      <c r="H406" s="181"/>
      <c r="I406" s="183"/>
      <c r="L406" s="179"/>
      <c r="M406" s="184"/>
      <c r="N406" s="185"/>
      <c r="O406" s="185"/>
      <c r="P406" s="185"/>
      <c r="Q406" s="185"/>
      <c r="R406" s="185"/>
      <c r="S406" s="185"/>
      <c r="T406" s="185"/>
      <c r="U406" s="186"/>
      <c r="AT406" s="181" t="s">
        <v>174</v>
      </c>
      <c r="AU406" s="181" t="s">
        <v>83</v>
      </c>
      <c r="AV406" s="178" t="s">
        <v>81</v>
      </c>
      <c r="AW406" s="178" t="s">
        <v>176</v>
      </c>
      <c r="AX406" s="178" t="s">
        <v>73</v>
      </c>
      <c r="AY406" s="181" t="s">
        <v>165</v>
      </c>
    </row>
    <row r="407" s="187" customFormat="true" ht="12" hidden="false" customHeight="false" outlineLevel="0" collapsed="false">
      <c r="B407" s="188"/>
      <c r="D407" s="180" t="s">
        <v>174</v>
      </c>
      <c r="E407" s="189"/>
      <c r="F407" s="190" t="s">
        <v>516</v>
      </c>
      <c r="H407" s="191" t="n">
        <v>9.15</v>
      </c>
      <c r="I407" s="192"/>
      <c r="L407" s="188"/>
      <c r="M407" s="193"/>
      <c r="N407" s="194"/>
      <c r="O407" s="194"/>
      <c r="P407" s="194"/>
      <c r="Q407" s="194"/>
      <c r="R407" s="194"/>
      <c r="S407" s="194"/>
      <c r="T407" s="194"/>
      <c r="U407" s="195"/>
      <c r="AT407" s="189" t="s">
        <v>174</v>
      </c>
      <c r="AU407" s="189" t="s">
        <v>83</v>
      </c>
      <c r="AV407" s="187" t="s">
        <v>83</v>
      </c>
      <c r="AW407" s="187" t="s">
        <v>176</v>
      </c>
      <c r="AX407" s="187" t="s">
        <v>73</v>
      </c>
      <c r="AY407" s="189" t="s">
        <v>165</v>
      </c>
    </row>
    <row r="408" s="187" customFormat="true" ht="12" hidden="false" customHeight="false" outlineLevel="0" collapsed="false">
      <c r="B408" s="188"/>
      <c r="D408" s="180" t="s">
        <v>174</v>
      </c>
      <c r="E408" s="189"/>
      <c r="F408" s="190" t="s">
        <v>517</v>
      </c>
      <c r="H408" s="191" t="n">
        <v>2.745</v>
      </c>
      <c r="I408" s="192"/>
      <c r="L408" s="188"/>
      <c r="M408" s="193"/>
      <c r="N408" s="194"/>
      <c r="O408" s="194"/>
      <c r="P408" s="194"/>
      <c r="Q408" s="194"/>
      <c r="R408" s="194"/>
      <c r="S408" s="194"/>
      <c r="T408" s="194"/>
      <c r="U408" s="195"/>
      <c r="AT408" s="189" t="s">
        <v>174</v>
      </c>
      <c r="AU408" s="189" t="s">
        <v>83</v>
      </c>
      <c r="AV408" s="187" t="s">
        <v>83</v>
      </c>
      <c r="AW408" s="187" t="s">
        <v>176</v>
      </c>
      <c r="AX408" s="187" t="s">
        <v>73</v>
      </c>
      <c r="AY408" s="189" t="s">
        <v>165</v>
      </c>
    </row>
    <row r="409" s="196" customFormat="true" ht="12" hidden="false" customHeight="false" outlineLevel="0" collapsed="false">
      <c r="B409" s="197"/>
      <c r="D409" s="180" t="s">
        <v>174</v>
      </c>
      <c r="E409" s="198"/>
      <c r="F409" s="199" t="s">
        <v>178</v>
      </c>
      <c r="H409" s="200" t="n">
        <v>11.895</v>
      </c>
      <c r="I409" s="201"/>
      <c r="L409" s="197"/>
      <c r="M409" s="202"/>
      <c r="N409" s="203"/>
      <c r="O409" s="203"/>
      <c r="P409" s="203"/>
      <c r="Q409" s="203"/>
      <c r="R409" s="203"/>
      <c r="S409" s="203"/>
      <c r="T409" s="203"/>
      <c r="U409" s="204"/>
      <c r="AT409" s="198" t="s">
        <v>174</v>
      </c>
      <c r="AU409" s="198" t="s">
        <v>83</v>
      </c>
      <c r="AV409" s="196" t="s">
        <v>172</v>
      </c>
      <c r="AW409" s="196" t="s">
        <v>176</v>
      </c>
      <c r="AX409" s="196" t="s">
        <v>81</v>
      </c>
      <c r="AY409" s="198" t="s">
        <v>165</v>
      </c>
    </row>
    <row r="410" s="22" customFormat="true" ht="24" hidden="false" customHeight="true" outlineLevel="0" collapsed="false">
      <c r="B410" s="164"/>
      <c r="C410" s="165" t="s">
        <v>518</v>
      </c>
      <c r="D410" s="165" t="s">
        <v>167</v>
      </c>
      <c r="E410" s="166" t="s">
        <v>519</v>
      </c>
      <c r="F410" s="167" t="s">
        <v>520</v>
      </c>
      <c r="G410" s="168" t="s">
        <v>170</v>
      </c>
      <c r="H410" s="169" t="n">
        <v>301.491</v>
      </c>
      <c r="I410" s="170"/>
      <c r="J410" s="171" t="n">
        <f aca="false">ROUND(I410*H410,2)</f>
        <v>0</v>
      </c>
      <c r="K410" s="215" t="s">
        <v>171</v>
      </c>
      <c r="L410" s="23"/>
      <c r="M410" s="172"/>
      <c r="N410" s="173" t="s">
        <v>44</v>
      </c>
      <c r="O410" s="54"/>
      <c r="P410" s="174" t="n">
        <f aca="false">O410*H410</f>
        <v>0</v>
      </c>
      <c r="Q410" s="174" t="n">
        <v>0.08731</v>
      </c>
      <c r="R410" s="174" t="n">
        <f aca="false">Q410*H410</f>
        <v>26.32317921</v>
      </c>
      <c r="S410" s="174" t="n">
        <v>0</v>
      </c>
      <c r="T410" s="174" t="n">
        <f aca="false">S410*H410</f>
        <v>0</v>
      </c>
      <c r="U410" s="175"/>
      <c r="AR410" s="176" t="s">
        <v>172</v>
      </c>
      <c r="AT410" s="176" t="s">
        <v>167</v>
      </c>
      <c r="AU410" s="176" t="s">
        <v>83</v>
      </c>
      <c r="AY410" s="3" t="s">
        <v>165</v>
      </c>
      <c r="BE410" s="177" t="n">
        <f aca="false">IF(N410="základní",J410,0)</f>
        <v>0</v>
      </c>
      <c r="BF410" s="177" t="n">
        <f aca="false">IF(N410="snížená",J410,0)</f>
        <v>0</v>
      </c>
      <c r="BG410" s="177" t="n">
        <f aca="false">IF(N410="zákl. přenesená",J410,0)</f>
        <v>0</v>
      </c>
      <c r="BH410" s="177" t="n">
        <f aca="false">IF(N410="sníž. přenesená",J410,0)</f>
        <v>0</v>
      </c>
      <c r="BI410" s="177" t="n">
        <f aca="false">IF(N410="nulová",J410,0)</f>
        <v>0</v>
      </c>
      <c r="BJ410" s="3" t="s">
        <v>81</v>
      </c>
      <c r="BK410" s="177" t="n">
        <f aca="false">ROUND(I410*H410,2)</f>
        <v>0</v>
      </c>
      <c r="BL410" s="3" t="s">
        <v>172</v>
      </c>
      <c r="BM410" s="176" t="s">
        <v>521</v>
      </c>
    </row>
    <row r="411" s="178" customFormat="true" ht="12" hidden="false" customHeight="false" outlineLevel="0" collapsed="false">
      <c r="B411" s="179"/>
      <c r="D411" s="180" t="s">
        <v>174</v>
      </c>
      <c r="E411" s="181"/>
      <c r="F411" s="182" t="s">
        <v>210</v>
      </c>
      <c r="H411" s="181"/>
      <c r="I411" s="183"/>
      <c r="L411" s="179"/>
      <c r="M411" s="184"/>
      <c r="N411" s="185"/>
      <c r="O411" s="185"/>
      <c r="P411" s="185"/>
      <c r="Q411" s="185"/>
      <c r="R411" s="185"/>
      <c r="S411" s="185"/>
      <c r="T411" s="185"/>
      <c r="U411" s="186"/>
      <c r="AT411" s="181" t="s">
        <v>174</v>
      </c>
      <c r="AU411" s="181" t="s">
        <v>83</v>
      </c>
      <c r="AV411" s="178" t="s">
        <v>81</v>
      </c>
      <c r="AW411" s="178" t="s">
        <v>176</v>
      </c>
      <c r="AX411" s="178" t="s">
        <v>73</v>
      </c>
      <c r="AY411" s="181" t="s">
        <v>165</v>
      </c>
    </row>
    <row r="412" s="187" customFormat="true" ht="12" hidden="false" customHeight="false" outlineLevel="0" collapsed="false">
      <c r="B412" s="188"/>
      <c r="D412" s="180" t="s">
        <v>174</v>
      </c>
      <c r="E412" s="189"/>
      <c r="F412" s="190" t="s">
        <v>522</v>
      </c>
      <c r="H412" s="191" t="n">
        <v>44.6825</v>
      </c>
      <c r="I412" s="192"/>
      <c r="L412" s="188"/>
      <c r="M412" s="193"/>
      <c r="N412" s="194"/>
      <c r="O412" s="194"/>
      <c r="P412" s="194"/>
      <c r="Q412" s="194"/>
      <c r="R412" s="194"/>
      <c r="S412" s="194"/>
      <c r="T412" s="194"/>
      <c r="U412" s="195"/>
      <c r="AT412" s="189" t="s">
        <v>174</v>
      </c>
      <c r="AU412" s="189" t="s">
        <v>83</v>
      </c>
      <c r="AV412" s="187" t="s">
        <v>83</v>
      </c>
      <c r="AW412" s="187" t="s">
        <v>176</v>
      </c>
      <c r="AX412" s="187" t="s">
        <v>73</v>
      </c>
      <c r="AY412" s="189" t="s">
        <v>165</v>
      </c>
    </row>
    <row r="413" s="187" customFormat="true" ht="12" hidden="false" customHeight="false" outlineLevel="0" collapsed="false">
      <c r="B413" s="188"/>
      <c r="D413" s="180" t="s">
        <v>174</v>
      </c>
      <c r="E413" s="189"/>
      <c r="F413" s="190" t="s">
        <v>399</v>
      </c>
      <c r="H413" s="191" t="n">
        <v>-2.1</v>
      </c>
      <c r="I413" s="192"/>
      <c r="L413" s="188"/>
      <c r="M413" s="193"/>
      <c r="N413" s="194"/>
      <c r="O413" s="194"/>
      <c r="P413" s="194"/>
      <c r="Q413" s="194"/>
      <c r="R413" s="194"/>
      <c r="S413" s="194"/>
      <c r="T413" s="194"/>
      <c r="U413" s="195"/>
      <c r="AT413" s="189" t="s">
        <v>174</v>
      </c>
      <c r="AU413" s="189" t="s">
        <v>83</v>
      </c>
      <c r="AV413" s="187" t="s">
        <v>83</v>
      </c>
      <c r="AW413" s="187" t="s">
        <v>176</v>
      </c>
      <c r="AX413" s="187" t="s">
        <v>73</v>
      </c>
      <c r="AY413" s="189" t="s">
        <v>165</v>
      </c>
    </row>
    <row r="414" s="187" customFormat="true" ht="12" hidden="false" customHeight="false" outlineLevel="0" collapsed="false">
      <c r="B414" s="188"/>
      <c r="D414" s="180" t="s">
        <v>174</v>
      </c>
      <c r="E414" s="189"/>
      <c r="F414" s="190" t="s">
        <v>523</v>
      </c>
      <c r="H414" s="191" t="n">
        <v>-6.3</v>
      </c>
      <c r="I414" s="192"/>
      <c r="L414" s="188"/>
      <c r="M414" s="193"/>
      <c r="N414" s="194"/>
      <c r="O414" s="194"/>
      <c r="P414" s="194"/>
      <c r="Q414" s="194"/>
      <c r="R414" s="194"/>
      <c r="S414" s="194"/>
      <c r="T414" s="194"/>
      <c r="U414" s="195"/>
      <c r="AT414" s="189" t="s">
        <v>174</v>
      </c>
      <c r="AU414" s="189" t="s">
        <v>83</v>
      </c>
      <c r="AV414" s="187" t="s">
        <v>83</v>
      </c>
      <c r="AW414" s="187" t="s">
        <v>176</v>
      </c>
      <c r="AX414" s="187" t="s">
        <v>73</v>
      </c>
      <c r="AY414" s="189" t="s">
        <v>165</v>
      </c>
    </row>
    <row r="415" s="187" customFormat="true" ht="12" hidden="false" customHeight="false" outlineLevel="0" collapsed="false">
      <c r="B415" s="188"/>
      <c r="D415" s="180" t="s">
        <v>174</v>
      </c>
      <c r="E415" s="189"/>
      <c r="F415" s="190" t="s">
        <v>524</v>
      </c>
      <c r="H415" s="191" t="n">
        <v>2.475</v>
      </c>
      <c r="I415" s="192"/>
      <c r="L415" s="188"/>
      <c r="M415" s="193"/>
      <c r="N415" s="194"/>
      <c r="O415" s="194"/>
      <c r="P415" s="194"/>
      <c r="Q415" s="194"/>
      <c r="R415" s="194"/>
      <c r="S415" s="194"/>
      <c r="T415" s="194"/>
      <c r="U415" s="195"/>
      <c r="AT415" s="189" t="s">
        <v>174</v>
      </c>
      <c r="AU415" s="189" t="s">
        <v>83</v>
      </c>
      <c r="AV415" s="187" t="s">
        <v>83</v>
      </c>
      <c r="AW415" s="187" t="s">
        <v>176</v>
      </c>
      <c r="AX415" s="187" t="s">
        <v>73</v>
      </c>
      <c r="AY415" s="189" t="s">
        <v>165</v>
      </c>
    </row>
    <row r="416" s="187" customFormat="true" ht="12" hidden="false" customHeight="false" outlineLevel="0" collapsed="false">
      <c r="B416" s="188"/>
      <c r="D416" s="180" t="s">
        <v>174</v>
      </c>
      <c r="E416" s="189"/>
      <c r="F416" s="190" t="s">
        <v>525</v>
      </c>
      <c r="H416" s="191" t="n">
        <v>3.18</v>
      </c>
      <c r="I416" s="192"/>
      <c r="L416" s="188"/>
      <c r="M416" s="193"/>
      <c r="N416" s="194"/>
      <c r="O416" s="194"/>
      <c r="P416" s="194"/>
      <c r="Q416" s="194"/>
      <c r="R416" s="194"/>
      <c r="S416" s="194"/>
      <c r="T416" s="194"/>
      <c r="U416" s="195"/>
      <c r="AT416" s="189" t="s">
        <v>174</v>
      </c>
      <c r="AU416" s="189" t="s">
        <v>83</v>
      </c>
      <c r="AV416" s="187" t="s">
        <v>83</v>
      </c>
      <c r="AW416" s="187" t="s">
        <v>176</v>
      </c>
      <c r="AX416" s="187" t="s">
        <v>73</v>
      </c>
      <c r="AY416" s="189" t="s">
        <v>165</v>
      </c>
    </row>
    <row r="417" s="187" customFormat="true" ht="12" hidden="false" customHeight="false" outlineLevel="0" collapsed="false">
      <c r="B417" s="188"/>
      <c r="D417" s="180" t="s">
        <v>174</v>
      </c>
      <c r="E417" s="189"/>
      <c r="F417" s="190" t="s">
        <v>526</v>
      </c>
      <c r="H417" s="191" t="n">
        <v>12.5975</v>
      </c>
      <c r="I417" s="192"/>
      <c r="L417" s="188"/>
      <c r="M417" s="193"/>
      <c r="N417" s="194"/>
      <c r="O417" s="194"/>
      <c r="P417" s="194"/>
      <c r="Q417" s="194"/>
      <c r="R417" s="194"/>
      <c r="S417" s="194"/>
      <c r="T417" s="194"/>
      <c r="U417" s="195"/>
      <c r="AT417" s="189" t="s">
        <v>174</v>
      </c>
      <c r="AU417" s="189" t="s">
        <v>83</v>
      </c>
      <c r="AV417" s="187" t="s">
        <v>83</v>
      </c>
      <c r="AW417" s="187" t="s">
        <v>176</v>
      </c>
      <c r="AX417" s="187" t="s">
        <v>73</v>
      </c>
      <c r="AY417" s="189" t="s">
        <v>165</v>
      </c>
    </row>
    <row r="418" s="187" customFormat="true" ht="12" hidden="false" customHeight="false" outlineLevel="0" collapsed="false">
      <c r="B418" s="188"/>
      <c r="D418" s="180" t="s">
        <v>174</v>
      </c>
      <c r="E418" s="189"/>
      <c r="F418" s="190" t="s">
        <v>527</v>
      </c>
      <c r="H418" s="191" t="n">
        <v>5.5825</v>
      </c>
      <c r="I418" s="192"/>
      <c r="L418" s="188"/>
      <c r="M418" s="193"/>
      <c r="N418" s="194"/>
      <c r="O418" s="194"/>
      <c r="P418" s="194"/>
      <c r="Q418" s="194"/>
      <c r="R418" s="194"/>
      <c r="S418" s="194"/>
      <c r="T418" s="194"/>
      <c r="U418" s="195"/>
      <c r="AT418" s="189" t="s">
        <v>174</v>
      </c>
      <c r="AU418" s="189" t="s">
        <v>83</v>
      </c>
      <c r="AV418" s="187" t="s">
        <v>83</v>
      </c>
      <c r="AW418" s="187" t="s">
        <v>176</v>
      </c>
      <c r="AX418" s="187" t="s">
        <v>73</v>
      </c>
      <c r="AY418" s="189" t="s">
        <v>165</v>
      </c>
    </row>
    <row r="419" s="187" customFormat="true" ht="12" hidden="false" customHeight="false" outlineLevel="0" collapsed="false">
      <c r="B419" s="188"/>
      <c r="D419" s="180" t="s">
        <v>174</v>
      </c>
      <c r="E419" s="189"/>
      <c r="F419" s="190" t="s">
        <v>528</v>
      </c>
      <c r="H419" s="191" t="n">
        <v>16.77</v>
      </c>
      <c r="I419" s="192"/>
      <c r="L419" s="188"/>
      <c r="M419" s="193"/>
      <c r="N419" s="194"/>
      <c r="O419" s="194"/>
      <c r="P419" s="194"/>
      <c r="Q419" s="194"/>
      <c r="R419" s="194"/>
      <c r="S419" s="194"/>
      <c r="T419" s="194"/>
      <c r="U419" s="195"/>
      <c r="AT419" s="189" t="s">
        <v>174</v>
      </c>
      <c r="AU419" s="189" t="s">
        <v>83</v>
      </c>
      <c r="AV419" s="187" t="s">
        <v>83</v>
      </c>
      <c r="AW419" s="187" t="s">
        <v>176</v>
      </c>
      <c r="AX419" s="187" t="s">
        <v>73</v>
      </c>
      <c r="AY419" s="189" t="s">
        <v>165</v>
      </c>
    </row>
    <row r="420" s="187" customFormat="true" ht="12" hidden="false" customHeight="false" outlineLevel="0" collapsed="false">
      <c r="B420" s="188"/>
      <c r="D420" s="180" t="s">
        <v>174</v>
      </c>
      <c r="E420" s="189"/>
      <c r="F420" s="190" t="s">
        <v>529</v>
      </c>
      <c r="H420" s="191" t="n">
        <v>25.53875</v>
      </c>
      <c r="I420" s="192"/>
      <c r="L420" s="188"/>
      <c r="M420" s="193"/>
      <c r="N420" s="194"/>
      <c r="O420" s="194"/>
      <c r="P420" s="194"/>
      <c r="Q420" s="194"/>
      <c r="R420" s="194"/>
      <c r="S420" s="194"/>
      <c r="T420" s="194"/>
      <c r="U420" s="195"/>
      <c r="AT420" s="189" t="s">
        <v>174</v>
      </c>
      <c r="AU420" s="189" t="s">
        <v>83</v>
      </c>
      <c r="AV420" s="187" t="s">
        <v>83</v>
      </c>
      <c r="AW420" s="187" t="s">
        <v>176</v>
      </c>
      <c r="AX420" s="187" t="s">
        <v>73</v>
      </c>
      <c r="AY420" s="189" t="s">
        <v>165</v>
      </c>
    </row>
    <row r="421" s="178" customFormat="true" ht="12" hidden="false" customHeight="false" outlineLevel="0" collapsed="false">
      <c r="B421" s="179"/>
      <c r="D421" s="180" t="s">
        <v>174</v>
      </c>
      <c r="E421" s="181"/>
      <c r="F421" s="182" t="s">
        <v>375</v>
      </c>
      <c r="H421" s="181"/>
      <c r="I421" s="183"/>
      <c r="L421" s="179"/>
      <c r="M421" s="184"/>
      <c r="N421" s="185"/>
      <c r="O421" s="185"/>
      <c r="P421" s="185"/>
      <c r="Q421" s="185"/>
      <c r="R421" s="185"/>
      <c r="S421" s="185"/>
      <c r="T421" s="185"/>
      <c r="U421" s="186"/>
      <c r="AT421" s="181" t="s">
        <v>174</v>
      </c>
      <c r="AU421" s="181" t="s">
        <v>83</v>
      </c>
      <c r="AV421" s="178" t="s">
        <v>81</v>
      </c>
      <c r="AW421" s="178" t="s">
        <v>176</v>
      </c>
      <c r="AX421" s="178" t="s">
        <v>73</v>
      </c>
      <c r="AY421" s="181" t="s">
        <v>165</v>
      </c>
    </row>
    <row r="422" s="187" customFormat="true" ht="12" hidden="false" customHeight="false" outlineLevel="0" collapsed="false">
      <c r="B422" s="188"/>
      <c r="D422" s="180" t="s">
        <v>174</v>
      </c>
      <c r="E422" s="189"/>
      <c r="F422" s="190" t="s">
        <v>530</v>
      </c>
      <c r="H422" s="191" t="n">
        <v>6.3</v>
      </c>
      <c r="I422" s="192"/>
      <c r="L422" s="188"/>
      <c r="M422" s="193"/>
      <c r="N422" s="194"/>
      <c r="O422" s="194"/>
      <c r="P422" s="194"/>
      <c r="Q422" s="194"/>
      <c r="R422" s="194"/>
      <c r="S422" s="194"/>
      <c r="T422" s="194"/>
      <c r="U422" s="195"/>
      <c r="AT422" s="189" t="s">
        <v>174</v>
      </c>
      <c r="AU422" s="189" t="s">
        <v>83</v>
      </c>
      <c r="AV422" s="187" t="s">
        <v>83</v>
      </c>
      <c r="AW422" s="187" t="s">
        <v>176</v>
      </c>
      <c r="AX422" s="187" t="s">
        <v>73</v>
      </c>
      <c r="AY422" s="189" t="s">
        <v>165</v>
      </c>
    </row>
    <row r="423" s="187" customFormat="true" ht="12" hidden="false" customHeight="false" outlineLevel="0" collapsed="false">
      <c r="B423" s="188"/>
      <c r="D423" s="180" t="s">
        <v>174</v>
      </c>
      <c r="E423" s="189"/>
      <c r="F423" s="190" t="s">
        <v>531</v>
      </c>
      <c r="H423" s="191" t="n">
        <v>4.82375</v>
      </c>
      <c r="I423" s="192"/>
      <c r="L423" s="188"/>
      <c r="M423" s="193"/>
      <c r="N423" s="194"/>
      <c r="O423" s="194"/>
      <c r="P423" s="194"/>
      <c r="Q423" s="194"/>
      <c r="R423" s="194"/>
      <c r="S423" s="194"/>
      <c r="T423" s="194"/>
      <c r="U423" s="195"/>
      <c r="AT423" s="189" t="s">
        <v>174</v>
      </c>
      <c r="AU423" s="189" t="s">
        <v>83</v>
      </c>
      <c r="AV423" s="187" t="s">
        <v>83</v>
      </c>
      <c r="AW423" s="187" t="s">
        <v>176</v>
      </c>
      <c r="AX423" s="187" t="s">
        <v>73</v>
      </c>
      <c r="AY423" s="189" t="s">
        <v>165</v>
      </c>
    </row>
    <row r="424" s="187" customFormat="true" ht="12" hidden="false" customHeight="false" outlineLevel="0" collapsed="false">
      <c r="B424" s="188"/>
      <c r="D424" s="180" t="s">
        <v>174</v>
      </c>
      <c r="E424" s="189"/>
      <c r="F424" s="190" t="s">
        <v>532</v>
      </c>
      <c r="H424" s="191" t="n">
        <v>31.232</v>
      </c>
      <c r="I424" s="192"/>
      <c r="L424" s="188"/>
      <c r="M424" s="193"/>
      <c r="N424" s="194"/>
      <c r="O424" s="194"/>
      <c r="P424" s="194"/>
      <c r="Q424" s="194"/>
      <c r="R424" s="194"/>
      <c r="S424" s="194"/>
      <c r="T424" s="194"/>
      <c r="U424" s="195"/>
      <c r="AT424" s="189" t="s">
        <v>174</v>
      </c>
      <c r="AU424" s="189" t="s">
        <v>83</v>
      </c>
      <c r="AV424" s="187" t="s">
        <v>83</v>
      </c>
      <c r="AW424" s="187" t="s">
        <v>176</v>
      </c>
      <c r="AX424" s="187" t="s">
        <v>73</v>
      </c>
      <c r="AY424" s="189" t="s">
        <v>165</v>
      </c>
    </row>
    <row r="425" s="187" customFormat="true" ht="12" hidden="false" customHeight="false" outlineLevel="0" collapsed="false">
      <c r="B425" s="188"/>
      <c r="D425" s="180" t="s">
        <v>174</v>
      </c>
      <c r="E425" s="189"/>
      <c r="F425" s="190" t="s">
        <v>533</v>
      </c>
      <c r="H425" s="191" t="n">
        <v>4.92</v>
      </c>
      <c r="I425" s="192"/>
      <c r="L425" s="188"/>
      <c r="M425" s="193"/>
      <c r="N425" s="194"/>
      <c r="O425" s="194"/>
      <c r="P425" s="194"/>
      <c r="Q425" s="194"/>
      <c r="R425" s="194"/>
      <c r="S425" s="194"/>
      <c r="T425" s="194"/>
      <c r="U425" s="195"/>
      <c r="AT425" s="189" t="s">
        <v>174</v>
      </c>
      <c r="AU425" s="189" t="s">
        <v>83</v>
      </c>
      <c r="AV425" s="187" t="s">
        <v>83</v>
      </c>
      <c r="AW425" s="187" t="s">
        <v>176</v>
      </c>
      <c r="AX425" s="187" t="s">
        <v>73</v>
      </c>
      <c r="AY425" s="189" t="s">
        <v>165</v>
      </c>
    </row>
    <row r="426" s="187" customFormat="true" ht="12" hidden="false" customHeight="false" outlineLevel="0" collapsed="false">
      <c r="B426" s="188"/>
      <c r="D426" s="180" t="s">
        <v>174</v>
      </c>
      <c r="E426" s="189"/>
      <c r="F426" s="190" t="s">
        <v>534</v>
      </c>
      <c r="H426" s="191" t="n">
        <v>8.2375</v>
      </c>
      <c r="I426" s="192"/>
      <c r="L426" s="188"/>
      <c r="M426" s="193"/>
      <c r="N426" s="194"/>
      <c r="O426" s="194"/>
      <c r="P426" s="194"/>
      <c r="Q426" s="194"/>
      <c r="R426" s="194"/>
      <c r="S426" s="194"/>
      <c r="T426" s="194"/>
      <c r="U426" s="195"/>
      <c r="AT426" s="189" t="s">
        <v>174</v>
      </c>
      <c r="AU426" s="189" t="s">
        <v>83</v>
      </c>
      <c r="AV426" s="187" t="s">
        <v>83</v>
      </c>
      <c r="AW426" s="187" t="s">
        <v>176</v>
      </c>
      <c r="AX426" s="187" t="s">
        <v>73</v>
      </c>
      <c r="AY426" s="189" t="s">
        <v>165</v>
      </c>
    </row>
    <row r="427" s="187" customFormat="true" ht="12" hidden="false" customHeight="false" outlineLevel="0" collapsed="false">
      <c r="B427" s="188"/>
      <c r="D427" s="180" t="s">
        <v>174</v>
      </c>
      <c r="E427" s="189"/>
      <c r="F427" s="190" t="s">
        <v>535</v>
      </c>
      <c r="H427" s="191" t="n">
        <v>28.77</v>
      </c>
      <c r="I427" s="192"/>
      <c r="L427" s="188"/>
      <c r="M427" s="193"/>
      <c r="N427" s="194"/>
      <c r="O427" s="194"/>
      <c r="P427" s="194"/>
      <c r="Q427" s="194"/>
      <c r="R427" s="194"/>
      <c r="S427" s="194"/>
      <c r="T427" s="194"/>
      <c r="U427" s="195"/>
      <c r="AT427" s="189" t="s">
        <v>174</v>
      </c>
      <c r="AU427" s="189" t="s">
        <v>83</v>
      </c>
      <c r="AV427" s="187" t="s">
        <v>83</v>
      </c>
      <c r="AW427" s="187" t="s">
        <v>176</v>
      </c>
      <c r="AX427" s="187" t="s">
        <v>73</v>
      </c>
      <c r="AY427" s="189" t="s">
        <v>165</v>
      </c>
    </row>
    <row r="428" s="187" customFormat="true" ht="12" hidden="false" customHeight="false" outlineLevel="0" collapsed="false">
      <c r="B428" s="188"/>
      <c r="D428" s="180" t="s">
        <v>174</v>
      </c>
      <c r="E428" s="189"/>
      <c r="F428" s="190" t="s">
        <v>536</v>
      </c>
      <c r="H428" s="191" t="n">
        <v>14.64</v>
      </c>
      <c r="I428" s="192"/>
      <c r="L428" s="188"/>
      <c r="M428" s="193"/>
      <c r="N428" s="194"/>
      <c r="O428" s="194"/>
      <c r="P428" s="194"/>
      <c r="Q428" s="194"/>
      <c r="R428" s="194"/>
      <c r="S428" s="194"/>
      <c r="T428" s="194"/>
      <c r="U428" s="195"/>
      <c r="AT428" s="189" t="s">
        <v>174</v>
      </c>
      <c r="AU428" s="189" t="s">
        <v>83</v>
      </c>
      <c r="AV428" s="187" t="s">
        <v>83</v>
      </c>
      <c r="AW428" s="187" t="s">
        <v>176</v>
      </c>
      <c r="AX428" s="187" t="s">
        <v>73</v>
      </c>
      <c r="AY428" s="189" t="s">
        <v>165</v>
      </c>
    </row>
    <row r="429" s="178" customFormat="true" ht="12" hidden="false" customHeight="false" outlineLevel="0" collapsed="false">
      <c r="B429" s="179"/>
      <c r="D429" s="180" t="s">
        <v>174</v>
      </c>
      <c r="E429" s="181"/>
      <c r="F429" s="182" t="s">
        <v>377</v>
      </c>
      <c r="H429" s="181"/>
      <c r="I429" s="183"/>
      <c r="L429" s="179"/>
      <c r="M429" s="184"/>
      <c r="N429" s="185"/>
      <c r="O429" s="185"/>
      <c r="P429" s="185"/>
      <c r="Q429" s="185"/>
      <c r="R429" s="185"/>
      <c r="S429" s="185"/>
      <c r="T429" s="185"/>
      <c r="U429" s="186"/>
      <c r="AT429" s="181" t="s">
        <v>174</v>
      </c>
      <c r="AU429" s="181" t="s">
        <v>83</v>
      </c>
      <c r="AV429" s="178" t="s">
        <v>81</v>
      </c>
      <c r="AW429" s="178" t="s">
        <v>176</v>
      </c>
      <c r="AX429" s="178" t="s">
        <v>73</v>
      </c>
      <c r="AY429" s="181" t="s">
        <v>165</v>
      </c>
    </row>
    <row r="430" s="187" customFormat="true" ht="12" hidden="false" customHeight="false" outlineLevel="0" collapsed="false">
      <c r="B430" s="188"/>
      <c r="D430" s="180" t="s">
        <v>174</v>
      </c>
      <c r="E430" s="189"/>
      <c r="F430" s="190" t="s">
        <v>530</v>
      </c>
      <c r="H430" s="191" t="n">
        <v>6.3</v>
      </c>
      <c r="I430" s="192"/>
      <c r="L430" s="188"/>
      <c r="M430" s="193"/>
      <c r="N430" s="194"/>
      <c r="O430" s="194"/>
      <c r="P430" s="194"/>
      <c r="Q430" s="194"/>
      <c r="R430" s="194"/>
      <c r="S430" s="194"/>
      <c r="T430" s="194"/>
      <c r="U430" s="195"/>
      <c r="AT430" s="189" t="s">
        <v>174</v>
      </c>
      <c r="AU430" s="189" t="s">
        <v>83</v>
      </c>
      <c r="AV430" s="187" t="s">
        <v>83</v>
      </c>
      <c r="AW430" s="187" t="s">
        <v>176</v>
      </c>
      <c r="AX430" s="187" t="s">
        <v>73</v>
      </c>
      <c r="AY430" s="189" t="s">
        <v>165</v>
      </c>
    </row>
    <row r="431" s="187" customFormat="true" ht="12" hidden="false" customHeight="false" outlineLevel="0" collapsed="false">
      <c r="B431" s="188"/>
      <c r="D431" s="180" t="s">
        <v>174</v>
      </c>
      <c r="E431" s="189"/>
      <c r="F431" s="190" t="s">
        <v>531</v>
      </c>
      <c r="H431" s="191" t="n">
        <v>4.82375</v>
      </c>
      <c r="I431" s="192"/>
      <c r="L431" s="188"/>
      <c r="M431" s="193"/>
      <c r="N431" s="194"/>
      <c r="O431" s="194"/>
      <c r="P431" s="194"/>
      <c r="Q431" s="194"/>
      <c r="R431" s="194"/>
      <c r="S431" s="194"/>
      <c r="T431" s="194"/>
      <c r="U431" s="195"/>
      <c r="AT431" s="189" t="s">
        <v>174</v>
      </c>
      <c r="AU431" s="189" t="s">
        <v>83</v>
      </c>
      <c r="AV431" s="187" t="s">
        <v>83</v>
      </c>
      <c r="AW431" s="187" t="s">
        <v>176</v>
      </c>
      <c r="AX431" s="187" t="s">
        <v>73</v>
      </c>
      <c r="AY431" s="189" t="s">
        <v>165</v>
      </c>
    </row>
    <row r="432" s="187" customFormat="true" ht="12" hidden="false" customHeight="false" outlineLevel="0" collapsed="false">
      <c r="B432" s="188"/>
      <c r="D432" s="180" t="s">
        <v>174</v>
      </c>
      <c r="E432" s="189"/>
      <c r="F432" s="190" t="s">
        <v>537</v>
      </c>
      <c r="H432" s="191" t="n">
        <v>30.256</v>
      </c>
      <c r="I432" s="192"/>
      <c r="L432" s="188"/>
      <c r="M432" s="193"/>
      <c r="N432" s="194"/>
      <c r="O432" s="194"/>
      <c r="P432" s="194"/>
      <c r="Q432" s="194"/>
      <c r="R432" s="194"/>
      <c r="S432" s="194"/>
      <c r="T432" s="194"/>
      <c r="U432" s="195"/>
      <c r="AT432" s="189" t="s">
        <v>174</v>
      </c>
      <c r="AU432" s="189" t="s">
        <v>83</v>
      </c>
      <c r="AV432" s="187" t="s">
        <v>83</v>
      </c>
      <c r="AW432" s="187" t="s">
        <v>176</v>
      </c>
      <c r="AX432" s="187" t="s">
        <v>73</v>
      </c>
      <c r="AY432" s="189" t="s">
        <v>165</v>
      </c>
    </row>
    <row r="433" s="187" customFormat="true" ht="12" hidden="false" customHeight="false" outlineLevel="0" collapsed="false">
      <c r="B433" s="188"/>
      <c r="D433" s="180" t="s">
        <v>174</v>
      </c>
      <c r="E433" s="189"/>
      <c r="F433" s="190" t="s">
        <v>533</v>
      </c>
      <c r="H433" s="191" t="n">
        <v>4.92</v>
      </c>
      <c r="I433" s="192"/>
      <c r="L433" s="188"/>
      <c r="M433" s="193"/>
      <c r="N433" s="194"/>
      <c r="O433" s="194"/>
      <c r="P433" s="194"/>
      <c r="Q433" s="194"/>
      <c r="R433" s="194"/>
      <c r="S433" s="194"/>
      <c r="T433" s="194"/>
      <c r="U433" s="195"/>
      <c r="AT433" s="189" t="s">
        <v>174</v>
      </c>
      <c r="AU433" s="189" t="s">
        <v>83</v>
      </c>
      <c r="AV433" s="187" t="s">
        <v>83</v>
      </c>
      <c r="AW433" s="187" t="s">
        <v>176</v>
      </c>
      <c r="AX433" s="187" t="s">
        <v>73</v>
      </c>
      <c r="AY433" s="189" t="s">
        <v>165</v>
      </c>
    </row>
    <row r="434" s="187" customFormat="true" ht="12" hidden="false" customHeight="false" outlineLevel="0" collapsed="false">
      <c r="B434" s="188"/>
      <c r="D434" s="180" t="s">
        <v>174</v>
      </c>
      <c r="E434" s="189"/>
      <c r="F434" s="190" t="s">
        <v>534</v>
      </c>
      <c r="H434" s="191" t="n">
        <v>8.2375</v>
      </c>
      <c r="I434" s="192"/>
      <c r="L434" s="188"/>
      <c r="M434" s="193"/>
      <c r="N434" s="194"/>
      <c r="O434" s="194"/>
      <c r="P434" s="194"/>
      <c r="Q434" s="194"/>
      <c r="R434" s="194"/>
      <c r="S434" s="194"/>
      <c r="T434" s="194"/>
      <c r="U434" s="195"/>
      <c r="AT434" s="189" t="s">
        <v>174</v>
      </c>
      <c r="AU434" s="189" t="s">
        <v>83</v>
      </c>
      <c r="AV434" s="187" t="s">
        <v>83</v>
      </c>
      <c r="AW434" s="187" t="s">
        <v>176</v>
      </c>
      <c r="AX434" s="187" t="s">
        <v>73</v>
      </c>
      <c r="AY434" s="189" t="s">
        <v>165</v>
      </c>
    </row>
    <row r="435" s="187" customFormat="true" ht="12" hidden="false" customHeight="false" outlineLevel="0" collapsed="false">
      <c r="B435" s="188"/>
      <c r="D435" s="180" t="s">
        <v>174</v>
      </c>
      <c r="E435" s="189"/>
      <c r="F435" s="190" t="s">
        <v>535</v>
      </c>
      <c r="H435" s="191" t="n">
        <v>28.77</v>
      </c>
      <c r="I435" s="192"/>
      <c r="L435" s="188"/>
      <c r="M435" s="193"/>
      <c r="N435" s="194"/>
      <c r="O435" s="194"/>
      <c r="P435" s="194"/>
      <c r="Q435" s="194"/>
      <c r="R435" s="194"/>
      <c r="S435" s="194"/>
      <c r="T435" s="194"/>
      <c r="U435" s="195"/>
      <c r="AT435" s="189" t="s">
        <v>174</v>
      </c>
      <c r="AU435" s="189" t="s">
        <v>83</v>
      </c>
      <c r="AV435" s="187" t="s">
        <v>83</v>
      </c>
      <c r="AW435" s="187" t="s">
        <v>176</v>
      </c>
      <c r="AX435" s="187" t="s">
        <v>73</v>
      </c>
      <c r="AY435" s="189" t="s">
        <v>165</v>
      </c>
    </row>
    <row r="436" s="187" customFormat="true" ht="12" hidden="false" customHeight="false" outlineLevel="0" collapsed="false">
      <c r="B436" s="188"/>
      <c r="D436" s="180" t="s">
        <v>174</v>
      </c>
      <c r="E436" s="189"/>
      <c r="F436" s="190" t="s">
        <v>536</v>
      </c>
      <c r="H436" s="191" t="n">
        <v>14.64</v>
      </c>
      <c r="I436" s="192"/>
      <c r="L436" s="188"/>
      <c r="M436" s="193"/>
      <c r="N436" s="194"/>
      <c r="O436" s="194"/>
      <c r="P436" s="194"/>
      <c r="Q436" s="194"/>
      <c r="R436" s="194"/>
      <c r="S436" s="194"/>
      <c r="T436" s="194"/>
      <c r="U436" s="195"/>
      <c r="AT436" s="189" t="s">
        <v>174</v>
      </c>
      <c r="AU436" s="189" t="s">
        <v>83</v>
      </c>
      <c r="AV436" s="187" t="s">
        <v>83</v>
      </c>
      <c r="AW436" s="187" t="s">
        <v>176</v>
      </c>
      <c r="AX436" s="187" t="s">
        <v>73</v>
      </c>
      <c r="AY436" s="189" t="s">
        <v>165</v>
      </c>
    </row>
    <row r="437" s="178" customFormat="true" ht="12" hidden="false" customHeight="false" outlineLevel="0" collapsed="false">
      <c r="B437" s="179"/>
      <c r="D437" s="180" t="s">
        <v>174</v>
      </c>
      <c r="E437" s="181"/>
      <c r="F437" s="182" t="s">
        <v>538</v>
      </c>
      <c r="H437" s="181"/>
      <c r="I437" s="183"/>
      <c r="L437" s="179"/>
      <c r="M437" s="184"/>
      <c r="N437" s="185"/>
      <c r="O437" s="185"/>
      <c r="P437" s="185"/>
      <c r="Q437" s="185"/>
      <c r="R437" s="185"/>
      <c r="S437" s="185"/>
      <c r="T437" s="185"/>
      <c r="U437" s="186"/>
      <c r="AT437" s="181" t="s">
        <v>174</v>
      </c>
      <c r="AU437" s="181" t="s">
        <v>83</v>
      </c>
      <c r="AV437" s="178" t="s">
        <v>81</v>
      </c>
      <c r="AW437" s="178" t="s">
        <v>176</v>
      </c>
      <c r="AX437" s="178" t="s">
        <v>73</v>
      </c>
      <c r="AY437" s="181" t="s">
        <v>165</v>
      </c>
    </row>
    <row r="438" s="187" customFormat="true" ht="12" hidden="false" customHeight="false" outlineLevel="0" collapsed="false">
      <c r="B438" s="188"/>
      <c r="D438" s="180" t="s">
        <v>174</v>
      </c>
      <c r="E438" s="189"/>
      <c r="F438" s="190" t="s">
        <v>539</v>
      </c>
      <c r="H438" s="191" t="n">
        <v>1.818</v>
      </c>
      <c r="I438" s="192"/>
      <c r="L438" s="188"/>
      <c r="M438" s="193"/>
      <c r="N438" s="194"/>
      <c r="O438" s="194"/>
      <c r="P438" s="194"/>
      <c r="Q438" s="194"/>
      <c r="R438" s="194"/>
      <c r="S438" s="194"/>
      <c r="T438" s="194"/>
      <c r="U438" s="195"/>
      <c r="AT438" s="189" t="s">
        <v>174</v>
      </c>
      <c r="AU438" s="189" t="s">
        <v>83</v>
      </c>
      <c r="AV438" s="187" t="s">
        <v>83</v>
      </c>
      <c r="AW438" s="187" t="s">
        <v>176</v>
      </c>
      <c r="AX438" s="187" t="s">
        <v>73</v>
      </c>
      <c r="AY438" s="189" t="s">
        <v>165</v>
      </c>
    </row>
    <row r="439" s="187" customFormat="true" ht="12" hidden="false" customHeight="false" outlineLevel="0" collapsed="false">
      <c r="B439" s="188"/>
      <c r="D439" s="180" t="s">
        <v>174</v>
      </c>
      <c r="E439" s="189"/>
      <c r="F439" s="190" t="s">
        <v>540</v>
      </c>
      <c r="H439" s="191" t="n">
        <v>0.376000000000001</v>
      </c>
      <c r="I439" s="192"/>
      <c r="L439" s="188"/>
      <c r="M439" s="193"/>
      <c r="N439" s="194"/>
      <c r="O439" s="194"/>
      <c r="P439" s="194"/>
      <c r="Q439" s="194"/>
      <c r="R439" s="194"/>
      <c r="S439" s="194"/>
      <c r="T439" s="194"/>
      <c r="U439" s="195"/>
      <c r="AT439" s="189" t="s">
        <v>174</v>
      </c>
      <c r="AU439" s="189" t="s">
        <v>83</v>
      </c>
      <c r="AV439" s="187" t="s">
        <v>83</v>
      </c>
      <c r="AW439" s="187" t="s">
        <v>176</v>
      </c>
      <c r="AX439" s="187" t="s">
        <v>73</v>
      </c>
      <c r="AY439" s="189" t="s">
        <v>165</v>
      </c>
    </row>
    <row r="440" s="196" customFormat="true" ht="12" hidden="false" customHeight="false" outlineLevel="0" collapsed="false">
      <c r="B440" s="197"/>
      <c r="D440" s="180" t="s">
        <v>174</v>
      </c>
      <c r="E440" s="198"/>
      <c r="F440" s="199" t="s">
        <v>178</v>
      </c>
      <c r="H440" s="200" t="n">
        <v>301.49075</v>
      </c>
      <c r="I440" s="201"/>
      <c r="L440" s="197"/>
      <c r="M440" s="202"/>
      <c r="N440" s="203"/>
      <c r="O440" s="203"/>
      <c r="P440" s="203"/>
      <c r="Q440" s="203"/>
      <c r="R440" s="203"/>
      <c r="S440" s="203"/>
      <c r="T440" s="203"/>
      <c r="U440" s="204"/>
      <c r="AT440" s="198" t="s">
        <v>174</v>
      </c>
      <c r="AU440" s="198" t="s">
        <v>83</v>
      </c>
      <c r="AV440" s="196" t="s">
        <v>172</v>
      </c>
      <c r="AW440" s="196" t="s">
        <v>176</v>
      </c>
      <c r="AX440" s="196" t="s">
        <v>81</v>
      </c>
      <c r="AY440" s="198" t="s">
        <v>165</v>
      </c>
    </row>
    <row r="441" s="22" customFormat="true" ht="24" hidden="false" customHeight="true" outlineLevel="0" collapsed="false">
      <c r="B441" s="164"/>
      <c r="C441" s="165" t="s">
        <v>541</v>
      </c>
      <c r="D441" s="165" t="s">
        <v>167</v>
      </c>
      <c r="E441" s="166" t="s">
        <v>542</v>
      </c>
      <c r="F441" s="167" t="s">
        <v>543</v>
      </c>
      <c r="G441" s="168" t="s">
        <v>170</v>
      </c>
      <c r="H441" s="169" t="n">
        <v>241.637</v>
      </c>
      <c r="I441" s="170"/>
      <c r="J441" s="171" t="n">
        <f aca="false">ROUND(I441*H441,2)</f>
        <v>0</v>
      </c>
      <c r="K441" s="215" t="s">
        <v>171</v>
      </c>
      <c r="L441" s="23"/>
      <c r="M441" s="172"/>
      <c r="N441" s="173" t="s">
        <v>44</v>
      </c>
      <c r="O441" s="54"/>
      <c r="P441" s="174" t="n">
        <f aca="false">O441*H441</f>
        <v>0</v>
      </c>
      <c r="Q441" s="174" t="n">
        <v>0.10445</v>
      </c>
      <c r="R441" s="174" t="n">
        <f aca="false">Q441*H441</f>
        <v>25.23898465</v>
      </c>
      <c r="S441" s="174" t="n">
        <v>0</v>
      </c>
      <c r="T441" s="174" t="n">
        <f aca="false">S441*H441</f>
        <v>0</v>
      </c>
      <c r="U441" s="175"/>
      <c r="AR441" s="176" t="s">
        <v>172</v>
      </c>
      <c r="AT441" s="176" t="s">
        <v>167</v>
      </c>
      <c r="AU441" s="176" t="s">
        <v>83</v>
      </c>
      <c r="AY441" s="3" t="s">
        <v>165</v>
      </c>
      <c r="BE441" s="177" t="n">
        <f aca="false">IF(N441="základní",J441,0)</f>
        <v>0</v>
      </c>
      <c r="BF441" s="177" t="n">
        <f aca="false">IF(N441="snížená",J441,0)</f>
        <v>0</v>
      </c>
      <c r="BG441" s="177" t="n">
        <f aca="false">IF(N441="zákl. přenesená",J441,0)</f>
        <v>0</v>
      </c>
      <c r="BH441" s="177" t="n">
        <f aca="false">IF(N441="sníž. přenesená",J441,0)</f>
        <v>0</v>
      </c>
      <c r="BI441" s="177" t="n">
        <f aca="false">IF(N441="nulová",J441,0)</f>
        <v>0</v>
      </c>
      <c r="BJ441" s="3" t="s">
        <v>81</v>
      </c>
      <c r="BK441" s="177" t="n">
        <f aca="false">ROUND(I441*H441,2)</f>
        <v>0</v>
      </c>
      <c r="BL441" s="3" t="s">
        <v>172</v>
      </c>
      <c r="BM441" s="176" t="s">
        <v>544</v>
      </c>
    </row>
    <row r="442" s="178" customFormat="true" ht="12" hidden="false" customHeight="false" outlineLevel="0" collapsed="false">
      <c r="B442" s="179"/>
      <c r="D442" s="180" t="s">
        <v>174</v>
      </c>
      <c r="E442" s="181"/>
      <c r="F442" s="182" t="s">
        <v>210</v>
      </c>
      <c r="H442" s="181"/>
      <c r="I442" s="183"/>
      <c r="L442" s="179"/>
      <c r="M442" s="184"/>
      <c r="N442" s="185"/>
      <c r="O442" s="185"/>
      <c r="P442" s="185"/>
      <c r="Q442" s="185"/>
      <c r="R442" s="185"/>
      <c r="S442" s="185"/>
      <c r="T442" s="185"/>
      <c r="U442" s="186"/>
      <c r="AT442" s="181" t="s">
        <v>174</v>
      </c>
      <c r="AU442" s="181" t="s">
        <v>83</v>
      </c>
      <c r="AV442" s="178" t="s">
        <v>81</v>
      </c>
      <c r="AW442" s="178" t="s">
        <v>176</v>
      </c>
      <c r="AX442" s="178" t="s">
        <v>73</v>
      </c>
      <c r="AY442" s="181" t="s">
        <v>165</v>
      </c>
    </row>
    <row r="443" s="187" customFormat="true" ht="12" hidden="false" customHeight="false" outlineLevel="0" collapsed="false">
      <c r="B443" s="188"/>
      <c r="D443" s="180" t="s">
        <v>174</v>
      </c>
      <c r="E443" s="189"/>
      <c r="F443" s="190" t="s">
        <v>545</v>
      </c>
      <c r="H443" s="191" t="n">
        <v>25.26925</v>
      </c>
      <c r="I443" s="192"/>
      <c r="L443" s="188"/>
      <c r="M443" s="193"/>
      <c r="N443" s="194"/>
      <c r="O443" s="194"/>
      <c r="P443" s="194"/>
      <c r="Q443" s="194"/>
      <c r="R443" s="194"/>
      <c r="S443" s="194"/>
      <c r="T443" s="194"/>
      <c r="U443" s="195"/>
      <c r="AT443" s="189" t="s">
        <v>174</v>
      </c>
      <c r="AU443" s="189" t="s">
        <v>83</v>
      </c>
      <c r="AV443" s="187" t="s">
        <v>83</v>
      </c>
      <c r="AW443" s="187" t="s">
        <v>176</v>
      </c>
      <c r="AX443" s="187" t="s">
        <v>73</v>
      </c>
      <c r="AY443" s="189" t="s">
        <v>165</v>
      </c>
    </row>
    <row r="444" s="187" customFormat="true" ht="12" hidden="false" customHeight="false" outlineLevel="0" collapsed="false">
      <c r="B444" s="188"/>
      <c r="D444" s="180" t="s">
        <v>174</v>
      </c>
      <c r="E444" s="189"/>
      <c r="F444" s="190" t="s">
        <v>546</v>
      </c>
      <c r="H444" s="191" t="n">
        <v>-1.68</v>
      </c>
      <c r="I444" s="192"/>
      <c r="L444" s="188"/>
      <c r="M444" s="193"/>
      <c r="N444" s="194"/>
      <c r="O444" s="194"/>
      <c r="P444" s="194"/>
      <c r="Q444" s="194"/>
      <c r="R444" s="194"/>
      <c r="S444" s="194"/>
      <c r="T444" s="194"/>
      <c r="U444" s="195"/>
      <c r="AT444" s="189" t="s">
        <v>174</v>
      </c>
      <c r="AU444" s="189" t="s">
        <v>83</v>
      </c>
      <c r="AV444" s="187" t="s">
        <v>83</v>
      </c>
      <c r="AW444" s="187" t="s">
        <v>176</v>
      </c>
      <c r="AX444" s="187" t="s">
        <v>73</v>
      </c>
      <c r="AY444" s="189" t="s">
        <v>165</v>
      </c>
    </row>
    <row r="445" s="187" customFormat="true" ht="12" hidden="false" customHeight="false" outlineLevel="0" collapsed="false">
      <c r="B445" s="188"/>
      <c r="D445" s="180" t="s">
        <v>174</v>
      </c>
      <c r="E445" s="189"/>
      <c r="F445" s="190" t="s">
        <v>547</v>
      </c>
      <c r="H445" s="191" t="n">
        <v>-1.89</v>
      </c>
      <c r="I445" s="192"/>
      <c r="L445" s="188"/>
      <c r="M445" s="193"/>
      <c r="N445" s="194"/>
      <c r="O445" s="194"/>
      <c r="P445" s="194"/>
      <c r="Q445" s="194"/>
      <c r="R445" s="194"/>
      <c r="S445" s="194"/>
      <c r="T445" s="194"/>
      <c r="U445" s="195"/>
      <c r="AT445" s="189" t="s">
        <v>174</v>
      </c>
      <c r="AU445" s="189" t="s">
        <v>83</v>
      </c>
      <c r="AV445" s="187" t="s">
        <v>83</v>
      </c>
      <c r="AW445" s="187" t="s">
        <v>176</v>
      </c>
      <c r="AX445" s="187" t="s">
        <v>73</v>
      </c>
      <c r="AY445" s="189" t="s">
        <v>165</v>
      </c>
    </row>
    <row r="446" s="187" customFormat="true" ht="12" hidden="false" customHeight="false" outlineLevel="0" collapsed="false">
      <c r="B446" s="188"/>
      <c r="D446" s="180" t="s">
        <v>174</v>
      </c>
      <c r="E446" s="189"/>
      <c r="F446" s="190" t="s">
        <v>399</v>
      </c>
      <c r="H446" s="191" t="n">
        <v>-2.1</v>
      </c>
      <c r="I446" s="192"/>
      <c r="L446" s="188"/>
      <c r="M446" s="193"/>
      <c r="N446" s="194"/>
      <c r="O446" s="194"/>
      <c r="P446" s="194"/>
      <c r="Q446" s="194"/>
      <c r="R446" s="194"/>
      <c r="S446" s="194"/>
      <c r="T446" s="194"/>
      <c r="U446" s="195"/>
      <c r="AT446" s="189" t="s">
        <v>174</v>
      </c>
      <c r="AU446" s="189" t="s">
        <v>83</v>
      </c>
      <c r="AV446" s="187" t="s">
        <v>83</v>
      </c>
      <c r="AW446" s="187" t="s">
        <v>176</v>
      </c>
      <c r="AX446" s="187" t="s">
        <v>73</v>
      </c>
      <c r="AY446" s="189" t="s">
        <v>165</v>
      </c>
    </row>
    <row r="447" s="187" customFormat="true" ht="12" hidden="false" customHeight="false" outlineLevel="0" collapsed="false">
      <c r="B447" s="188"/>
      <c r="D447" s="180" t="s">
        <v>174</v>
      </c>
      <c r="E447" s="189"/>
      <c r="F447" s="190" t="s">
        <v>548</v>
      </c>
      <c r="H447" s="191" t="n">
        <v>12.58125</v>
      </c>
      <c r="I447" s="192"/>
      <c r="L447" s="188"/>
      <c r="M447" s="193"/>
      <c r="N447" s="194"/>
      <c r="O447" s="194"/>
      <c r="P447" s="194"/>
      <c r="Q447" s="194"/>
      <c r="R447" s="194"/>
      <c r="S447" s="194"/>
      <c r="T447" s="194"/>
      <c r="U447" s="195"/>
      <c r="AT447" s="189" t="s">
        <v>174</v>
      </c>
      <c r="AU447" s="189" t="s">
        <v>83</v>
      </c>
      <c r="AV447" s="187" t="s">
        <v>83</v>
      </c>
      <c r="AW447" s="187" t="s">
        <v>176</v>
      </c>
      <c r="AX447" s="187" t="s">
        <v>73</v>
      </c>
      <c r="AY447" s="189" t="s">
        <v>165</v>
      </c>
    </row>
    <row r="448" s="187" customFormat="true" ht="12" hidden="false" customHeight="false" outlineLevel="0" collapsed="false">
      <c r="B448" s="188"/>
      <c r="D448" s="180" t="s">
        <v>174</v>
      </c>
      <c r="E448" s="189"/>
      <c r="F448" s="190" t="s">
        <v>524</v>
      </c>
      <c r="H448" s="191" t="n">
        <v>2.475</v>
      </c>
      <c r="I448" s="192"/>
      <c r="L448" s="188"/>
      <c r="M448" s="193"/>
      <c r="N448" s="194"/>
      <c r="O448" s="194"/>
      <c r="P448" s="194"/>
      <c r="Q448" s="194"/>
      <c r="R448" s="194"/>
      <c r="S448" s="194"/>
      <c r="T448" s="194"/>
      <c r="U448" s="195"/>
      <c r="AT448" s="189" t="s">
        <v>174</v>
      </c>
      <c r="AU448" s="189" t="s">
        <v>83</v>
      </c>
      <c r="AV448" s="187" t="s">
        <v>83</v>
      </c>
      <c r="AW448" s="187" t="s">
        <v>176</v>
      </c>
      <c r="AX448" s="187" t="s">
        <v>73</v>
      </c>
      <c r="AY448" s="189" t="s">
        <v>165</v>
      </c>
    </row>
    <row r="449" s="187" customFormat="true" ht="12" hidden="false" customHeight="false" outlineLevel="0" collapsed="false">
      <c r="B449" s="188"/>
      <c r="D449" s="180" t="s">
        <v>174</v>
      </c>
      <c r="E449" s="189"/>
      <c r="F449" s="190" t="s">
        <v>549</v>
      </c>
      <c r="H449" s="191" t="n">
        <v>18.057</v>
      </c>
      <c r="I449" s="192"/>
      <c r="L449" s="188"/>
      <c r="M449" s="193"/>
      <c r="N449" s="194"/>
      <c r="O449" s="194"/>
      <c r="P449" s="194"/>
      <c r="Q449" s="194"/>
      <c r="R449" s="194"/>
      <c r="S449" s="194"/>
      <c r="T449" s="194"/>
      <c r="U449" s="195"/>
      <c r="AT449" s="189" t="s">
        <v>174</v>
      </c>
      <c r="AU449" s="189" t="s">
        <v>83</v>
      </c>
      <c r="AV449" s="187" t="s">
        <v>83</v>
      </c>
      <c r="AW449" s="187" t="s">
        <v>176</v>
      </c>
      <c r="AX449" s="187" t="s">
        <v>73</v>
      </c>
      <c r="AY449" s="189" t="s">
        <v>165</v>
      </c>
    </row>
    <row r="450" s="187" customFormat="true" ht="12" hidden="false" customHeight="false" outlineLevel="0" collapsed="false">
      <c r="B450" s="188"/>
      <c r="D450" s="180" t="s">
        <v>174</v>
      </c>
      <c r="E450" s="189"/>
      <c r="F450" s="190" t="s">
        <v>550</v>
      </c>
      <c r="H450" s="191" t="n">
        <v>55.6625</v>
      </c>
      <c r="I450" s="192"/>
      <c r="L450" s="188"/>
      <c r="M450" s="193"/>
      <c r="N450" s="194"/>
      <c r="O450" s="194"/>
      <c r="P450" s="194"/>
      <c r="Q450" s="194"/>
      <c r="R450" s="194"/>
      <c r="S450" s="194"/>
      <c r="T450" s="194"/>
      <c r="U450" s="195"/>
      <c r="AT450" s="189" t="s">
        <v>174</v>
      </c>
      <c r="AU450" s="189" t="s">
        <v>83</v>
      </c>
      <c r="AV450" s="187" t="s">
        <v>83</v>
      </c>
      <c r="AW450" s="187" t="s">
        <v>176</v>
      </c>
      <c r="AX450" s="187" t="s">
        <v>73</v>
      </c>
      <c r="AY450" s="189" t="s">
        <v>165</v>
      </c>
    </row>
    <row r="451" s="187" customFormat="true" ht="12" hidden="false" customHeight="false" outlineLevel="0" collapsed="false">
      <c r="B451" s="188"/>
      <c r="D451" s="180" t="s">
        <v>174</v>
      </c>
      <c r="E451" s="189"/>
      <c r="F451" s="190" t="s">
        <v>551</v>
      </c>
      <c r="H451" s="191" t="n">
        <v>-1.47</v>
      </c>
      <c r="I451" s="192"/>
      <c r="L451" s="188"/>
      <c r="M451" s="193"/>
      <c r="N451" s="194"/>
      <c r="O451" s="194"/>
      <c r="P451" s="194"/>
      <c r="Q451" s="194"/>
      <c r="R451" s="194"/>
      <c r="S451" s="194"/>
      <c r="T451" s="194"/>
      <c r="U451" s="195"/>
      <c r="AT451" s="189" t="s">
        <v>174</v>
      </c>
      <c r="AU451" s="189" t="s">
        <v>83</v>
      </c>
      <c r="AV451" s="187" t="s">
        <v>83</v>
      </c>
      <c r="AW451" s="187" t="s">
        <v>176</v>
      </c>
      <c r="AX451" s="187" t="s">
        <v>73</v>
      </c>
      <c r="AY451" s="189" t="s">
        <v>165</v>
      </c>
    </row>
    <row r="452" s="187" customFormat="true" ht="12" hidden="false" customHeight="false" outlineLevel="0" collapsed="false">
      <c r="B452" s="188"/>
      <c r="D452" s="180" t="s">
        <v>174</v>
      </c>
      <c r="E452" s="189"/>
      <c r="F452" s="190" t="s">
        <v>546</v>
      </c>
      <c r="H452" s="191" t="n">
        <v>-1.68</v>
      </c>
      <c r="I452" s="192"/>
      <c r="L452" s="188"/>
      <c r="M452" s="193"/>
      <c r="N452" s="194"/>
      <c r="O452" s="194"/>
      <c r="P452" s="194"/>
      <c r="Q452" s="194"/>
      <c r="R452" s="194"/>
      <c r="S452" s="194"/>
      <c r="T452" s="194"/>
      <c r="U452" s="195"/>
      <c r="AT452" s="189" t="s">
        <v>174</v>
      </c>
      <c r="AU452" s="189" t="s">
        <v>83</v>
      </c>
      <c r="AV452" s="187" t="s">
        <v>83</v>
      </c>
      <c r="AW452" s="187" t="s">
        <v>176</v>
      </c>
      <c r="AX452" s="187" t="s">
        <v>73</v>
      </c>
      <c r="AY452" s="189" t="s">
        <v>165</v>
      </c>
    </row>
    <row r="453" s="187" customFormat="true" ht="12" hidden="false" customHeight="false" outlineLevel="0" collapsed="false">
      <c r="B453" s="188"/>
      <c r="D453" s="180" t="s">
        <v>174</v>
      </c>
      <c r="E453" s="189"/>
      <c r="F453" s="190" t="s">
        <v>552</v>
      </c>
      <c r="H453" s="191" t="n">
        <v>13.9125</v>
      </c>
      <c r="I453" s="192"/>
      <c r="L453" s="188"/>
      <c r="M453" s="193"/>
      <c r="N453" s="194"/>
      <c r="O453" s="194"/>
      <c r="P453" s="194"/>
      <c r="Q453" s="194"/>
      <c r="R453" s="194"/>
      <c r="S453" s="194"/>
      <c r="T453" s="194"/>
      <c r="U453" s="195"/>
      <c r="AT453" s="189" t="s">
        <v>174</v>
      </c>
      <c r="AU453" s="189" t="s">
        <v>83</v>
      </c>
      <c r="AV453" s="187" t="s">
        <v>83</v>
      </c>
      <c r="AW453" s="187" t="s">
        <v>176</v>
      </c>
      <c r="AX453" s="187" t="s">
        <v>73</v>
      </c>
      <c r="AY453" s="189" t="s">
        <v>165</v>
      </c>
    </row>
    <row r="454" s="187" customFormat="true" ht="12" hidden="false" customHeight="false" outlineLevel="0" collapsed="false">
      <c r="B454" s="188"/>
      <c r="D454" s="180" t="s">
        <v>174</v>
      </c>
      <c r="E454" s="189"/>
      <c r="F454" s="190" t="s">
        <v>553</v>
      </c>
      <c r="H454" s="191" t="n">
        <v>20.12375</v>
      </c>
      <c r="I454" s="192"/>
      <c r="L454" s="188"/>
      <c r="M454" s="193"/>
      <c r="N454" s="194"/>
      <c r="O454" s="194"/>
      <c r="P454" s="194"/>
      <c r="Q454" s="194"/>
      <c r="R454" s="194"/>
      <c r="S454" s="194"/>
      <c r="T454" s="194"/>
      <c r="U454" s="195"/>
      <c r="AT454" s="189" t="s">
        <v>174</v>
      </c>
      <c r="AU454" s="189" t="s">
        <v>83</v>
      </c>
      <c r="AV454" s="187" t="s">
        <v>83</v>
      </c>
      <c r="AW454" s="187" t="s">
        <v>176</v>
      </c>
      <c r="AX454" s="187" t="s">
        <v>73</v>
      </c>
      <c r="AY454" s="189" t="s">
        <v>165</v>
      </c>
    </row>
    <row r="455" s="187" customFormat="true" ht="12" hidden="false" customHeight="false" outlineLevel="0" collapsed="false">
      <c r="B455" s="188"/>
      <c r="D455" s="180" t="s">
        <v>174</v>
      </c>
      <c r="E455" s="189"/>
      <c r="F455" s="190" t="s">
        <v>554</v>
      </c>
      <c r="H455" s="191" t="n">
        <v>48.2825</v>
      </c>
      <c r="I455" s="192"/>
      <c r="L455" s="188"/>
      <c r="M455" s="193"/>
      <c r="N455" s="194"/>
      <c r="O455" s="194"/>
      <c r="P455" s="194"/>
      <c r="Q455" s="194"/>
      <c r="R455" s="194"/>
      <c r="S455" s="194"/>
      <c r="T455" s="194"/>
      <c r="U455" s="195"/>
      <c r="AT455" s="189" t="s">
        <v>174</v>
      </c>
      <c r="AU455" s="189" t="s">
        <v>83</v>
      </c>
      <c r="AV455" s="187" t="s">
        <v>83</v>
      </c>
      <c r="AW455" s="187" t="s">
        <v>176</v>
      </c>
      <c r="AX455" s="187" t="s">
        <v>73</v>
      </c>
      <c r="AY455" s="189" t="s">
        <v>165</v>
      </c>
    </row>
    <row r="456" s="178" customFormat="true" ht="12" hidden="false" customHeight="false" outlineLevel="0" collapsed="false">
      <c r="B456" s="179"/>
      <c r="D456" s="180" t="s">
        <v>174</v>
      </c>
      <c r="E456" s="181"/>
      <c r="F456" s="182" t="s">
        <v>375</v>
      </c>
      <c r="H456" s="181"/>
      <c r="I456" s="183"/>
      <c r="L456" s="179"/>
      <c r="M456" s="184"/>
      <c r="N456" s="185"/>
      <c r="O456" s="185"/>
      <c r="P456" s="185"/>
      <c r="Q456" s="185"/>
      <c r="R456" s="185"/>
      <c r="S456" s="185"/>
      <c r="T456" s="185"/>
      <c r="U456" s="186"/>
      <c r="AT456" s="181" t="s">
        <v>174</v>
      </c>
      <c r="AU456" s="181" t="s">
        <v>83</v>
      </c>
      <c r="AV456" s="178" t="s">
        <v>81</v>
      </c>
      <c r="AW456" s="178" t="s">
        <v>176</v>
      </c>
      <c r="AX456" s="178" t="s">
        <v>73</v>
      </c>
      <c r="AY456" s="181" t="s">
        <v>165</v>
      </c>
    </row>
    <row r="457" s="187" customFormat="true" ht="12" hidden="false" customHeight="false" outlineLevel="0" collapsed="false">
      <c r="B457" s="188"/>
      <c r="D457" s="180" t="s">
        <v>174</v>
      </c>
      <c r="E457" s="189"/>
      <c r="F457" s="190" t="s">
        <v>555</v>
      </c>
      <c r="H457" s="191" t="n">
        <v>15.128</v>
      </c>
      <c r="I457" s="192"/>
      <c r="L457" s="188"/>
      <c r="M457" s="193"/>
      <c r="N457" s="194"/>
      <c r="O457" s="194"/>
      <c r="P457" s="194"/>
      <c r="Q457" s="194"/>
      <c r="R457" s="194"/>
      <c r="S457" s="194"/>
      <c r="T457" s="194"/>
      <c r="U457" s="195"/>
      <c r="AT457" s="189" t="s">
        <v>174</v>
      </c>
      <c r="AU457" s="189" t="s">
        <v>83</v>
      </c>
      <c r="AV457" s="187" t="s">
        <v>83</v>
      </c>
      <c r="AW457" s="187" t="s">
        <v>176</v>
      </c>
      <c r="AX457" s="187" t="s">
        <v>73</v>
      </c>
      <c r="AY457" s="189" t="s">
        <v>165</v>
      </c>
    </row>
    <row r="458" s="187" customFormat="true" ht="12" hidden="false" customHeight="false" outlineLevel="0" collapsed="false">
      <c r="B458" s="188"/>
      <c r="D458" s="180" t="s">
        <v>174</v>
      </c>
      <c r="E458" s="189"/>
      <c r="F458" s="190" t="s">
        <v>556</v>
      </c>
      <c r="H458" s="191" t="n">
        <v>10.75</v>
      </c>
      <c r="I458" s="192"/>
      <c r="L458" s="188"/>
      <c r="M458" s="193"/>
      <c r="N458" s="194"/>
      <c r="O458" s="194"/>
      <c r="P458" s="194"/>
      <c r="Q458" s="194"/>
      <c r="R458" s="194"/>
      <c r="S458" s="194"/>
      <c r="T458" s="194"/>
      <c r="U458" s="195"/>
      <c r="AT458" s="189" t="s">
        <v>174</v>
      </c>
      <c r="AU458" s="189" t="s">
        <v>83</v>
      </c>
      <c r="AV458" s="187" t="s">
        <v>83</v>
      </c>
      <c r="AW458" s="187" t="s">
        <v>176</v>
      </c>
      <c r="AX458" s="187" t="s">
        <v>73</v>
      </c>
      <c r="AY458" s="189" t="s">
        <v>165</v>
      </c>
    </row>
    <row r="459" s="178" customFormat="true" ht="12" hidden="false" customHeight="false" outlineLevel="0" collapsed="false">
      <c r="B459" s="179"/>
      <c r="D459" s="180" t="s">
        <v>174</v>
      </c>
      <c r="E459" s="181"/>
      <c r="F459" s="182" t="s">
        <v>377</v>
      </c>
      <c r="H459" s="181"/>
      <c r="I459" s="183"/>
      <c r="L459" s="179"/>
      <c r="M459" s="184"/>
      <c r="N459" s="185"/>
      <c r="O459" s="185"/>
      <c r="P459" s="185"/>
      <c r="Q459" s="185"/>
      <c r="R459" s="185"/>
      <c r="S459" s="185"/>
      <c r="T459" s="185"/>
      <c r="U459" s="186"/>
      <c r="AT459" s="181" t="s">
        <v>174</v>
      </c>
      <c r="AU459" s="181" t="s">
        <v>83</v>
      </c>
      <c r="AV459" s="178" t="s">
        <v>81</v>
      </c>
      <c r="AW459" s="178" t="s">
        <v>176</v>
      </c>
      <c r="AX459" s="178" t="s">
        <v>73</v>
      </c>
      <c r="AY459" s="181" t="s">
        <v>165</v>
      </c>
    </row>
    <row r="460" s="187" customFormat="true" ht="12" hidden="false" customHeight="false" outlineLevel="0" collapsed="false">
      <c r="B460" s="188"/>
      <c r="D460" s="180" t="s">
        <v>174</v>
      </c>
      <c r="E460" s="189"/>
      <c r="F460" s="190" t="s">
        <v>555</v>
      </c>
      <c r="H460" s="191" t="n">
        <v>15.128</v>
      </c>
      <c r="I460" s="192"/>
      <c r="L460" s="188"/>
      <c r="M460" s="193"/>
      <c r="N460" s="194"/>
      <c r="O460" s="194"/>
      <c r="P460" s="194"/>
      <c r="Q460" s="194"/>
      <c r="R460" s="194"/>
      <c r="S460" s="194"/>
      <c r="T460" s="194"/>
      <c r="U460" s="195"/>
      <c r="AT460" s="189" t="s">
        <v>174</v>
      </c>
      <c r="AU460" s="189" t="s">
        <v>83</v>
      </c>
      <c r="AV460" s="187" t="s">
        <v>83</v>
      </c>
      <c r="AW460" s="187" t="s">
        <v>176</v>
      </c>
      <c r="AX460" s="187" t="s">
        <v>73</v>
      </c>
      <c r="AY460" s="189" t="s">
        <v>165</v>
      </c>
    </row>
    <row r="461" s="187" customFormat="true" ht="12" hidden="false" customHeight="false" outlineLevel="0" collapsed="false">
      <c r="B461" s="188"/>
      <c r="D461" s="180" t="s">
        <v>174</v>
      </c>
      <c r="E461" s="189"/>
      <c r="F461" s="190" t="s">
        <v>556</v>
      </c>
      <c r="H461" s="191" t="n">
        <v>10.75</v>
      </c>
      <c r="I461" s="192"/>
      <c r="L461" s="188"/>
      <c r="M461" s="193"/>
      <c r="N461" s="194"/>
      <c r="O461" s="194"/>
      <c r="P461" s="194"/>
      <c r="Q461" s="194"/>
      <c r="R461" s="194"/>
      <c r="S461" s="194"/>
      <c r="T461" s="194"/>
      <c r="U461" s="195"/>
      <c r="AT461" s="189" t="s">
        <v>174</v>
      </c>
      <c r="AU461" s="189" t="s">
        <v>83</v>
      </c>
      <c r="AV461" s="187" t="s">
        <v>83</v>
      </c>
      <c r="AW461" s="187" t="s">
        <v>176</v>
      </c>
      <c r="AX461" s="187" t="s">
        <v>73</v>
      </c>
      <c r="AY461" s="189" t="s">
        <v>165</v>
      </c>
    </row>
    <row r="462" s="178" customFormat="true" ht="12" hidden="false" customHeight="false" outlineLevel="0" collapsed="false">
      <c r="B462" s="179"/>
      <c r="D462" s="180" t="s">
        <v>174</v>
      </c>
      <c r="E462" s="181"/>
      <c r="F462" s="182" t="s">
        <v>389</v>
      </c>
      <c r="H462" s="181"/>
      <c r="I462" s="183"/>
      <c r="L462" s="179"/>
      <c r="M462" s="184"/>
      <c r="N462" s="185"/>
      <c r="O462" s="185"/>
      <c r="P462" s="185"/>
      <c r="Q462" s="185"/>
      <c r="R462" s="185"/>
      <c r="S462" s="185"/>
      <c r="T462" s="185"/>
      <c r="U462" s="186"/>
      <c r="AT462" s="181" t="s">
        <v>174</v>
      </c>
      <c r="AU462" s="181" t="s">
        <v>83</v>
      </c>
      <c r="AV462" s="178" t="s">
        <v>81</v>
      </c>
      <c r="AW462" s="178" t="s">
        <v>176</v>
      </c>
      <c r="AX462" s="178" t="s">
        <v>73</v>
      </c>
      <c r="AY462" s="181" t="s">
        <v>165</v>
      </c>
    </row>
    <row r="463" s="187" customFormat="true" ht="12" hidden="false" customHeight="false" outlineLevel="0" collapsed="false">
      <c r="B463" s="188"/>
      <c r="D463" s="180" t="s">
        <v>174</v>
      </c>
      <c r="E463" s="189"/>
      <c r="F463" s="190" t="s">
        <v>557</v>
      </c>
      <c r="H463" s="191" t="n">
        <v>1.89925</v>
      </c>
      <c r="I463" s="192"/>
      <c r="L463" s="188"/>
      <c r="M463" s="193"/>
      <c r="N463" s="194"/>
      <c r="O463" s="194"/>
      <c r="P463" s="194"/>
      <c r="Q463" s="194"/>
      <c r="R463" s="194"/>
      <c r="S463" s="194"/>
      <c r="T463" s="194"/>
      <c r="U463" s="195"/>
      <c r="AT463" s="189" t="s">
        <v>174</v>
      </c>
      <c r="AU463" s="189" t="s">
        <v>83</v>
      </c>
      <c r="AV463" s="187" t="s">
        <v>83</v>
      </c>
      <c r="AW463" s="187" t="s">
        <v>176</v>
      </c>
      <c r="AX463" s="187" t="s">
        <v>73</v>
      </c>
      <c r="AY463" s="189" t="s">
        <v>165</v>
      </c>
    </row>
    <row r="464" s="187" customFormat="true" ht="12" hidden="false" customHeight="false" outlineLevel="0" collapsed="false">
      <c r="B464" s="188"/>
      <c r="D464" s="180" t="s">
        <v>174</v>
      </c>
      <c r="E464" s="189"/>
      <c r="F464" s="190" t="s">
        <v>558</v>
      </c>
      <c r="H464" s="191" t="n">
        <v>0.4375</v>
      </c>
      <c r="I464" s="192"/>
      <c r="L464" s="188"/>
      <c r="M464" s="193"/>
      <c r="N464" s="194"/>
      <c r="O464" s="194"/>
      <c r="P464" s="194"/>
      <c r="Q464" s="194"/>
      <c r="R464" s="194"/>
      <c r="S464" s="194"/>
      <c r="T464" s="194"/>
      <c r="U464" s="195"/>
      <c r="AT464" s="189" t="s">
        <v>174</v>
      </c>
      <c r="AU464" s="189" t="s">
        <v>83</v>
      </c>
      <c r="AV464" s="187" t="s">
        <v>83</v>
      </c>
      <c r="AW464" s="187" t="s">
        <v>176</v>
      </c>
      <c r="AX464" s="187" t="s">
        <v>73</v>
      </c>
      <c r="AY464" s="189" t="s">
        <v>165</v>
      </c>
    </row>
    <row r="465" s="196" customFormat="true" ht="12" hidden="false" customHeight="false" outlineLevel="0" collapsed="false">
      <c r="B465" s="197"/>
      <c r="D465" s="180" t="s">
        <v>174</v>
      </c>
      <c r="E465" s="198"/>
      <c r="F465" s="199" t="s">
        <v>178</v>
      </c>
      <c r="H465" s="200" t="n">
        <v>241.6365</v>
      </c>
      <c r="I465" s="201"/>
      <c r="L465" s="197"/>
      <c r="M465" s="202"/>
      <c r="N465" s="203"/>
      <c r="O465" s="203"/>
      <c r="P465" s="203"/>
      <c r="Q465" s="203"/>
      <c r="R465" s="203"/>
      <c r="S465" s="203"/>
      <c r="T465" s="203"/>
      <c r="U465" s="204"/>
      <c r="AT465" s="198" t="s">
        <v>174</v>
      </c>
      <c r="AU465" s="198" t="s">
        <v>83</v>
      </c>
      <c r="AV465" s="196" t="s">
        <v>172</v>
      </c>
      <c r="AW465" s="196" t="s">
        <v>176</v>
      </c>
      <c r="AX465" s="196" t="s">
        <v>81</v>
      </c>
      <c r="AY465" s="198" t="s">
        <v>165</v>
      </c>
    </row>
    <row r="466" s="22" customFormat="true" ht="24" hidden="false" customHeight="true" outlineLevel="0" collapsed="false">
      <c r="B466" s="164"/>
      <c r="C466" s="165" t="s">
        <v>559</v>
      </c>
      <c r="D466" s="165" t="s">
        <v>167</v>
      </c>
      <c r="E466" s="166" t="s">
        <v>560</v>
      </c>
      <c r="F466" s="167" t="s">
        <v>561</v>
      </c>
      <c r="G466" s="168" t="s">
        <v>181</v>
      </c>
      <c r="H466" s="169" t="n">
        <v>395.39</v>
      </c>
      <c r="I466" s="170"/>
      <c r="J466" s="171" t="n">
        <f aca="false">ROUND(I466*H466,2)</f>
        <v>0</v>
      </c>
      <c r="K466" s="215" t="s">
        <v>171</v>
      </c>
      <c r="L466" s="23"/>
      <c r="M466" s="172"/>
      <c r="N466" s="173" t="s">
        <v>44</v>
      </c>
      <c r="O466" s="54"/>
      <c r="P466" s="174" t="n">
        <f aca="false">O466*H466</f>
        <v>0</v>
      </c>
      <c r="Q466" s="174" t="n">
        <v>0.00012</v>
      </c>
      <c r="R466" s="174" t="n">
        <f aca="false">Q466*H466</f>
        <v>0.0474468</v>
      </c>
      <c r="S466" s="174" t="n">
        <v>0</v>
      </c>
      <c r="T466" s="174" t="n">
        <f aca="false">S466*H466</f>
        <v>0</v>
      </c>
      <c r="U466" s="175"/>
      <c r="AR466" s="176" t="s">
        <v>172</v>
      </c>
      <c r="AT466" s="176" t="s">
        <v>167</v>
      </c>
      <c r="AU466" s="176" t="s">
        <v>83</v>
      </c>
      <c r="AY466" s="3" t="s">
        <v>165</v>
      </c>
      <c r="BE466" s="177" t="n">
        <f aca="false">IF(N466="základní",J466,0)</f>
        <v>0</v>
      </c>
      <c r="BF466" s="177" t="n">
        <f aca="false">IF(N466="snížená",J466,0)</f>
        <v>0</v>
      </c>
      <c r="BG466" s="177" t="n">
        <f aca="false">IF(N466="zákl. přenesená",J466,0)</f>
        <v>0</v>
      </c>
      <c r="BH466" s="177" t="n">
        <f aca="false">IF(N466="sníž. přenesená",J466,0)</f>
        <v>0</v>
      </c>
      <c r="BI466" s="177" t="n">
        <f aca="false">IF(N466="nulová",J466,0)</f>
        <v>0</v>
      </c>
      <c r="BJ466" s="3" t="s">
        <v>81</v>
      </c>
      <c r="BK466" s="177" t="n">
        <f aca="false">ROUND(I466*H466,2)</f>
        <v>0</v>
      </c>
      <c r="BL466" s="3" t="s">
        <v>172</v>
      </c>
      <c r="BM466" s="176" t="s">
        <v>562</v>
      </c>
    </row>
    <row r="467" s="178" customFormat="true" ht="12" hidden="false" customHeight="false" outlineLevel="0" collapsed="false">
      <c r="B467" s="179"/>
      <c r="D467" s="180" t="s">
        <v>174</v>
      </c>
      <c r="E467" s="181"/>
      <c r="F467" s="182" t="s">
        <v>210</v>
      </c>
      <c r="H467" s="181"/>
      <c r="I467" s="183"/>
      <c r="L467" s="179"/>
      <c r="M467" s="184"/>
      <c r="N467" s="185"/>
      <c r="O467" s="185"/>
      <c r="P467" s="185"/>
      <c r="Q467" s="185"/>
      <c r="R467" s="185"/>
      <c r="S467" s="185"/>
      <c r="T467" s="185"/>
      <c r="U467" s="186"/>
      <c r="AT467" s="181" t="s">
        <v>174</v>
      </c>
      <c r="AU467" s="181" t="s">
        <v>83</v>
      </c>
      <c r="AV467" s="178" t="s">
        <v>81</v>
      </c>
      <c r="AW467" s="178" t="s">
        <v>176</v>
      </c>
      <c r="AX467" s="178" t="s">
        <v>73</v>
      </c>
      <c r="AY467" s="181" t="s">
        <v>165</v>
      </c>
    </row>
    <row r="468" s="187" customFormat="true" ht="12" hidden="false" customHeight="false" outlineLevel="0" collapsed="false">
      <c r="B468" s="188"/>
      <c r="D468" s="180" t="s">
        <v>174</v>
      </c>
      <c r="E468" s="189"/>
      <c r="F468" s="190" t="s">
        <v>563</v>
      </c>
      <c r="H468" s="191" t="n">
        <v>6.1</v>
      </c>
      <c r="I468" s="192"/>
      <c r="L468" s="188"/>
      <c r="M468" s="193"/>
      <c r="N468" s="194"/>
      <c r="O468" s="194"/>
      <c r="P468" s="194"/>
      <c r="Q468" s="194"/>
      <c r="R468" s="194"/>
      <c r="S468" s="194"/>
      <c r="T468" s="194"/>
      <c r="U468" s="195"/>
      <c r="AT468" s="189" t="s">
        <v>174</v>
      </c>
      <c r="AU468" s="189" t="s">
        <v>83</v>
      </c>
      <c r="AV468" s="187" t="s">
        <v>83</v>
      </c>
      <c r="AW468" s="187" t="s">
        <v>176</v>
      </c>
      <c r="AX468" s="187" t="s">
        <v>73</v>
      </c>
      <c r="AY468" s="189" t="s">
        <v>165</v>
      </c>
    </row>
    <row r="469" s="187" customFormat="true" ht="12" hidden="false" customHeight="false" outlineLevel="0" collapsed="false">
      <c r="B469" s="188"/>
      <c r="D469" s="180" t="s">
        <v>174</v>
      </c>
      <c r="E469" s="189"/>
      <c r="F469" s="190" t="s">
        <v>564</v>
      </c>
      <c r="H469" s="191" t="n">
        <v>21.35</v>
      </c>
      <c r="I469" s="192"/>
      <c r="L469" s="188"/>
      <c r="M469" s="193"/>
      <c r="N469" s="194"/>
      <c r="O469" s="194"/>
      <c r="P469" s="194"/>
      <c r="Q469" s="194"/>
      <c r="R469" s="194"/>
      <c r="S469" s="194"/>
      <c r="T469" s="194"/>
      <c r="U469" s="195"/>
      <c r="AT469" s="189" t="s">
        <v>174</v>
      </c>
      <c r="AU469" s="189" t="s">
        <v>83</v>
      </c>
      <c r="AV469" s="187" t="s">
        <v>83</v>
      </c>
      <c r="AW469" s="187" t="s">
        <v>176</v>
      </c>
      <c r="AX469" s="187" t="s">
        <v>73</v>
      </c>
      <c r="AY469" s="189" t="s">
        <v>165</v>
      </c>
    </row>
    <row r="470" s="187" customFormat="true" ht="12" hidden="false" customHeight="false" outlineLevel="0" collapsed="false">
      <c r="B470" s="188"/>
      <c r="D470" s="180" t="s">
        <v>174</v>
      </c>
      <c r="E470" s="189"/>
      <c r="F470" s="190" t="s">
        <v>565</v>
      </c>
      <c r="H470" s="191" t="n">
        <v>48.8</v>
      </c>
      <c r="I470" s="192"/>
      <c r="L470" s="188"/>
      <c r="M470" s="193"/>
      <c r="N470" s="194"/>
      <c r="O470" s="194"/>
      <c r="P470" s="194"/>
      <c r="Q470" s="194"/>
      <c r="R470" s="194"/>
      <c r="S470" s="194"/>
      <c r="T470" s="194"/>
      <c r="U470" s="195"/>
      <c r="AT470" s="189" t="s">
        <v>174</v>
      </c>
      <c r="AU470" s="189" t="s">
        <v>83</v>
      </c>
      <c r="AV470" s="187" t="s">
        <v>83</v>
      </c>
      <c r="AW470" s="187" t="s">
        <v>176</v>
      </c>
      <c r="AX470" s="187" t="s">
        <v>73</v>
      </c>
      <c r="AY470" s="189" t="s">
        <v>165</v>
      </c>
    </row>
    <row r="471" s="178" customFormat="true" ht="12" hidden="false" customHeight="false" outlineLevel="0" collapsed="false">
      <c r="B471" s="179"/>
      <c r="D471" s="180" t="s">
        <v>174</v>
      </c>
      <c r="E471" s="181"/>
      <c r="F471" s="182" t="s">
        <v>538</v>
      </c>
      <c r="H471" s="181"/>
      <c r="I471" s="183"/>
      <c r="L471" s="179"/>
      <c r="M471" s="184"/>
      <c r="N471" s="185"/>
      <c r="O471" s="185"/>
      <c r="P471" s="185"/>
      <c r="Q471" s="185"/>
      <c r="R471" s="185"/>
      <c r="S471" s="185"/>
      <c r="T471" s="185"/>
      <c r="U471" s="186"/>
      <c r="AT471" s="181" t="s">
        <v>174</v>
      </c>
      <c r="AU471" s="181" t="s">
        <v>83</v>
      </c>
      <c r="AV471" s="178" t="s">
        <v>81</v>
      </c>
      <c r="AW471" s="178" t="s">
        <v>176</v>
      </c>
      <c r="AX471" s="178" t="s">
        <v>73</v>
      </c>
      <c r="AY471" s="181" t="s">
        <v>165</v>
      </c>
    </row>
    <row r="472" s="187" customFormat="true" ht="12" hidden="false" customHeight="false" outlineLevel="0" collapsed="false">
      <c r="B472" s="188"/>
      <c r="D472" s="180" t="s">
        <v>174</v>
      </c>
      <c r="E472" s="189"/>
      <c r="F472" s="190" t="s">
        <v>566</v>
      </c>
      <c r="H472" s="191" t="n">
        <v>1.19</v>
      </c>
      <c r="I472" s="192"/>
      <c r="L472" s="188"/>
      <c r="M472" s="193"/>
      <c r="N472" s="194"/>
      <c r="O472" s="194"/>
      <c r="P472" s="194"/>
      <c r="Q472" s="194"/>
      <c r="R472" s="194"/>
      <c r="S472" s="194"/>
      <c r="T472" s="194"/>
      <c r="U472" s="195"/>
      <c r="AT472" s="189" t="s">
        <v>174</v>
      </c>
      <c r="AU472" s="189" t="s">
        <v>83</v>
      </c>
      <c r="AV472" s="187" t="s">
        <v>83</v>
      </c>
      <c r="AW472" s="187" t="s">
        <v>176</v>
      </c>
      <c r="AX472" s="187" t="s">
        <v>73</v>
      </c>
      <c r="AY472" s="189" t="s">
        <v>165</v>
      </c>
    </row>
    <row r="473" s="178" customFormat="true" ht="12" hidden="false" customHeight="false" outlineLevel="0" collapsed="false">
      <c r="B473" s="179"/>
      <c r="D473" s="180" t="s">
        <v>174</v>
      </c>
      <c r="E473" s="181"/>
      <c r="F473" s="182" t="s">
        <v>375</v>
      </c>
      <c r="H473" s="181"/>
      <c r="I473" s="183"/>
      <c r="L473" s="179"/>
      <c r="M473" s="184"/>
      <c r="N473" s="185"/>
      <c r="O473" s="185"/>
      <c r="P473" s="185"/>
      <c r="Q473" s="185"/>
      <c r="R473" s="185"/>
      <c r="S473" s="185"/>
      <c r="T473" s="185"/>
      <c r="U473" s="186"/>
      <c r="AT473" s="181" t="s">
        <v>174</v>
      </c>
      <c r="AU473" s="181" t="s">
        <v>83</v>
      </c>
      <c r="AV473" s="178" t="s">
        <v>81</v>
      </c>
      <c r="AW473" s="178" t="s">
        <v>176</v>
      </c>
      <c r="AX473" s="178" t="s">
        <v>73</v>
      </c>
      <c r="AY473" s="181" t="s">
        <v>165</v>
      </c>
    </row>
    <row r="474" s="187" customFormat="true" ht="12" hidden="false" customHeight="false" outlineLevel="0" collapsed="false">
      <c r="B474" s="188"/>
      <c r="D474" s="180" t="s">
        <v>174</v>
      </c>
      <c r="E474" s="189"/>
      <c r="F474" s="190" t="s">
        <v>567</v>
      </c>
      <c r="H474" s="191" t="n">
        <v>97.6</v>
      </c>
      <c r="I474" s="192"/>
      <c r="L474" s="188"/>
      <c r="M474" s="193"/>
      <c r="N474" s="194"/>
      <c r="O474" s="194"/>
      <c r="P474" s="194"/>
      <c r="Q474" s="194"/>
      <c r="R474" s="194"/>
      <c r="S474" s="194"/>
      <c r="T474" s="194"/>
      <c r="U474" s="195"/>
      <c r="AT474" s="189" t="s">
        <v>174</v>
      </c>
      <c r="AU474" s="189" t="s">
        <v>83</v>
      </c>
      <c r="AV474" s="187" t="s">
        <v>83</v>
      </c>
      <c r="AW474" s="187" t="s">
        <v>176</v>
      </c>
      <c r="AX474" s="187" t="s">
        <v>73</v>
      </c>
      <c r="AY474" s="189" t="s">
        <v>165</v>
      </c>
    </row>
    <row r="475" s="187" customFormat="true" ht="12" hidden="false" customHeight="false" outlineLevel="0" collapsed="false">
      <c r="B475" s="188"/>
      <c r="D475" s="180" t="s">
        <v>174</v>
      </c>
      <c r="E475" s="189"/>
      <c r="F475" s="190" t="s">
        <v>568</v>
      </c>
      <c r="H475" s="191" t="n">
        <v>50.7</v>
      </c>
      <c r="I475" s="192"/>
      <c r="L475" s="188"/>
      <c r="M475" s="193"/>
      <c r="N475" s="194"/>
      <c r="O475" s="194"/>
      <c r="P475" s="194"/>
      <c r="Q475" s="194"/>
      <c r="R475" s="194"/>
      <c r="S475" s="194"/>
      <c r="T475" s="194"/>
      <c r="U475" s="195"/>
      <c r="AT475" s="189" t="s">
        <v>174</v>
      </c>
      <c r="AU475" s="189" t="s">
        <v>83</v>
      </c>
      <c r="AV475" s="187" t="s">
        <v>83</v>
      </c>
      <c r="AW475" s="187" t="s">
        <v>176</v>
      </c>
      <c r="AX475" s="187" t="s">
        <v>73</v>
      </c>
      <c r="AY475" s="189" t="s">
        <v>165</v>
      </c>
    </row>
    <row r="476" s="187" customFormat="true" ht="12" hidden="false" customHeight="false" outlineLevel="0" collapsed="false">
      <c r="B476" s="188"/>
      <c r="D476" s="180" t="s">
        <v>174</v>
      </c>
      <c r="E476" s="189"/>
      <c r="F476" s="190" t="s">
        <v>569</v>
      </c>
      <c r="H476" s="191" t="n">
        <v>12.2</v>
      </c>
      <c r="I476" s="192"/>
      <c r="L476" s="188"/>
      <c r="M476" s="193"/>
      <c r="N476" s="194"/>
      <c r="O476" s="194"/>
      <c r="P476" s="194"/>
      <c r="Q476" s="194"/>
      <c r="R476" s="194"/>
      <c r="S476" s="194"/>
      <c r="T476" s="194"/>
      <c r="U476" s="195"/>
      <c r="AT476" s="189" t="s">
        <v>174</v>
      </c>
      <c r="AU476" s="189" t="s">
        <v>83</v>
      </c>
      <c r="AV476" s="187" t="s">
        <v>83</v>
      </c>
      <c r="AW476" s="187" t="s">
        <v>176</v>
      </c>
      <c r="AX476" s="187" t="s">
        <v>73</v>
      </c>
      <c r="AY476" s="189" t="s">
        <v>165</v>
      </c>
    </row>
    <row r="477" s="178" customFormat="true" ht="12" hidden="false" customHeight="false" outlineLevel="0" collapsed="false">
      <c r="B477" s="179"/>
      <c r="D477" s="180" t="s">
        <v>174</v>
      </c>
      <c r="E477" s="181"/>
      <c r="F477" s="182" t="s">
        <v>377</v>
      </c>
      <c r="H477" s="181"/>
      <c r="I477" s="183"/>
      <c r="L477" s="179"/>
      <c r="M477" s="184"/>
      <c r="N477" s="185"/>
      <c r="O477" s="185"/>
      <c r="P477" s="185"/>
      <c r="Q477" s="185"/>
      <c r="R477" s="185"/>
      <c r="S477" s="185"/>
      <c r="T477" s="185"/>
      <c r="U477" s="186"/>
      <c r="AT477" s="181" t="s">
        <v>174</v>
      </c>
      <c r="AU477" s="181" t="s">
        <v>83</v>
      </c>
      <c r="AV477" s="178" t="s">
        <v>81</v>
      </c>
      <c r="AW477" s="178" t="s">
        <v>176</v>
      </c>
      <c r="AX477" s="178" t="s">
        <v>73</v>
      </c>
      <c r="AY477" s="181" t="s">
        <v>165</v>
      </c>
    </row>
    <row r="478" s="187" customFormat="true" ht="12" hidden="false" customHeight="false" outlineLevel="0" collapsed="false">
      <c r="B478" s="188"/>
      <c r="D478" s="180" t="s">
        <v>174</v>
      </c>
      <c r="E478" s="189"/>
      <c r="F478" s="190" t="s">
        <v>570</v>
      </c>
      <c r="H478" s="191" t="n">
        <v>94.55</v>
      </c>
      <c r="I478" s="192"/>
      <c r="L478" s="188"/>
      <c r="M478" s="193"/>
      <c r="N478" s="194"/>
      <c r="O478" s="194"/>
      <c r="P478" s="194"/>
      <c r="Q478" s="194"/>
      <c r="R478" s="194"/>
      <c r="S478" s="194"/>
      <c r="T478" s="194"/>
      <c r="U478" s="195"/>
      <c r="AT478" s="189" t="s">
        <v>174</v>
      </c>
      <c r="AU478" s="189" t="s">
        <v>83</v>
      </c>
      <c r="AV478" s="187" t="s">
        <v>83</v>
      </c>
      <c r="AW478" s="187" t="s">
        <v>176</v>
      </c>
      <c r="AX478" s="187" t="s">
        <v>73</v>
      </c>
      <c r="AY478" s="189" t="s">
        <v>165</v>
      </c>
    </row>
    <row r="479" s="187" customFormat="true" ht="12" hidden="false" customHeight="false" outlineLevel="0" collapsed="false">
      <c r="B479" s="188"/>
      <c r="D479" s="180" t="s">
        <v>174</v>
      </c>
      <c r="E479" s="189"/>
      <c r="F479" s="190" t="s">
        <v>568</v>
      </c>
      <c r="H479" s="191" t="n">
        <v>50.7</v>
      </c>
      <c r="I479" s="192"/>
      <c r="L479" s="188"/>
      <c r="M479" s="193"/>
      <c r="N479" s="194"/>
      <c r="O479" s="194"/>
      <c r="P479" s="194"/>
      <c r="Q479" s="194"/>
      <c r="R479" s="194"/>
      <c r="S479" s="194"/>
      <c r="T479" s="194"/>
      <c r="U479" s="195"/>
      <c r="AT479" s="189" t="s">
        <v>174</v>
      </c>
      <c r="AU479" s="189" t="s">
        <v>83</v>
      </c>
      <c r="AV479" s="187" t="s">
        <v>83</v>
      </c>
      <c r="AW479" s="187" t="s">
        <v>176</v>
      </c>
      <c r="AX479" s="187" t="s">
        <v>73</v>
      </c>
      <c r="AY479" s="189" t="s">
        <v>165</v>
      </c>
    </row>
    <row r="480" s="187" customFormat="true" ht="12" hidden="false" customHeight="false" outlineLevel="0" collapsed="false">
      <c r="B480" s="188"/>
      <c r="D480" s="180" t="s">
        <v>174</v>
      </c>
      <c r="E480" s="189"/>
      <c r="F480" s="190" t="s">
        <v>569</v>
      </c>
      <c r="H480" s="191" t="n">
        <v>12.2</v>
      </c>
      <c r="I480" s="192"/>
      <c r="L480" s="188"/>
      <c r="M480" s="193"/>
      <c r="N480" s="194"/>
      <c r="O480" s="194"/>
      <c r="P480" s="194"/>
      <c r="Q480" s="194"/>
      <c r="R480" s="194"/>
      <c r="S480" s="194"/>
      <c r="T480" s="194"/>
      <c r="U480" s="195"/>
      <c r="AT480" s="189" t="s">
        <v>174</v>
      </c>
      <c r="AU480" s="189" t="s">
        <v>83</v>
      </c>
      <c r="AV480" s="187" t="s">
        <v>83</v>
      </c>
      <c r="AW480" s="187" t="s">
        <v>176</v>
      </c>
      <c r="AX480" s="187" t="s">
        <v>73</v>
      </c>
      <c r="AY480" s="189" t="s">
        <v>165</v>
      </c>
    </row>
    <row r="481" s="196" customFormat="true" ht="12" hidden="false" customHeight="false" outlineLevel="0" collapsed="false">
      <c r="B481" s="197"/>
      <c r="D481" s="180" t="s">
        <v>174</v>
      </c>
      <c r="E481" s="198"/>
      <c r="F481" s="199" t="s">
        <v>178</v>
      </c>
      <c r="H481" s="200" t="n">
        <v>395.39</v>
      </c>
      <c r="I481" s="201"/>
      <c r="L481" s="197"/>
      <c r="M481" s="202"/>
      <c r="N481" s="203"/>
      <c r="O481" s="203"/>
      <c r="P481" s="203"/>
      <c r="Q481" s="203"/>
      <c r="R481" s="203"/>
      <c r="S481" s="203"/>
      <c r="T481" s="203"/>
      <c r="U481" s="204"/>
      <c r="AT481" s="198" t="s">
        <v>174</v>
      </c>
      <c r="AU481" s="198" t="s">
        <v>83</v>
      </c>
      <c r="AV481" s="196" t="s">
        <v>172</v>
      </c>
      <c r="AW481" s="196" t="s">
        <v>176</v>
      </c>
      <c r="AX481" s="196" t="s">
        <v>81</v>
      </c>
      <c r="AY481" s="198" t="s">
        <v>165</v>
      </c>
    </row>
    <row r="482" s="22" customFormat="true" ht="24" hidden="false" customHeight="true" outlineLevel="0" collapsed="false">
      <c r="B482" s="164"/>
      <c r="C482" s="165" t="s">
        <v>571</v>
      </c>
      <c r="D482" s="165" t="s">
        <v>167</v>
      </c>
      <c r="E482" s="166" t="s">
        <v>572</v>
      </c>
      <c r="F482" s="167" t="s">
        <v>573</v>
      </c>
      <c r="G482" s="168" t="s">
        <v>181</v>
      </c>
      <c r="H482" s="169" t="n">
        <v>490.426</v>
      </c>
      <c r="I482" s="170"/>
      <c r="J482" s="171" t="n">
        <f aca="false">ROUND(I482*H482,2)</f>
        <v>0</v>
      </c>
      <c r="K482" s="215" t="s">
        <v>171</v>
      </c>
      <c r="L482" s="23"/>
      <c r="M482" s="172"/>
      <c r="N482" s="173" t="s">
        <v>44</v>
      </c>
      <c r="O482" s="54"/>
      <c r="P482" s="174" t="n">
        <f aca="false">O482*H482</f>
        <v>0</v>
      </c>
      <c r="Q482" s="174" t="n">
        <v>0.0002</v>
      </c>
      <c r="R482" s="174" t="n">
        <f aca="false">Q482*H482</f>
        <v>0.0980852</v>
      </c>
      <c r="S482" s="174" t="n">
        <v>0</v>
      </c>
      <c r="T482" s="174" t="n">
        <f aca="false">S482*H482</f>
        <v>0</v>
      </c>
      <c r="U482" s="175"/>
      <c r="AR482" s="176" t="s">
        <v>172</v>
      </c>
      <c r="AT482" s="176" t="s">
        <v>167</v>
      </c>
      <c r="AU482" s="176" t="s">
        <v>83</v>
      </c>
      <c r="AY482" s="3" t="s">
        <v>165</v>
      </c>
      <c r="BE482" s="177" t="n">
        <f aca="false">IF(N482="základní",J482,0)</f>
        <v>0</v>
      </c>
      <c r="BF482" s="177" t="n">
        <f aca="false">IF(N482="snížená",J482,0)</f>
        <v>0</v>
      </c>
      <c r="BG482" s="177" t="n">
        <f aca="false">IF(N482="zákl. přenesená",J482,0)</f>
        <v>0</v>
      </c>
      <c r="BH482" s="177" t="n">
        <f aca="false">IF(N482="sníž. přenesená",J482,0)</f>
        <v>0</v>
      </c>
      <c r="BI482" s="177" t="n">
        <f aca="false">IF(N482="nulová",J482,0)</f>
        <v>0</v>
      </c>
      <c r="BJ482" s="3" t="s">
        <v>81</v>
      </c>
      <c r="BK482" s="177" t="n">
        <f aca="false">ROUND(I482*H482,2)</f>
        <v>0</v>
      </c>
      <c r="BL482" s="3" t="s">
        <v>172</v>
      </c>
      <c r="BM482" s="176" t="s">
        <v>574</v>
      </c>
    </row>
    <row r="483" s="178" customFormat="true" ht="12" hidden="false" customHeight="false" outlineLevel="0" collapsed="false">
      <c r="B483" s="179"/>
      <c r="D483" s="180" t="s">
        <v>174</v>
      </c>
      <c r="E483" s="181"/>
      <c r="F483" s="182" t="s">
        <v>575</v>
      </c>
      <c r="H483" s="181"/>
      <c r="I483" s="183"/>
      <c r="L483" s="179"/>
      <c r="M483" s="184"/>
      <c r="N483" s="185"/>
      <c r="O483" s="185"/>
      <c r="P483" s="185"/>
      <c r="Q483" s="185"/>
      <c r="R483" s="185"/>
      <c r="S483" s="185"/>
      <c r="T483" s="185"/>
      <c r="U483" s="186"/>
      <c r="AT483" s="181" t="s">
        <v>174</v>
      </c>
      <c r="AU483" s="181" t="s">
        <v>83</v>
      </c>
      <c r="AV483" s="178" t="s">
        <v>81</v>
      </c>
      <c r="AW483" s="178" t="s">
        <v>176</v>
      </c>
      <c r="AX483" s="178" t="s">
        <v>73</v>
      </c>
      <c r="AY483" s="181" t="s">
        <v>165</v>
      </c>
    </row>
    <row r="484" s="178" customFormat="true" ht="12" hidden="false" customHeight="false" outlineLevel="0" collapsed="false">
      <c r="B484" s="179"/>
      <c r="D484" s="180" t="s">
        <v>174</v>
      </c>
      <c r="E484" s="181"/>
      <c r="F484" s="182" t="s">
        <v>210</v>
      </c>
      <c r="H484" s="181"/>
      <c r="I484" s="183"/>
      <c r="L484" s="179"/>
      <c r="M484" s="184"/>
      <c r="N484" s="185"/>
      <c r="O484" s="185"/>
      <c r="P484" s="185"/>
      <c r="Q484" s="185"/>
      <c r="R484" s="185"/>
      <c r="S484" s="185"/>
      <c r="T484" s="185"/>
      <c r="U484" s="186"/>
      <c r="AT484" s="181" t="s">
        <v>174</v>
      </c>
      <c r="AU484" s="181" t="s">
        <v>83</v>
      </c>
      <c r="AV484" s="178" t="s">
        <v>81</v>
      </c>
      <c r="AW484" s="178" t="s">
        <v>176</v>
      </c>
      <c r="AX484" s="178" t="s">
        <v>73</v>
      </c>
      <c r="AY484" s="181" t="s">
        <v>165</v>
      </c>
    </row>
    <row r="485" s="187" customFormat="true" ht="12" hidden="false" customHeight="false" outlineLevel="0" collapsed="false">
      <c r="B485" s="188"/>
      <c r="D485" s="180" t="s">
        <v>174</v>
      </c>
      <c r="E485" s="189"/>
      <c r="F485" s="190" t="s">
        <v>576</v>
      </c>
      <c r="H485" s="191" t="n">
        <v>15.25</v>
      </c>
      <c r="I485" s="192"/>
      <c r="L485" s="188"/>
      <c r="M485" s="193"/>
      <c r="N485" s="194"/>
      <c r="O485" s="194"/>
      <c r="P485" s="194"/>
      <c r="Q485" s="194"/>
      <c r="R485" s="194"/>
      <c r="S485" s="194"/>
      <c r="T485" s="194"/>
      <c r="U485" s="195"/>
      <c r="AT485" s="189" t="s">
        <v>174</v>
      </c>
      <c r="AU485" s="189" t="s">
        <v>83</v>
      </c>
      <c r="AV485" s="187" t="s">
        <v>83</v>
      </c>
      <c r="AW485" s="187" t="s">
        <v>176</v>
      </c>
      <c r="AX485" s="187" t="s">
        <v>73</v>
      </c>
      <c r="AY485" s="189" t="s">
        <v>165</v>
      </c>
    </row>
    <row r="486" s="187" customFormat="true" ht="12" hidden="false" customHeight="false" outlineLevel="0" collapsed="false">
      <c r="B486" s="188"/>
      <c r="D486" s="180" t="s">
        <v>174</v>
      </c>
      <c r="E486" s="189"/>
      <c r="F486" s="190" t="s">
        <v>569</v>
      </c>
      <c r="H486" s="191" t="n">
        <v>12.2</v>
      </c>
      <c r="I486" s="192"/>
      <c r="L486" s="188"/>
      <c r="M486" s="193"/>
      <c r="N486" s="194"/>
      <c r="O486" s="194"/>
      <c r="P486" s="194"/>
      <c r="Q486" s="194"/>
      <c r="R486" s="194"/>
      <c r="S486" s="194"/>
      <c r="T486" s="194"/>
      <c r="U486" s="195"/>
      <c r="AT486" s="189" t="s">
        <v>174</v>
      </c>
      <c r="AU486" s="189" t="s">
        <v>83</v>
      </c>
      <c r="AV486" s="187" t="s">
        <v>83</v>
      </c>
      <c r="AW486" s="187" t="s">
        <v>176</v>
      </c>
      <c r="AX486" s="187" t="s">
        <v>73</v>
      </c>
      <c r="AY486" s="189" t="s">
        <v>165</v>
      </c>
    </row>
    <row r="487" s="187" customFormat="true" ht="12" hidden="false" customHeight="false" outlineLevel="0" collapsed="false">
      <c r="B487" s="188"/>
      <c r="D487" s="180" t="s">
        <v>174</v>
      </c>
      <c r="E487" s="189"/>
      <c r="F487" s="190" t="s">
        <v>577</v>
      </c>
      <c r="H487" s="191" t="n">
        <v>12.2</v>
      </c>
      <c r="I487" s="192"/>
      <c r="L487" s="188"/>
      <c r="M487" s="193"/>
      <c r="N487" s="194"/>
      <c r="O487" s="194"/>
      <c r="P487" s="194"/>
      <c r="Q487" s="194"/>
      <c r="R487" s="194"/>
      <c r="S487" s="194"/>
      <c r="T487" s="194"/>
      <c r="U487" s="195"/>
      <c r="AT487" s="189" t="s">
        <v>174</v>
      </c>
      <c r="AU487" s="189" t="s">
        <v>83</v>
      </c>
      <c r="AV487" s="187" t="s">
        <v>83</v>
      </c>
      <c r="AW487" s="187" t="s">
        <v>176</v>
      </c>
      <c r="AX487" s="187" t="s">
        <v>73</v>
      </c>
      <c r="AY487" s="189" t="s">
        <v>165</v>
      </c>
    </row>
    <row r="488" s="178" customFormat="true" ht="12" hidden="false" customHeight="false" outlineLevel="0" collapsed="false">
      <c r="B488" s="179"/>
      <c r="D488" s="180" t="s">
        <v>174</v>
      </c>
      <c r="E488" s="181"/>
      <c r="F488" s="182" t="s">
        <v>578</v>
      </c>
      <c r="H488" s="181"/>
      <c r="I488" s="183"/>
      <c r="L488" s="179"/>
      <c r="M488" s="184"/>
      <c r="N488" s="185"/>
      <c r="O488" s="185"/>
      <c r="P488" s="185"/>
      <c r="Q488" s="185"/>
      <c r="R488" s="185"/>
      <c r="S488" s="185"/>
      <c r="T488" s="185"/>
      <c r="U488" s="186"/>
      <c r="AT488" s="181" t="s">
        <v>174</v>
      </c>
      <c r="AU488" s="181" t="s">
        <v>83</v>
      </c>
      <c r="AV488" s="178" t="s">
        <v>81</v>
      </c>
      <c r="AW488" s="178" t="s">
        <v>176</v>
      </c>
      <c r="AX488" s="178" t="s">
        <v>73</v>
      </c>
      <c r="AY488" s="181" t="s">
        <v>165</v>
      </c>
    </row>
    <row r="489" s="178" customFormat="true" ht="12" hidden="false" customHeight="false" outlineLevel="0" collapsed="false">
      <c r="B489" s="179"/>
      <c r="D489" s="180" t="s">
        <v>174</v>
      </c>
      <c r="E489" s="181"/>
      <c r="F489" s="182" t="s">
        <v>210</v>
      </c>
      <c r="H489" s="181"/>
      <c r="I489" s="183"/>
      <c r="L489" s="179"/>
      <c r="M489" s="184"/>
      <c r="N489" s="185"/>
      <c r="O489" s="185"/>
      <c r="P489" s="185"/>
      <c r="Q489" s="185"/>
      <c r="R489" s="185"/>
      <c r="S489" s="185"/>
      <c r="T489" s="185"/>
      <c r="U489" s="186"/>
      <c r="AT489" s="181" t="s">
        <v>174</v>
      </c>
      <c r="AU489" s="181" t="s">
        <v>83</v>
      </c>
      <c r="AV489" s="178" t="s">
        <v>81</v>
      </c>
      <c r="AW489" s="178" t="s">
        <v>176</v>
      </c>
      <c r="AX489" s="178" t="s">
        <v>73</v>
      </c>
      <c r="AY489" s="181" t="s">
        <v>165</v>
      </c>
    </row>
    <row r="490" s="178" customFormat="true" ht="12" hidden="false" customHeight="false" outlineLevel="0" collapsed="false">
      <c r="B490" s="179"/>
      <c r="D490" s="180" t="s">
        <v>174</v>
      </c>
      <c r="E490" s="181"/>
      <c r="F490" s="182" t="s">
        <v>579</v>
      </c>
      <c r="H490" s="181"/>
      <c r="I490" s="183"/>
      <c r="L490" s="179"/>
      <c r="M490" s="184"/>
      <c r="N490" s="185"/>
      <c r="O490" s="185"/>
      <c r="P490" s="185"/>
      <c r="Q490" s="185"/>
      <c r="R490" s="185"/>
      <c r="S490" s="185"/>
      <c r="T490" s="185"/>
      <c r="U490" s="186"/>
      <c r="AT490" s="181" t="s">
        <v>174</v>
      </c>
      <c r="AU490" s="181" t="s">
        <v>83</v>
      </c>
      <c r="AV490" s="178" t="s">
        <v>81</v>
      </c>
      <c r="AW490" s="178" t="s">
        <v>176</v>
      </c>
      <c r="AX490" s="178" t="s">
        <v>73</v>
      </c>
      <c r="AY490" s="181" t="s">
        <v>165</v>
      </c>
    </row>
    <row r="491" s="187" customFormat="true" ht="12" hidden="false" customHeight="false" outlineLevel="0" collapsed="false">
      <c r="B491" s="188"/>
      <c r="D491" s="180" t="s">
        <v>174</v>
      </c>
      <c r="E491" s="189"/>
      <c r="F491" s="190" t="s">
        <v>580</v>
      </c>
      <c r="H491" s="191" t="n">
        <v>3</v>
      </c>
      <c r="I491" s="192"/>
      <c r="L491" s="188"/>
      <c r="M491" s="193"/>
      <c r="N491" s="194"/>
      <c r="O491" s="194"/>
      <c r="P491" s="194"/>
      <c r="Q491" s="194"/>
      <c r="R491" s="194"/>
      <c r="S491" s="194"/>
      <c r="T491" s="194"/>
      <c r="U491" s="195"/>
      <c r="AT491" s="189" t="s">
        <v>174</v>
      </c>
      <c r="AU491" s="189" t="s">
        <v>83</v>
      </c>
      <c r="AV491" s="187" t="s">
        <v>83</v>
      </c>
      <c r="AW491" s="187" t="s">
        <v>176</v>
      </c>
      <c r="AX491" s="187" t="s">
        <v>73</v>
      </c>
      <c r="AY491" s="189" t="s">
        <v>165</v>
      </c>
    </row>
    <row r="492" s="187" customFormat="true" ht="12" hidden="false" customHeight="false" outlineLevel="0" collapsed="false">
      <c r="B492" s="188"/>
      <c r="D492" s="180" t="s">
        <v>174</v>
      </c>
      <c r="E492" s="189"/>
      <c r="F492" s="190" t="s">
        <v>581</v>
      </c>
      <c r="H492" s="191" t="n">
        <v>0.9</v>
      </c>
      <c r="I492" s="192"/>
      <c r="L492" s="188"/>
      <c r="M492" s="193"/>
      <c r="N492" s="194"/>
      <c r="O492" s="194"/>
      <c r="P492" s="194"/>
      <c r="Q492" s="194"/>
      <c r="R492" s="194"/>
      <c r="S492" s="194"/>
      <c r="T492" s="194"/>
      <c r="U492" s="195"/>
      <c r="AT492" s="189" t="s">
        <v>174</v>
      </c>
      <c r="AU492" s="189" t="s">
        <v>83</v>
      </c>
      <c r="AV492" s="187" t="s">
        <v>83</v>
      </c>
      <c r="AW492" s="187" t="s">
        <v>176</v>
      </c>
      <c r="AX492" s="187" t="s">
        <v>73</v>
      </c>
      <c r="AY492" s="189" t="s">
        <v>165</v>
      </c>
    </row>
    <row r="493" s="178" customFormat="true" ht="12" hidden="false" customHeight="false" outlineLevel="0" collapsed="false">
      <c r="B493" s="179"/>
      <c r="D493" s="180" t="s">
        <v>174</v>
      </c>
      <c r="E493" s="181"/>
      <c r="F493" s="182" t="s">
        <v>582</v>
      </c>
      <c r="H493" s="181"/>
      <c r="I493" s="183"/>
      <c r="L493" s="179"/>
      <c r="M493" s="184"/>
      <c r="N493" s="185"/>
      <c r="O493" s="185"/>
      <c r="P493" s="185"/>
      <c r="Q493" s="185"/>
      <c r="R493" s="185"/>
      <c r="S493" s="185"/>
      <c r="T493" s="185"/>
      <c r="U493" s="186"/>
      <c r="AT493" s="181" t="s">
        <v>174</v>
      </c>
      <c r="AU493" s="181" t="s">
        <v>83</v>
      </c>
      <c r="AV493" s="178" t="s">
        <v>81</v>
      </c>
      <c r="AW493" s="178" t="s">
        <v>176</v>
      </c>
      <c r="AX493" s="178" t="s">
        <v>73</v>
      </c>
      <c r="AY493" s="181" t="s">
        <v>165</v>
      </c>
    </row>
    <row r="494" s="187" customFormat="true" ht="12" hidden="false" customHeight="false" outlineLevel="0" collapsed="false">
      <c r="B494" s="188"/>
      <c r="D494" s="180" t="s">
        <v>174</v>
      </c>
      <c r="E494" s="189"/>
      <c r="F494" s="190" t="s">
        <v>583</v>
      </c>
      <c r="H494" s="191" t="n">
        <v>14.65</v>
      </c>
      <c r="I494" s="192"/>
      <c r="L494" s="188"/>
      <c r="M494" s="193"/>
      <c r="N494" s="194"/>
      <c r="O494" s="194"/>
      <c r="P494" s="194"/>
      <c r="Q494" s="194"/>
      <c r="R494" s="194"/>
      <c r="S494" s="194"/>
      <c r="T494" s="194"/>
      <c r="U494" s="195"/>
      <c r="AT494" s="189" t="s">
        <v>174</v>
      </c>
      <c r="AU494" s="189" t="s">
        <v>83</v>
      </c>
      <c r="AV494" s="187" t="s">
        <v>83</v>
      </c>
      <c r="AW494" s="187" t="s">
        <v>176</v>
      </c>
      <c r="AX494" s="187" t="s">
        <v>73</v>
      </c>
      <c r="AY494" s="189" t="s">
        <v>165</v>
      </c>
    </row>
    <row r="495" s="187" customFormat="true" ht="12" hidden="false" customHeight="false" outlineLevel="0" collapsed="false">
      <c r="B495" s="188"/>
      <c r="D495" s="180" t="s">
        <v>174</v>
      </c>
      <c r="E495" s="189"/>
      <c r="F495" s="190" t="s">
        <v>584</v>
      </c>
      <c r="H495" s="191" t="n">
        <v>4.575</v>
      </c>
      <c r="I495" s="192"/>
      <c r="L495" s="188"/>
      <c r="M495" s="193"/>
      <c r="N495" s="194"/>
      <c r="O495" s="194"/>
      <c r="P495" s="194"/>
      <c r="Q495" s="194"/>
      <c r="R495" s="194"/>
      <c r="S495" s="194"/>
      <c r="T495" s="194"/>
      <c r="U495" s="195"/>
      <c r="AT495" s="189" t="s">
        <v>174</v>
      </c>
      <c r="AU495" s="189" t="s">
        <v>83</v>
      </c>
      <c r="AV495" s="187" t="s">
        <v>83</v>
      </c>
      <c r="AW495" s="187" t="s">
        <v>176</v>
      </c>
      <c r="AX495" s="187" t="s">
        <v>73</v>
      </c>
      <c r="AY495" s="189" t="s">
        <v>165</v>
      </c>
    </row>
    <row r="496" s="187" customFormat="true" ht="12" hidden="false" customHeight="false" outlineLevel="0" collapsed="false">
      <c r="B496" s="188"/>
      <c r="D496" s="180" t="s">
        <v>174</v>
      </c>
      <c r="E496" s="189"/>
      <c r="F496" s="190" t="s">
        <v>585</v>
      </c>
      <c r="H496" s="191" t="n">
        <v>5.49</v>
      </c>
      <c r="I496" s="192"/>
      <c r="L496" s="188"/>
      <c r="M496" s="193"/>
      <c r="N496" s="194"/>
      <c r="O496" s="194"/>
      <c r="P496" s="194"/>
      <c r="Q496" s="194"/>
      <c r="R496" s="194"/>
      <c r="S496" s="194"/>
      <c r="T496" s="194"/>
      <c r="U496" s="195"/>
      <c r="AT496" s="189" t="s">
        <v>174</v>
      </c>
      <c r="AU496" s="189" t="s">
        <v>83</v>
      </c>
      <c r="AV496" s="187" t="s">
        <v>83</v>
      </c>
      <c r="AW496" s="187" t="s">
        <v>176</v>
      </c>
      <c r="AX496" s="187" t="s">
        <v>73</v>
      </c>
      <c r="AY496" s="189" t="s">
        <v>165</v>
      </c>
    </row>
    <row r="497" s="187" customFormat="true" ht="12" hidden="false" customHeight="false" outlineLevel="0" collapsed="false">
      <c r="B497" s="188"/>
      <c r="D497" s="180" t="s">
        <v>174</v>
      </c>
      <c r="E497" s="189"/>
      <c r="F497" s="190" t="s">
        <v>586</v>
      </c>
      <c r="H497" s="191" t="n">
        <v>4.75</v>
      </c>
      <c r="I497" s="192"/>
      <c r="L497" s="188"/>
      <c r="M497" s="193"/>
      <c r="N497" s="194"/>
      <c r="O497" s="194"/>
      <c r="P497" s="194"/>
      <c r="Q497" s="194"/>
      <c r="R497" s="194"/>
      <c r="S497" s="194"/>
      <c r="T497" s="194"/>
      <c r="U497" s="195"/>
      <c r="AT497" s="189" t="s">
        <v>174</v>
      </c>
      <c r="AU497" s="189" t="s">
        <v>83</v>
      </c>
      <c r="AV497" s="187" t="s">
        <v>83</v>
      </c>
      <c r="AW497" s="187" t="s">
        <v>176</v>
      </c>
      <c r="AX497" s="187" t="s">
        <v>73</v>
      </c>
      <c r="AY497" s="189" t="s">
        <v>165</v>
      </c>
    </row>
    <row r="498" s="187" customFormat="true" ht="12" hidden="false" customHeight="false" outlineLevel="0" collapsed="false">
      <c r="B498" s="188"/>
      <c r="D498" s="180" t="s">
        <v>174</v>
      </c>
      <c r="E498" s="189"/>
      <c r="F498" s="190" t="s">
        <v>587</v>
      </c>
      <c r="H498" s="191" t="n">
        <v>7.4725</v>
      </c>
      <c r="I498" s="192"/>
      <c r="L498" s="188"/>
      <c r="M498" s="193"/>
      <c r="N498" s="194"/>
      <c r="O498" s="194"/>
      <c r="P498" s="194"/>
      <c r="Q498" s="194"/>
      <c r="R498" s="194"/>
      <c r="S498" s="194"/>
      <c r="T498" s="194"/>
      <c r="U498" s="195"/>
      <c r="AT498" s="189" t="s">
        <v>174</v>
      </c>
      <c r="AU498" s="189" t="s">
        <v>83</v>
      </c>
      <c r="AV498" s="187" t="s">
        <v>83</v>
      </c>
      <c r="AW498" s="187" t="s">
        <v>176</v>
      </c>
      <c r="AX498" s="187" t="s">
        <v>73</v>
      </c>
      <c r="AY498" s="189" t="s">
        <v>165</v>
      </c>
    </row>
    <row r="499" s="187" customFormat="true" ht="12" hidden="false" customHeight="false" outlineLevel="0" collapsed="false">
      <c r="B499" s="188"/>
      <c r="D499" s="180" t="s">
        <v>174</v>
      </c>
      <c r="E499" s="189"/>
      <c r="F499" s="190" t="s">
        <v>588</v>
      </c>
      <c r="H499" s="191" t="n">
        <v>6.6</v>
      </c>
      <c r="I499" s="192"/>
      <c r="L499" s="188"/>
      <c r="M499" s="193"/>
      <c r="N499" s="194"/>
      <c r="O499" s="194"/>
      <c r="P499" s="194"/>
      <c r="Q499" s="194"/>
      <c r="R499" s="194"/>
      <c r="S499" s="194"/>
      <c r="T499" s="194"/>
      <c r="U499" s="195"/>
      <c r="AT499" s="189" t="s">
        <v>174</v>
      </c>
      <c r="AU499" s="189" t="s">
        <v>83</v>
      </c>
      <c r="AV499" s="187" t="s">
        <v>83</v>
      </c>
      <c r="AW499" s="187" t="s">
        <v>176</v>
      </c>
      <c r="AX499" s="187" t="s">
        <v>73</v>
      </c>
      <c r="AY499" s="189" t="s">
        <v>165</v>
      </c>
    </row>
    <row r="500" s="187" customFormat="true" ht="12" hidden="false" customHeight="false" outlineLevel="0" collapsed="false">
      <c r="B500" s="188"/>
      <c r="D500" s="180" t="s">
        <v>174</v>
      </c>
      <c r="E500" s="189"/>
      <c r="F500" s="190" t="s">
        <v>589</v>
      </c>
      <c r="H500" s="191" t="n">
        <v>9.475</v>
      </c>
      <c r="I500" s="192"/>
      <c r="L500" s="188"/>
      <c r="M500" s="193"/>
      <c r="N500" s="194"/>
      <c r="O500" s="194"/>
      <c r="P500" s="194"/>
      <c r="Q500" s="194"/>
      <c r="R500" s="194"/>
      <c r="S500" s="194"/>
      <c r="T500" s="194"/>
      <c r="U500" s="195"/>
      <c r="AT500" s="189" t="s">
        <v>174</v>
      </c>
      <c r="AU500" s="189" t="s">
        <v>83</v>
      </c>
      <c r="AV500" s="187" t="s">
        <v>83</v>
      </c>
      <c r="AW500" s="187" t="s">
        <v>176</v>
      </c>
      <c r="AX500" s="187" t="s">
        <v>73</v>
      </c>
      <c r="AY500" s="189" t="s">
        <v>165</v>
      </c>
    </row>
    <row r="501" s="178" customFormat="true" ht="12" hidden="false" customHeight="false" outlineLevel="0" collapsed="false">
      <c r="B501" s="179"/>
      <c r="D501" s="180" t="s">
        <v>174</v>
      </c>
      <c r="E501" s="181"/>
      <c r="F501" s="182" t="s">
        <v>590</v>
      </c>
      <c r="H501" s="181"/>
      <c r="I501" s="183"/>
      <c r="L501" s="179"/>
      <c r="M501" s="184"/>
      <c r="N501" s="185"/>
      <c r="O501" s="185"/>
      <c r="P501" s="185"/>
      <c r="Q501" s="185"/>
      <c r="R501" s="185"/>
      <c r="S501" s="185"/>
      <c r="T501" s="185"/>
      <c r="U501" s="186"/>
      <c r="AT501" s="181" t="s">
        <v>174</v>
      </c>
      <c r="AU501" s="181" t="s">
        <v>83</v>
      </c>
      <c r="AV501" s="178" t="s">
        <v>81</v>
      </c>
      <c r="AW501" s="178" t="s">
        <v>176</v>
      </c>
      <c r="AX501" s="178" t="s">
        <v>73</v>
      </c>
      <c r="AY501" s="181" t="s">
        <v>165</v>
      </c>
    </row>
    <row r="502" s="187" customFormat="true" ht="12" hidden="false" customHeight="false" outlineLevel="0" collapsed="false">
      <c r="B502" s="188"/>
      <c r="D502" s="180" t="s">
        <v>174</v>
      </c>
      <c r="E502" s="189"/>
      <c r="F502" s="190" t="s">
        <v>591</v>
      </c>
      <c r="H502" s="191" t="n">
        <v>8.285</v>
      </c>
      <c r="I502" s="192"/>
      <c r="L502" s="188"/>
      <c r="M502" s="193"/>
      <c r="N502" s="194"/>
      <c r="O502" s="194"/>
      <c r="P502" s="194"/>
      <c r="Q502" s="194"/>
      <c r="R502" s="194"/>
      <c r="S502" s="194"/>
      <c r="T502" s="194"/>
      <c r="U502" s="195"/>
      <c r="AT502" s="189" t="s">
        <v>174</v>
      </c>
      <c r="AU502" s="189" t="s">
        <v>83</v>
      </c>
      <c r="AV502" s="187" t="s">
        <v>83</v>
      </c>
      <c r="AW502" s="187" t="s">
        <v>176</v>
      </c>
      <c r="AX502" s="187" t="s">
        <v>73</v>
      </c>
      <c r="AY502" s="189" t="s">
        <v>165</v>
      </c>
    </row>
    <row r="503" s="187" customFormat="true" ht="12" hidden="false" customHeight="false" outlineLevel="0" collapsed="false">
      <c r="B503" s="188"/>
      <c r="D503" s="180" t="s">
        <v>174</v>
      </c>
      <c r="E503" s="189"/>
      <c r="F503" s="190" t="s">
        <v>592</v>
      </c>
      <c r="H503" s="191" t="n">
        <v>4.125</v>
      </c>
      <c r="I503" s="192"/>
      <c r="L503" s="188"/>
      <c r="M503" s="193"/>
      <c r="N503" s="194"/>
      <c r="O503" s="194"/>
      <c r="P503" s="194"/>
      <c r="Q503" s="194"/>
      <c r="R503" s="194"/>
      <c r="S503" s="194"/>
      <c r="T503" s="194"/>
      <c r="U503" s="195"/>
      <c r="AT503" s="189" t="s">
        <v>174</v>
      </c>
      <c r="AU503" s="189" t="s">
        <v>83</v>
      </c>
      <c r="AV503" s="187" t="s">
        <v>83</v>
      </c>
      <c r="AW503" s="187" t="s">
        <v>176</v>
      </c>
      <c r="AX503" s="187" t="s">
        <v>73</v>
      </c>
      <c r="AY503" s="189" t="s">
        <v>165</v>
      </c>
    </row>
    <row r="504" s="187" customFormat="true" ht="12" hidden="false" customHeight="false" outlineLevel="0" collapsed="false">
      <c r="B504" s="188"/>
      <c r="D504" s="180" t="s">
        <v>174</v>
      </c>
      <c r="E504" s="189"/>
      <c r="F504" s="190" t="s">
        <v>584</v>
      </c>
      <c r="H504" s="191" t="n">
        <v>4.575</v>
      </c>
      <c r="I504" s="192"/>
      <c r="L504" s="188"/>
      <c r="M504" s="193"/>
      <c r="N504" s="194"/>
      <c r="O504" s="194"/>
      <c r="P504" s="194"/>
      <c r="Q504" s="194"/>
      <c r="R504" s="194"/>
      <c r="S504" s="194"/>
      <c r="T504" s="194"/>
      <c r="U504" s="195"/>
      <c r="AT504" s="189" t="s">
        <v>174</v>
      </c>
      <c r="AU504" s="189" t="s">
        <v>83</v>
      </c>
      <c r="AV504" s="187" t="s">
        <v>83</v>
      </c>
      <c r="AW504" s="187" t="s">
        <v>176</v>
      </c>
      <c r="AX504" s="187" t="s">
        <v>73</v>
      </c>
      <c r="AY504" s="189" t="s">
        <v>165</v>
      </c>
    </row>
    <row r="505" s="187" customFormat="true" ht="12" hidden="false" customHeight="false" outlineLevel="0" collapsed="false">
      <c r="B505" s="188"/>
      <c r="D505" s="180" t="s">
        <v>174</v>
      </c>
      <c r="E505" s="189"/>
      <c r="F505" s="190" t="s">
        <v>593</v>
      </c>
      <c r="H505" s="191" t="n">
        <v>6.54</v>
      </c>
      <c r="I505" s="192"/>
      <c r="L505" s="188"/>
      <c r="M505" s="193"/>
      <c r="N505" s="194"/>
      <c r="O505" s="194"/>
      <c r="P505" s="194"/>
      <c r="Q505" s="194"/>
      <c r="R505" s="194"/>
      <c r="S505" s="194"/>
      <c r="T505" s="194"/>
      <c r="U505" s="195"/>
      <c r="AT505" s="189" t="s">
        <v>174</v>
      </c>
      <c r="AU505" s="189" t="s">
        <v>83</v>
      </c>
      <c r="AV505" s="187" t="s">
        <v>83</v>
      </c>
      <c r="AW505" s="187" t="s">
        <v>176</v>
      </c>
      <c r="AX505" s="187" t="s">
        <v>73</v>
      </c>
      <c r="AY505" s="189" t="s">
        <v>165</v>
      </c>
    </row>
    <row r="506" s="187" customFormat="true" ht="12" hidden="false" customHeight="false" outlineLevel="0" collapsed="false">
      <c r="B506" s="188"/>
      <c r="D506" s="180" t="s">
        <v>174</v>
      </c>
      <c r="E506" s="189"/>
      <c r="F506" s="190" t="s">
        <v>594</v>
      </c>
      <c r="H506" s="191" t="n">
        <v>18.25</v>
      </c>
      <c r="I506" s="192"/>
      <c r="L506" s="188"/>
      <c r="M506" s="193"/>
      <c r="N506" s="194"/>
      <c r="O506" s="194"/>
      <c r="P506" s="194"/>
      <c r="Q506" s="194"/>
      <c r="R506" s="194"/>
      <c r="S506" s="194"/>
      <c r="T506" s="194"/>
      <c r="U506" s="195"/>
      <c r="AT506" s="189" t="s">
        <v>174</v>
      </c>
      <c r="AU506" s="189" t="s">
        <v>83</v>
      </c>
      <c r="AV506" s="187" t="s">
        <v>83</v>
      </c>
      <c r="AW506" s="187" t="s">
        <v>176</v>
      </c>
      <c r="AX506" s="187" t="s">
        <v>73</v>
      </c>
      <c r="AY506" s="189" t="s">
        <v>165</v>
      </c>
    </row>
    <row r="507" s="187" customFormat="true" ht="12" hidden="false" customHeight="false" outlineLevel="0" collapsed="false">
      <c r="B507" s="188"/>
      <c r="D507" s="180" t="s">
        <v>174</v>
      </c>
      <c r="E507" s="189"/>
      <c r="F507" s="190" t="s">
        <v>595</v>
      </c>
      <c r="H507" s="191" t="n">
        <v>5.25</v>
      </c>
      <c r="I507" s="192"/>
      <c r="L507" s="188"/>
      <c r="M507" s="193"/>
      <c r="N507" s="194"/>
      <c r="O507" s="194"/>
      <c r="P507" s="194"/>
      <c r="Q507" s="194"/>
      <c r="R507" s="194"/>
      <c r="S507" s="194"/>
      <c r="T507" s="194"/>
      <c r="U507" s="195"/>
      <c r="AT507" s="189" t="s">
        <v>174</v>
      </c>
      <c r="AU507" s="189" t="s">
        <v>83</v>
      </c>
      <c r="AV507" s="187" t="s">
        <v>83</v>
      </c>
      <c r="AW507" s="187" t="s">
        <v>176</v>
      </c>
      <c r="AX507" s="187" t="s">
        <v>73</v>
      </c>
      <c r="AY507" s="189" t="s">
        <v>165</v>
      </c>
    </row>
    <row r="508" s="187" customFormat="true" ht="12" hidden="false" customHeight="false" outlineLevel="0" collapsed="false">
      <c r="B508" s="188"/>
      <c r="D508" s="180" t="s">
        <v>174</v>
      </c>
      <c r="E508" s="189"/>
      <c r="F508" s="190" t="s">
        <v>596</v>
      </c>
      <c r="H508" s="191" t="n">
        <v>7.975</v>
      </c>
      <c r="I508" s="192"/>
      <c r="L508" s="188"/>
      <c r="M508" s="193"/>
      <c r="N508" s="194"/>
      <c r="O508" s="194"/>
      <c r="P508" s="194"/>
      <c r="Q508" s="194"/>
      <c r="R508" s="194"/>
      <c r="S508" s="194"/>
      <c r="T508" s="194"/>
      <c r="U508" s="195"/>
      <c r="AT508" s="189" t="s">
        <v>174</v>
      </c>
      <c r="AU508" s="189" t="s">
        <v>83</v>
      </c>
      <c r="AV508" s="187" t="s">
        <v>83</v>
      </c>
      <c r="AW508" s="187" t="s">
        <v>176</v>
      </c>
      <c r="AX508" s="187" t="s">
        <v>73</v>
      </c>
      <c r="AY508" s="189" t="s">
        <v>165</v>
      </c>
    </row>
    <row r="509" s="187" customFormat="true" ht="12" hidden="false" customHeight="false" outlineLevel="0" collapsed="false">
      <c r="B509" s="188"/>
      <c r="D509" s="180" t="s">
        <v>174</v>
      </c>
      <c r="E509" s="189"/>
      <c r="F509" s="190" t="s">
        <v>597</v>
      </c>
      <c r="H509" s="191" t="n">
        <v>16.45</v>
      </c>
      <c r="I509" s="192"/>
      <c r="L509" s="188"/>
      <c r="M509" s="193"/>
      <c r="N509" s="194"/>
      <c r="O509" s="194"/>
      <c r="P509" s="194"/>
      <c r="Q509" s="194"/>
      <c r="R509" s="194"/>
      <c r="S509" s="194"/>
      <c r="T509" s="194"/>
      <c r="U509" s="195"/>
      <c r="AT509" s="189" t="s">
        <v>174</v>
      </c>
      <c r="AU509" s="189" t="s">
        <v>83</v>
      </c>
      <c r="AV509" s="187" t="s">
        <v>83</v>
      </c>
      <c r="AW509" s="187" t="s">
        <v>176</v>
      </c>
      <c r="AX509" s="187" t="s">
        <v>73</v>
      </c>
      <c r="AY509" s="189" t="s">
        <v>165</v>
      </c>
    </row>
    <row r="510" s="178" customFormat="true" ht="12" hidden="false" customHeight="false" outlineLevel="0" collapsed="false">
      <c r="B510" s="179"/>
      <c r="D510" s="180" t="s">
        <v>174</v>
      </c>
      <c r="E510" s="181"/>
      <c r="F510" s="182" t="s">
        <v>375</v>
      </c>
      <c r="H510" s="181"/>
      <c r="I510" s="183"/>
      <c r="L510" s="179"/>
      <c r="M510" s="184"/>
      <c r="N510" s="185"/>
      <c r="O510" s="185"/>
      <c r="P510" s="185"/>
      <c r="Q510" s="185"/>
      <c r="R510" s="185"/>
      <c r="S510" s="185"/>
      <c r="T510" s="185"/>
      <c r="U510" s="186"/>
      <c r="AT510" s="181" t="s">
        <v>174</v>
      </c>
      <c r="AU510" s="181" t="s">
        <v>83</v>
      </c>
      <c r="AV510" s="178" t="s">
        <v>81</v>
      </c>
      <c r="AW510" s="178" t="s">
        <v>176</v>
      </c>
      <c r="AX510" s="178" t="s">
        <v>73</v>
      </c>
      <c r="AY510" s="181" t="s">
        <v>165</v>
      </c>
    </row>
    <row r="511" s="178" customFormat="true" ht="12" hidden="false" customHeight="false" outlineLevel="0" collapsed="false">
      <c r="B511" s="179"/>
      <c r="D511" s="180" t="s">
        <v>174</v>
      </c>
      <c r="E511" s="181"/>
      <c r="F511" s="182" t="s">
        <v>598</v>
      </c>
      <c r="H511" s="181"/>
      <c r="I511" s="183"/>
      <c r="L511" s="179"/>
      <c r="M511" s="184"/>
      <c r="N511" s="185"/>
      <c r="O511" s="185"/>
      <c r="P511" s="185"/>
      <c r="Q511" s="185"/>
      <c r="R511" s="185"/>
      <c r="S511" s="185"/>
      <c r="T511" s="185"/>
      <c r="U511" s="186"/>
      <c r="AT511" s="181" t="s">
        <v>174</v>
      </c>
      <c r="AU511" s="181" t="s">
        <v>83</v>
      </c>
      <c r="AV511" s="178" t="s">
        <v>81</v>
      </c>
      <c r="AW511" s="178" t="s">
        <v>176</v>
      </c>
      <c r="AX511" s="178" t="s">
        <v>73</v>
      </c>
      <c r="AY511" s="181" t="s">
        <v>165</v>
      </c>
    </row>
    <row r="512" s="187" customFormat="true" ht="12" hidden="false" customHeight="false" outlineLevel="0" collapsed="false">
      <c r="B512" s="188"/>
      <c r="D512" s="180" t="s">
        <v>174</v>
      </c>
      <c r="E512" s="189"/>
      <c r="F512" s="190" t="s">
        <v>599</v>
      </c>
      <c r="H512" s="191" t="n">
        <v>97.6</v>
      </c>
      <c r="I512" s="192"/>
      <c r="L512" s="188"/>
      <c r="M512" s="193"/>
      <c r="N512" s="194"/>
      <c r="O512" s="194"/>
      <c r="P512" s="194"/>
      <c r="Q512" s="194"/>
      <c r="R512" s="194"/>
      <c r="S512" s="194"/>
      <c r="T512" s="194"/>
      <c r="U512" s="195"/>
      <c r="AT512" s="189" t="s">
        <v>174</v>
      </c>
      <c r="AU512" s="189" t="s">
        <v>83</v>
      </c>
      <c r="AV512" s="187" t="s">
        <v>83</v>
      </c>
      <c r="AW512" s="187" t="s">
        <v>176</v>
      </c>
      <c r="AX512" s="187" t="s">
        <v>73</v>
      </c>
      <c r="AY512" s="189" t="s">
        <v>165</v>
      </c>
    </row>
    <row r="513" s="187" customFormat="true" ht="12" hidden="false" customHeight="false" outlineLevel="0" collapsed="false">
      <c r="B513" s="188"/>
      <c r="D513" s="180" t="s">
        <v>174</v>
      </c>
      <c r="E513" s="189"/>
      <c r="F513" s="190" t="s">
        <v>600</v>
      </c>
      <c r="H513" s="191" t="n">
        <v>12.2</v>
      </c>
      <c r="I513" s="192"/>
      <c r="L513" s="188"/>
      <c r="M513" s="193"/>
      <c r="N513" s="194"/>
      <c r="O513" s="194"/>
      <c r="P513" s="194"/>
      <c r="Q513" s="194"/>
      <c r="R513" s="194"/>
      <c r="S513" s="194"/>
      <c r="T513" s="194"/>
      <c r="U513" s="195"/>
      <c r="AT513" s="189" t="s">
        <v>174</v>
      </c>
      <c r="AU513" s="189" t="s">
        <v>83</v>
      </c>
      <c r="AV513" s="187" t="s">
        <v>83</v>
      </c>
      <c r="AW513" s="187" t="s">
        <v>176</v>
      </c>
      <c r="AX513" s="187" t="s">
        <v>73</v>
      </c>
      <c r="AY513" s="189" t="s">
        <v>165</v>
      </c>
    </row>
    <row r="514" s="178" customFormat="true" ht="12" hidden="false" customHeight="false" outlineLevel="0" collapsed="false">
      <c r="B514" s="179"/>
      <c r="D514" s="180" t="s">
        <v>174</v>
      </c>
      <c r="E514" s="181"/>
      <c r="F514" s="182" t="s">
        <v>601</v>
      </c>
      <c r="H514" s="181"/>
      <c r="I514" s="183"/>
      <c r="L514" s="179"/>
      <c r="M514" s="184"/>
      <c r="N514" s="185"/>
      <c r="O514" s="185"/>
      <c r="P514" s="185"/>
      <c r="Q514" s="185"/>
      <c r="R514" s="185"/>
      <c r="S514" s="185"/>
      <c r="T514" s="185"/>
      <c r="U514" s="186"/>
      <c r="AT514" s="181" t="s">
        <v>174</v>
      </c>
      <c r="AU514" s="181" t="s">
        <v>83</v>
      </c>
      <c r="AV514" s="178" t="s">
        <v>81</v>
      </c>
      <c r="AW514" s="178" t="s">
        <v>176</v>
      </c>
      <c r="AX514" s="178" t="s">
        <v>73</v>
      </c>
      <c r="AY514" s="181" t="s">
        <v>165</v>
      </c>
    </row>
    <row r="515" s="178" customFormat="true" ht="12" hidden="false" customHeight="false" outlineLevel="0" collapsed="false">
      <c r="B515" s="179"/>
      <c r="D515" s="180" t="s">
        <v>174</v>
      </c>
      <c r="E515" s="181"/>
      <c r="F515" s="182" t="s">
        <v>602</v>
      </c>
      <c r="H515" s="181"/>
      <c r="I515" s="183"/>
      <c r="L515" s="179"/>
      <c r="M515" s="184"/>
      <c r="N515" s="185"/>
      <c r="O515" s="185"/>
      <c r="P515" s="185"/>
      <c r="Q515" s="185"/>
      <c r="R515" s="185"/>
      <c r="S515" s="185"/>
      <c r="T515" s="185"/>
      <c r="U515" s="186"/>
      <c r="AT515" s="181" t="s">
        <v>174</v>
      </c>
      <c r="AU515" s="181" t="s">
        <v>83</v>
      </c>
      <c r="AV515" s="178" t="s">
        <v>81</v>
      </c>
      <c r="AW515" s="178" t="s">
        <v>176</v>
      </c>
      <c r="AX515" s="178" t="s">
        <v>73</v>
      </c>
      <c r="AY515" s="181" t="s">
        <v>165</v>
      </c>
    </row>
    <row r="516" s="187" customFormat="true" ht="12" hidden="false" customHeight="false" outlineLevel="0" collapsed="false">
      <c r="B516" s="188"/>
      <c r="D516" s="180" t="s">
        <v>174</v>
      </c>
      <c r="E516" s="189"/>
      <c r="F516" s="190" t="s">
        <v>603</v>
      </c>
      <c r="H516" s="191" t="n">
        <v>2.1</v>
      </c>
      <c r="I516" s="192"/>
      <c r="L516" s="188"/>
      <c r="M516" s="193"/>
      <c r="N516" s="194"/>
      <c r="O516" s="194"/>
      <c r="P516" s="194"/>
      <c r="Q516" s="194"/>
      <c r="R516" s="194"/>
      <c r="S516" s="194"/>
      <c r="T516" s="194"/>
      <c r="U516" s="195"/>
      <c r="AT516" s="189" t="s">
        <v>174</v>
      </c>
      <c r="AU516" s="189" t="s">
        <v>83</v>
      </c>
      <c r="AV516" s="187" t="s">
        <v>83</v>
      </c>
      <c r="AW516" s="187" t="s">
        <v>176</v>
      </c>
      <c r="AX516" s="187" t="s">
        <v>73</v>
      </c>
      <c r="AY516" s="189" t="s">
        <v>165</v>
      </c>
    </row>
    <row r="517" s="187" customFormat="true" ht="12" hidden="false" customHeight="false" outlineLevel="0" collapsed="false">
      <c r="B517" s="188"/>
      <c r="D517" s="180" t="s">
        <v>174</v>
      </c>
      <c r="E517" s="189"/>
      <c r="F517" s="190" t="s">
        <v>604</v>
      </c>
      <c r="H517" s="191" t="n">
        <v>6.02375</v>
      </c>
      <c r="I517" s="192"/>
      <c r="L517" s="188"/>
      <c r="M517" s="193"/>
      <c r="N517" s="194"/>
      <c r="O517" s="194"/>
      <c r="P517" s="194"/>
      <c r="Q517" s="194"/>
      <c r="R517" s="194"/>
      <c r="S517" s="194"/>
      <c r="T517" s="194"/>
      <c r="U517" s="195"/>
      <c r="AT517" s="189" t="s">
        <v>174</v>
      </c>
      <c r="AU517" s="189" t="s">
        <v>83</v>
      </c>
      <c r="AV517" s="187" t="s">
        <v>83</v>
      </c>
      <c r="AW517" s="187" t="s">
        <v>176</v>
      </c>
      <c r="AX517" s="187" t="s">
        <v>73</v>
      </c>
      <c r="AY517" s="189" t="s">
        <v>165</v>
      </c>
    </row>
    <row r="518" s="187" customFormat="true" ht="12" hidden="false" customHeight="false" outlineLevel="0" collapsed="false">
      <c r="B518" s="188"/>
      <c r="D518" s="180" t="s">
        <v>174</v>
      </c>
      <c r="E518" s="189"/>
      <c r="F518" s="190" t="s">
        <v>605</v>
      </c>
      <c r="H518" s="191" t="n">
        <v>10.24</v>
      </c>
      <c r="I518" s="192"/>
      <c r="L518" s="188"/>
      <c r="M518" s="193"/>
      <c r="N518" s="194"/>
      <c r="O518" s="194"/>
      <c r="P518" s="194"/>
      <c r="Q518" s="194"/>
      <c r="R518" s="194"/>
      <c r="S518" s="194"/>
      <c r="T518" s="194"/>
      <c r="U518" s="195"/>
      <c r="AT518" s="189" t="s">
        <v>174</v>
      </c>
      <c r="AU518" s="189" t="s">
        <v>83</v>
      </c>
      <c r="AV518" s="187" t="s">
        <v>83</v>
      </c>
      <c r="AW518" s="187" t="s">
        <v>176</v>
      </c>
      <c r="AX518" s="187" t="s">
        <v>73</v>
      </c>
      <c r="AY518" s="189" t="s">
        <v>165</v>
      </c>
    </row>
    <row r="519" s="178" customFormat="true" ht="12" hidden="false" customHeight="false" outlineLevel="0" collapsed="false">
      <c r="B519" s="179"/>
      <c r="D519" s="180" t="s">
        <v>174</v>
      </c>
      <c r="E519" s="181"/>
      <c r="F519" s="182" t="s">
        <v>606</v>
      </c>
      <c r="H519" s="181"/>
      <c r="I519" s="183"/>
      <c r="L519" s="179"/>
      <c r="M519" s="184"/>
      <c r="N519" s="185"/>
      <c r="O519" s="185"/>
      <c r="P519" s="185"/>
      <c r="Q519" s="185"/>
      <c r="R519" s="185"/>
      <c r="S519" s="185"/>
      <c r="T519" s="185"/>
      <c r="U519" s="186"/>
      <c r="AT519" s="181" t="s">
        <v>174</v>
      </c>
      <c r="AU519" s="181" t="s">
        <v>83</v>
      </c>
      <c r="AV519" s="178" t="s">
        <v>81</v>
      </c>
      <c r="AW519" s="178" t="s">
        <v>176</v>
      </c>
      <c r="AX519" s="178" t="s">
        <v>73</v>
      </c>
      <c r="AY519" s="181" t="s">
        <v>165</v>
      </c>
    </row>
    <row r="520" s="187" customFormat="true" ht="12" hidden="false" customHeight="false" outlineLevel="0" collapsed="false">
      <c r="B520" s="188"/>
      <c r="D520" s="180" t="s">
        <v>174</v>
      </c>
      <c r="E520" s="189"/>
      <c r="F520" s="190" t="s">
        <v>607</v>
      </c>
      <c r="H520" s="191" t="n">
        <v>2.4</v>
      </c>
      <c r="I520" s="192"/>
      <c r="L520" s="188"/>
      <c r="M520" s="193"/>
      <c r="N520" s="194"/>
      <c r="O520" s="194"/>
      <c r="P520" s="194"/>
      <c r="Q520" s="194"/>
      <c r="R520" s="194"/>
      <c r="S520" s="194"/>
      <c r="T520" s="194"/>
      <c r="U520" s="195"/>
      <c r="AT520" s="189" t="s">
        <v>174</v>
      </c>
      <c r="AU520" s="189" t="s">
        <v>83</v>
      </c>
      <c r="AV520" s="187" t="s">
        <v>83</v>
      </c>
      <c r="AW520" s="187" t="s">
        <v>176</v>
      </c>
      <c r="AX520" s="187" t="s">
        <v>73</v>
      </c>
      <c r="AY520" s="189" t="s">
        <v>165</v>
      </c>
    </row>
    <row r="521" s="187" customFormat="true" ht="12" hidden="false" customHeight="false" outlineLevel="0" collapsed="false">
      <c r="B521" s="188"/>
      <c r="D521" s="180" t="s">
        <v>174</v>
      </c>
      <c r="E521" s="189"/>
      <c r="F521" s="190" t="s">
        <v>608</v>
      </c>
      <c r="H521" s="191" t="n">
        <v>3.75</v>
      </c>
      <c r="I521" s="192"/>
      <c r="L521" s="188"/>
      <c r="M521" s="193"/>
      <c r="N521" s="194"/>
      <c r="O521" s="194"/>
      <c r="P521" s="194"/>
      <c r="Q521" s="194"/>
      <c r="R521" s="194"/>
      <c r="S521" s="194"/>
      <c r="T521" s="194"/>
      <c r="U521" s="195"/>
      <c r="AT521" s="189" t="s">
        <v>174</v>
      </c>
      <c r="AU521" s="189" t="s">
        <v>83</v>
      </c>
      <c r="AV521" s="187" t="s">
        <v>83</v>
      </c>
      <c r="AW521" s="187" t="s">
        <v>176</v>
      </c>
      <c r="AX521" s="187" t="s">
        <v>73</v>
      </c>
      <c r="AY521" s="189" t="s">
        <v>165</v>
      </c>
    </row>
    <row r="522" s="187" customFormat="true" ht="12" hidden="false" customHeight="false" outlineLevel="0" collapsed="false">
      <c r="B522" s="188"/>
      <c r="D522" s="180" t="s">
        <v>174</v>
      </c>
      <c r="E522" s="189"/>
      <c r="F522" s="190" t="s">
        <v>609</v>
      </c>
      <c r="H522" s="191" t="n">
        <v>11.4</v>
      </c>
      <c r="I522" s="192"/>
      <c r="L522" s="188"/>
      <c r="M522" s="193"/>
      <c r="N522" s="194"/>
      <c r="O522" s="194"/>
      <c r="P522" s="194"/>
      <c r="Q522" s="194"/>
      <c r="R522" s="194"/>
      <c r="S522" s="194"/>
      <c r="T522" s="194"/>
      <c r="U522" s="195"/>
      <c r="AT522" s="189" t="s">
        <v>174</v>
      </c>
      <c r="AU522" s="189" t="s">
        <v>83</v>
      </c>
      <c r="AV522" s="187" t="s">
        <v>83</v>
      </c>
      <c r="AW522" s="187" t="s">
        <v>176</v>
      </c>
      <c r="AX522" s="187" t="s">
        <v>73</v>
      </c>
      <c r="AY522" s="189" t="s">
        <v>165</v>
      </c>
    </row>
    <row r="523" s="187" customFormat="true" ht="12" hidden="false" customHeight="false" outlineLevel="0" collapsed="false">
      <c r="B523" s="188"/>
      <c r="D523" s="180" t="s">
        <v>174</v>
      </c>
      <c r="E523" s="189"/>
      <c r="F523" s="190" t="s">
        <v>605</v>
      </c>
      <c r="H523" s="191" t="n">
        <v>10.24</v>
      </c>
      <c r="I523" s="192"/>
      <c r="L523" s="188"/>
      <c r="M523" s="193"/>
      <c r="N523" s="194"/>
      <c r="O523" s="194"/>
      <c r="P523" s="194"/>
      <c r="Q523" s="194"/>
      <c r="R523" s="194"/>
      <c r="S523" s="194"/>
      <c r="T523" s="194"/>
      <c r="U523" s="195"/>
      <c r="AT523" s="189" t="s">
        <v>174</v>
      </c>
      <c r="AU523" s="189" t="s">
        <v>83</v>
      </c>
      <c r="AV523" s="187" t="s">
        <v>83</v>
      </c>
      <c r="AW523" s="187" t="s">
        <v>176</v>
      </c>
      <c r="AX523" s="187" t="s">
        <v>73</v>
      </c>
      <c r="AY523" s="189" t="s">
        <v>165</v>
      </c>
    </row>
    <row r="524" s="178" customFormat="true" ht="12" hidden="false" customHeight="false" outlineLevel="0" collapsed="false">
      <c r="B524" s="179"/>
      <c r="D524" s="180" t="s">
        <v>174</v>
      </c>
      <c r="E524" s="181"/>
      <c r="F524" s="182" t="s">
        <v>610</v>
      </c>
      <c r="H524" s="181"/>
      <c r="I524" s="183"/>
      <c r="L524" s="179"/>
      <c r="M524" s="184"/>
      <c r="N524" s="185"/>
      <c r="O524" s="185"/>
      <c r="P524" s="185"/>
      <c r="Q524" s="185"/>
      <c r="R524" s="185"/>
      <c r="S524" s="185"/>
      <c r="T524" s="185"/>
      <c r="U524" s="186"/>
      <c r="AT524" s="181" t="s">
        <v>174</v>
      </c>
      <c r="AU524" s="181" t="s">
        <v>83</v>
      </c>
      <c r="AV524" s="178" t="s">
        <v>81</v>
      </c>
      <c r="AW524" s="178" t="s">
        <v>176</v>
      </c>
      <c r="AX524" s="178" t="s">
        <v>73</v>
      </c>
      <c r="AY524" s="181" t="s">
        <v>165</v>
      </c>
    </row>
    <row r="525" s="187" customFormat="true" ht="12" hidden="false" customHeight="false" outlineLevel="0" collapsed="false">
      <c r="B525" s="188"/>
      <c r="D525" s="180" t="s">
        <v>174</v>
      </c>
      <c r="E525" s="189"/>
      <c r="F525" s="190" t="s">
        <v>611</v>
      </c>
      <c r="H525" s="191" t="n">
        <v>4.96</v>
      </c>
      <c r="I525" s="192"/>
      <c r="L525" s="188"/>
      <c r="M525" s="193"/>
      <c r="N525" s="194"/>
      <c r="O525" s="194"/>
      <c r="P525" s="194"/>
      <c r="Q525" s="194"/>
      <c r="R525" s="194"/>
      <c r="S525" s="194"/>
      <c r="T525" s="194"/>
      <c r="U525" s="195"/>
      <c r="AT525" s="189" t="s">
        <v>174</v>
      </c>
      <c r="AU525" s="189" t="s">
        <v>83</v>
      </c>
      <c r="AV525" s="187" t="s">
        <v>83</v>
      </c>
      <c r="AW525" s="187" t="s">
        <v>176</v>
      </c>
      <c r="AX525" s="187" t="s">
        <v>73</v>
      </c>
      <c r="AY525" s="189" t="s">
        <v>165</v>
      </c>
    </row>
    <row r="526" s="187" customFormat="true" ht="12" hidden="false" customHeight="false" outlineLevel="0" collapsed="false">
      <c r="B526" s="188"/>
      <c r="D526" s="180" t="s">
        <v>174</v>
      </c>
      <c r="E526" s="189"/>
      <c r="F526" s="190" t="s">
        <v>612</v>
      </c>
      <c r="H526" s="191" t="n">
        <v>6.25</v>
      </c>
      <c r="I526" s="192"/>
      <c r="L526" s="188"/>
      <c r="M526" s="193"/>
      <c r="N526" s="194"/>
      <c r="O526" s="194"/>
      <c r="P526" s="194"/>
      <c r="Q526" s="194"/>
      <c r="R526" s="194"/>
      <c r="S526" s="194"/>
      <c r="T526" s="194"/>
      <c r="U526" s="195"/>
      <c r="AT526" s="189" t="s">
        <v>174</v>
      </c>
      <c r="AU526" s="189" t="s">
        <v>83</v>
      </c>
      <c r="AV526" s="187" t="s">
        <v>83</v>
      </c>
      <c r="AW526" s="187" t="s">
        <v>176</v>
      </c>
      <c r="AX526" s="187" t="s">
        <v>73</v>
      </c>
      <c r="AY526" s="189" t="s">
        <v>165</v>
      </c>
    </row>
    <row r="527" s="187" customFormat="true" ht="12" hidden="false" customHeight="false" outlineLevel="0" collapsed="false">
      <c r="B527" s="188"/>
      <c r="D527" s="180" t="s">
        <v>174</v>
      </c>
      <c r="E527" s="189"/>
      <c r="F527" s="190" t="s">
        <v>613</v>
      </c>
      <c r="H527" s="191" t="n">
        <v>3</v>
      </c>
      <c r="I527" s="192"/>
      <c r="L527" s="188"/>
      <c r="M527" s="193"/>
      <c r="N527" s="194"/>
      <c r="O527" s="194"/>
      <c r="P527" s="194"/>
      <c r="Q527" s="194"/>
      <c r="R527" s="194"/>
      <c r="S527" s="194"/>
      <c r="T527" s="194"/>
      <c r="U527" s="195"/>
      <c r="AT527" s="189" t="s">
        <v>174</v>
      </c>
      <c r="AU527" s="189" t="s">
        <v>83</v>
      </c>
      <c r="AV527" s="187" t="s">
        <v>83</v>
      </c>
      <c r="AW527" s="187" t="s">
        <v>176</v>
      </c>
      <c r="AX527" s="187" t="s">
        <v>73</v>
      </c>
      <c r="AY527" s="189" t="s">
        <v>165</v>
      </c>
    </row>
    <row r="528" s="187" customFormat="true" ht="12" hidden="false" customHeight="false" outlineLevel="0" collapsed="false">
      <c r="B528" s="188"/>
      <c r="D528" s="180" t="s">
        <v>174</v>
      </c>
      <c r="E528" s="189"/>
      <c r="F528" s="190" t="s">
        <v>614</v>
      </c>
      <c r="H528" s="191" t="n">
        <v>4.8</v>
      </c>
      <c r="I528" s="192"/>
      <c r="L528" s="188"/>
      <c r="M528" s="193"/>
      <c r="N528" s="194"/>
      <c r="O528" s="194"/>
      <c r="P528" s="194"/>
      <c r="Q528" s="194"/>
      <c r="R528" s="194"/>
      <c r="S528" s="194"/>
      <c r="T528" s="194"/>
      <c r="U528" s="195"/>
      <c r="AT528" s="189" t="s">
        <v>174</v>
      </c>
      <c r="AU528" s="189" t="s">
        <v>83</v>
      </c>
      <c r="AV528" s="187" t="s">
        <v>83</v>
      </c>
      <c r="AW528" s="187" t="s">
        <v>176</v>
      </c>
      <c r="AX528" s="187" t="s">
        <v>73</v>
      </c>
      <c r="AY528" s="189" t="s">
        <v>165</v>
      </c>
    </row>
    <row r="529" s="178" customFormat="true" ht="12" hidden="false" customHeight="false" outlineLevel="0" collapsed="false">
      <c r="B529" s="179"/>
      <c r="D529" s="180" t="s">
        <v>174</v>
      </c>
      <c r="E529" s="181"/>
      <c r="F529" s="182" t="s">
        <v>377</v>
      </c>
      <c r="H529" s="181"/>
      <c r="I529" s="183"/>
      <c r="L529" s="179"/>
      <c r="M529" s="184"/>
      <c r="N529" s="185"/>
      <c r="O529" s="185"/>
      <c r="P529" s="185"/>
      <c r="Q529" s="185"/>
      <c r="R529" s="185"/>
      <c r="S529" s="185"/>
      <c r="T529" s="185"/>
      <c r="U529" s="186"/>
      <c r="AT529" s="181" t="s">
        <v>174</v>
      </c>
      <c r="AU529" s="181" t="s">
        <v>83</v>
      </c>
      <c r="AV529" s="178" t="s">
        <v>81</v>
      </c>
      <c r="AW529" s="178" t="s">
        <v>176</v>
      </c>
      <c r="AX529" s="178" t="s">
        <v>73</v>
      </c>
      <c r="AY529" s="181" t="s">
        <v>165</v>
      </c>
    </row>
    <row r="530" s="178" customFormat="true" ht="12" hidden="false" customHeight="false" outlineLevel="0" collapsed="false">
      <c r="B530" s="179"/>
      <c r="D530" s="180" t="s">
        <v>174</v>
      </c>
      <c r="E530" s="181"/>
      <c r="F530" s="182" t="s">
        <v>598</v>
      </c>
      <c r="H530" s="181"/>
      <c r="I530" s="183"/>
      <c r="L530" s="179"/>
      <c r="M530" s="184"/>
      <c r="N530" s="185"/>
      <c r="O530" s="185"/>
      <c r="P530" s="185"/>
      <c r="Q530" s="185"/>
      <c r="R530" s="185"/>
      <c r="S530" s="185"/>
      <c r="T530" s="185"/>
      <c r="U530" s="186"/>
      <c r="AT530" s="181" t="s">
        <v>174</v>
      </c>
      <c r="AU530" s="181" t="s">
        <v>83</v>
      </c>
      <c r="AV530" s="178" t="s">
        <v>81</v>
      </c>
      <c r="AW530" s="178" t="s">
        <v>176</v>
      </c>
      <c r="AX530" s="178" t="s">
        <v>73</v>
      </c>
      <c r="AY530" s="181" t="s">
        <v>165</v>
      </c>
    </row>
    <row r="531" s="187" customFormat="true" ht="12" hidden="false" customHeight="false" outlineLevel="0" collapsed="false">
      <c r="B531" s="188"/>
      <c r="D531" s="180" t="s">
        <v>174</v>
      </c>
      <c r="E531" s="189"/>
      <c r="F531" s="190" t="s">
        <v>615</v>
      </c>
      <c r="H531" s="191" t="n">
        <v>94.55</v>
      </c>
      <c r="I531" s="192"/>
      <c r="L531" s="188"/>
      <c r="M531" s="193"/>
      <c r="N531" s="194"/>
      <c r="O531" s="194"/>
      <c r="P531" s="194"/>
      <c r="Q531" s="194"/>
      <c r="R531" s="194"/>
      <c r="S531" s="194"/>
      <c r="T531" s="194"/>
      <c r="U531" s="195"/>
      <c r="AT531" s="189" t="s">
        <v>174</v>
      </c>
      <c r="AU531" s="189" t="s">
        <v>83</v>
      </c>
      <c r="AV531" s="187" t="s">
        <v>83</v>
      </c>
      <c r="AW531" s="187" t="s">
        <v>176</v>
      </c>
      <c r="AX531" s="187" t="s">
        <v>73</v>
      </c>
      <c r="AY531" s="189" t="s">
        <v>165</v>
      </c>
    </row>
    <row r="532" s="187" customFormat="true" ht="12" hidden="false" customHeight="false" outlineLevel="0" collapsed="false">
      <c r="B532" s="188"/>
      <c r="D532" s="180" t="s">
        <v>174</v>
      </c>
      <c r="E532" s="189"/>
      <c r="F532" s="190" t="s">
        <v>616</v>
      </c>
      <c r="H532" s="191" t="n">
        <v>6.1</v>
      </c>
      <c r="I532" s="192"/>
      <c r="L532" s="188"/>
      <c r="M532" s="193"/>
      <c r="N532" s="194"/>
      <c r="O532" s="194"/>
      <c r="P532" s="194"/>
      <c r="Q532" s="194"/>
      <c r="R532" s="194"/>
      <c r="S532" s="194"/>
      <c r="T532" s="194"/>
      <c r="U532" s="195"/>
      <c r="AT532" s="189" t="s">
        <v>174</v>
      </c>
      <c r="AU532" s="189" t="s">
        <v>83</v>
      </c>
      <c r="AV532" s="187" t="s">
        <v>83</v>
      </c>
      <c r="AW532" s="187" t="s">
        <v>176</v>
      </c>
      <c r="AX532" s="187" t="s">
        <v>73</v>
      </c>
      <c r="AY532" s="189" t="s">
        <v>165</v>
      </c>
    </row>
    <row r="533" s="178" customFormat="true" ht="12" hidden="false" customHeight="false" outlineLevel="0" collapsed="false">
      <c r="B533" s="179"/>
      <c r="D533" s="180" t="s">
        <v>174</v>
      </c>
      <c r="E533" s="181"/>
      <c r="F533" s="182" t="s">
        <v>601</v>
      </c>
      <c r="H533" s="181"/>
      <c r="I533" s="183"/>
      <c r="L533" s="179"/>
      <c r="M533" s="184"/>
      <c r="N533" s="185"/>
      <c r="O533" s="185"/>
      <c r="P533" s="185"/>
      <c r="Q533" s="185"/>
      <c r="R533" s="185"/>
      <c r="S533" s="185"/>
      <c r="T533" s="185"/>
      <c r="U533" s="186"/>
      <c r="AT533" s="181" t="s">
        <v>174</v>
      </c>
      <c r="AU533" s="181" t="s">
        <v>83</v>
      </c>
      <c r="AV533" s="178" t="s">
        <v>81</v>
      </c>
      <c r="AW533" s="178" t="s">
        <v>176</v>
      </c>
      <c r="AX533" s="178" t="s">
        <v>73</v>
      </c>
      <c r="AY533" s="181" t="s">
        <v>165</v>
      </c>
    </row>
    <row r="534" s="178" customFormat="true" ht="12" hidden="false" customHeight="false" outlineLevel="0" collapsed="false">
      <c r="B534" s="179"/>
      <c r="D534" s="180" t="s">
        <v>174</v>
      </c>
      <c r="E534" s="181"/>
      <c r="F534" s="182" t="s">
        <v>602</v>
      </c>
      <c r="H534" s="181"/>
      <c r="I534" s="183"/>
      <c r="L534" s="179"/>
      <c r="M534" s="184"/>
      <c r="N534" s="185"/>
      <c r="O534" s="185"/>
      <c r="P534" s="185"/>
      <c r="Q534" s="185"/>
      <c r="R534" s="185"/>
      <c r="S534" s="185"/>
      <c r="T534" s="185"/>
      <c r="U534" s="186"/>
      <c r="AT534" s="181" t="s">
        <v>174</v>
      </c>
      <c r="AU534" s="181" t="s">
        <v>83</v>
      </c>
      <c r="AV534" s="178" t="s">
        <v>81</v>
      </c>
      <c r="AW534" s="178" t="s">
        <v>176</v>
      </c>
      <c r="AX534" s="178" t="s">
        <v>73</v>
      </c>
      <c r="AY534" s="181" t="s">
        <v>165</v>
      </c>
    </row>
    <row r="535" s="187" customFormat="true" ht="12" hidden="false" customHeight="false" outlineLevel="0" collapsed="false">
      <c r="B535" s="188"/>
      <c r="D535" s="180" t="s">
        <v>174</v>
      </c>
      <c r="E535" s="189"/>
      <c r="F535" s="190" t="s">
        <v>605</v>
      </c>
      <c r="H535" s="191" t="n">
        <v>10.24</v>
      </c>
      <c r="I535" s="192"/>
      <c r="L535" s="188"/>
      <c r="M535" s="193"/>
      <c r="N535" s="194"/>
      <c r="O535" s="194"/>
      <c r="P535" s="194"/>
      <c r="Q535" s="194"/>
      <c r="R535" s="194"/>
      <c r="S535" s="194"/>
      <c r="T535" s="194"/>
      <c r="U535" s="195"/>
      <c r="AT535" s="189" t="s">
        <v>174</v>
      </c>
      <c r="AU535" s="189" t="s">
        <v>83</v>
      </c>
      <c r="AV535" s="187" t="s">
        <v>83</v>
      </c>
      <c r="AW535" s="187" t="s">
        <v>176</v>
      </c>
      <c r="AX535" s="187" t="s">
        <v>73</v>
      </c>
      <c r="AY535" s="189" t="s">
        <v>165</v>
      </c>
    </row>
    <row r="536" s="178" customFormat="true" ht="12" hidden="false" customHeight="false" outlineLevel="0" collapsed="false">
      <c r="B536" s="179"/>
      <c r="D536" s="180" t="s">
        <v>174</v>
      </c>
      <c r="E536" s="181"/>
      <c r="F536" s="182" t="s">
        <v>606</v>
      </c>
      <c r="H536" s="181"/>
      <c r="I536" s="183"/>
      <c r="L536" s="179"/>
      <c r="M536" s="184"/>
      <c r="N536" s="185"/>
      <c r="O536" s="185"/>
      <c r="P536" s="185"/>
      <c r="Q536" s="185"/>
      <c r="R536" s="185"/>
      <c r="S536" s="185"/>
      <c r="T536" s="185"/>
      <c r="U536" s="186"/>
      <c r="AT536" s="181" t="s">
        <v>174</v>
      </c>
      <c r="AU536" s="181" t="s">
        <v>83</v>
      </c>
      <c r="AV536" s="178" t="s">
        <v>81</v>
      </c>
      <c r="AW536" s="178" t="s">
        <v>176</v>
      </c>
      <c r="AX536" s="178" t="s">
        <v>73</v>
      </c>
      <c r="AY536" s="181" t="s">
        <v>165</v>
      </c>
    </row>
    <row r="537" s="187" customFormat="true" ht="12" hidden="false" customHeight="false" outlineLevel="0" collapsed="false">
      <c r="B537" s="188"/>
      <c r="D537" s="180" t="s">
        <v>174</v>
      </c>
      <c r="E537" s="189"/>
      <c r="F537" s="190" t="s">
        <v>607</v>
      </c>
      <c r="H537" s="191" t="n">
        <v>2.4</v>
      </c>
      <c r="I537" s="192"/>
      <c r="L537" s="188"/>
      <c r="M537" s="193"/>
      <c r="N537" s="194"/>
      <c r="O537" s="194"/>
      <c r="P537" s="194"/>
      <c r="Q537" s="194"/>
      <c r="R537" s="194"/>
      <c r="S537" s="194"/>
      <c r="T537" s="194"/>
      <c r="U537" s="195"/>
      <c r="AT537" s="189" t="s">
        <v>174</v>
      </c>
      <c r="AU537" s="189" t="s">
        <v>83</v>
      </c>
      <c r="AV537" s="187" t="s">
        <v>83</v>
      </c>
      <c r="AW537" s="187" t="s">
        <v>176</v>
      </c>
      <c r="AX537" s="187" t="s">
        <v>73</v>
      </c>
      <c r="AY537" s="189" t="s">
        <v>165</v>
      </c>
    </row>
    <row r="538" s="187" customFormat="true" ht="12" hidden="false" customHeight="false" outlineLevel="0" collapsed="false">
      <c r="B538" s="188"/>
      <c r="D538" s="180" t="s">
        <v>174</v>
      </c>
      <c r="E538" s="189"/>
      <c r="F538" s="190" t="s">
        <v>608</v>
      </c>
      <c r="H538" s="191" t="n">
        <v>3.75</v>
      </c>
      <c r="I538" s="192"/>
      <c r="L538" s="188"/>
      <c r="M538" s="193"/>
      <c r="N538" s="194"/>
      <c r="O538" s="194"/>
      <c r="P538" s="194"/>
      <c r="Q538" s="194"/>
      <c r="R538" s="194"/>
      <c r="S538" s="194"/>
      <c r="T538" s="194"/>
      <c r="U538" s="195"/>
      <c r="AT538" s="189" t="s">
        <v>174</v>
      </c>
      <c r="AU538" s="189" t="s">
        <v>83</v>
      </c>
      <c r="AV538" s="187" t="s">
        <v>83</v>
      </c>
      <c r="AW538" s="187" t="s">
        <v>176</v>
      </c>
      <c r="AX538" s="187" t="s">
        <v>73</v>
      </c>
      <c r="AY538" s="189" t="s">
        <v>165</v>
      </c>
    </row>
    <row r="539" s="187" customFormat="true" ht="12" hidden="false" customHeight="false" outlineLevel="0" collapsed="false">
      <c r="B539" s="188"/>
      <c r="D539" s="180" t="s">
        <v>174</v>
      </c>
      <c r="E539" s="189"/>
      <c r="F539" s="190" t="s">
        <v>609</v>
      </c>
      <c r="H539" s="191" t="n">
        <v>11.4</v>
      </c>
      <c r="I539" s="192"/>
      <c r="L539" s="188"/>
      <c r="M539" s="193"/>
      <c r="N539" s="194"/>
      <c r="O539" s="194"/>
      <c r="P539" s="194"/>
      <c r="Q539" s="194"/>
      <c r="R539" s="194"/>
      <c r="S539" s="194"/>
      <c r="T539" s="194"/>
      <c r="U539" s="195"/>
      <c r="AT539" s="189" t="s">
        <v>174</v>
      </c>
      <c r="AU539" s="189" t="s">
        <v>83</v>
      </c>
      <c r="AV539" s="187" t="s">
        <v>83</v>
      </c>
      <c r="AW539" s="187" t="s">
        <v>176</v>
      </c>
      <c r="AX539" s="187" t="s">
        <v>73</v>
      </c>
      <c r="AY539" s="189" t="s">
        <v>165</v>
      </c>
    </row>
    <row r="540" s="187" customFormat="true" ht="12" hidden="false" customHeight="false" outlineLevel="0" collapsed="false">
      <c r="B540" s="188"/>
      <c r="D540" s="180" t="s">
        <v>174</v>
      </c>
      <c r="E540" s="189"/>
      <c r="F540" s="190" t="s">
        <v>614</v>
      </c>
      <c r="H540" s="191" t="n">
        <v>4.8</v>
      </c>
      <c r="I540" s="192"/>
      <c r="L540" s="188"/>
      <c r="M540" s="193"/>
      <c r="N540" s="194"/>
      <c r="O540" s="194"/>
      <c r="P540" s="194"/>
      <c r="Q540" s="194"/>
      <c r="R540" s="194"/>
      <c r="S540" s="194"/>
      <c r="T540" s="194"/>
      <c r="U540" s="195"/>
      <c r="AT540" s="189" t="s">
        <v>174</v>
      </c>
      <c r="AU540" s="189" t="s">
        <v>83</v>
      </c>
      <c r="AV540" s="187" t="s">
        <v>83</v>
      </c>
      <c r="AW540" s="187" t="s">
        <v>176</v>
      </c>
      <c r="AX540" s="187" t="s">
        <v>73</v>
      </c>
      <c r="AY540" s="189" t="s">
        <v>165</v>
      </c>
    </row>
    <row r="541" s="178" customFormat="true" ht="12" hidden="false" customHeight="false" outlineLevel="0" collapsed="false">
      <c r="B541" s="179"/>
      <c r="D541" s="180" t="s">
        <v>174</v>
      </c>
      <c r="E541" s="181"/>
      <c r="F541" s="182" t="s">
        <v>610</v>
      </c>
      <c r="H541" s="181"/>
      <c r="I541" s="183"/>
      <c r="L541" s="179"/>
      <c r="M541" s="184"/>
      <c r="N541" s="185"/>
      <c r="O541" s="185"/>
      <c r="P541" s="185"/>
      <c r="Q541" s="185"/>
      <c r="R541" s="185"/>
      <c r="S541" s="185"/>
      <c r="T541" s="185"/>
      <c r="U541" s="186"/>
      <c r="AT541" s="181" t="s">
        <v>174</v>
      </c>
      <c r="AU541" s="181" t="s">
        <v>83</v>
      </c>
      <c r="AV541" s="178" t="s">
        <v>81</v>
      </c>
      <c r="AW541" s="178" t="s">
        <v>176</v>
      </c>
      <c r="AX541" s="178" t="s">
        <v>73</v>
      </c>
      <c r="AY541" s="181" t="s">
        <v>165</v>
      </c>
    </row>
    <row r="542" s="187" customFormat="true" ht="12" hidden="false" customHeight="false" outlineLevel="0" collapsed="false">
      <c r="B542" s="188"/>
      <c r="D542" s="180" t="s">
        <v>174</v>
      </c>
      <c r="E542" s="189"/>
      <c r="F542" s="190" t="s">
        <v>611</v>
      </c>
      <c r="H542" s="191" t="n">
        <v>4.96</v>
      </c>
      <c r="I542" s="192"/>
      <c r="L542" s="188"/>
      <c r="M542" s="193"/>
      <c r="N542" s="194"/>
      <c r="O542" s="194"/>
      <c r="P542" s="194"/>
      <c r="Q542" s="194"/>
      <c r="R542" s="194"/>
      <c r="S542" s="194"/>
      <c r="T542" s="194"/>
      <c r="U542" s="195"/>
      <c r="AT542" s="189" t="s">
        <v>174</v>
      </c>
      <c r="AU542" s="189" t="s">
        <v>83</v>
      </c>
      <c r="AV542" s="187" t="s">
        <v>83</v>
      </c>
      <c r="AW542" s="187" t="s">
        <v>176</v>
      </c>
      <c r="AX542" s="187" t="s">
        <v>73</v>
      </c>
      <c r="AY542" s="189" t="s">
        <v>165</v>
      </c>
    </row>
    <row r="543" s="187" customFormat="true" ht="12" hidden="false" customHeight="false" outlineLevel="0" collapsed="false">
      <c r="B543" s="188"/>
      <c r="D543" s="180" t="s">
        <v>174</v>
      </c>
      <c r="E543" s="189"/>
      <c r="F543" s="190" t="s">
        <v>612</v>
      </c>
      <c r="H543" s="191" t="n">
        <v>6.25</v>
      </c>
      <c r="I543" s="192"/>
      <c r="L543" s="188"/>
      <c r="M543" s="193"/>
      <c r="N543" s="194"/>
      <c r="O543" s="194"/>
      <c r="P543" s="194"/>
      <c r="Q543" s="194"/>
      <c r="R543" s="194"/>
      <c r="S543" s="194"/>
      <c r="T543" s="194"/>
      <c r="U543" s="195"/>
      <c r="AT543" s="189" t="s">
        <v>174</v>
      </c>
      <c r="AU543" s="189" t="s">
        <v>83</v>
      </c>
      <c r="AV543" s="187" t="s">
        <v>83</v>
      </c>
      <c r="AW543" s="187" t="s">
        <v>176</v>
      </c>
      <c r="AX543" s="187" t="s">
        <v>73</v>
      </c>
      <c r="AY543" s="189" t="s">
        <v>165</v>
      </c>
    </row>
    <row r="544" s="187" customFormat="true" ht="12" hidden="false" customHeight="false" outlineLevel="0" collapsed="false">
      <c r="B544" s="188"/>
      <c r="D544" s="180" t="s">
        <v>174</v>
      </c>
      <c r="E544" s="189"/>
      <c r="F544" s="190" t="s">
        <v>617</v>
      </c>
      <c r="H544" s="191" t="n">
        <v>3</v>
      </c>
      <c r="I544" s="192"/>
      <c r="L544" s="188"/>
      <c r="M544" s="193"/>
      <c r="N544" s="194"/>
      <c r="O544" s="194"/>
      <c r="P544" s="194"/>
      <c r="Q544" s="194"/>
      <c r="R544" s="194"/>
      <c r="S544" s="194"/>
      <c r="T544" s="194"/>
      <c r="U544" s="195"/>
      <c r="AT544" s="189" t="s">
        <v>174</v>
      </c>
      <c r="AU544" s="189" t="s">
        <v>83</v>
      </c>
      <c r="AV544" s="187" t="s">
        <v>83</v>
      </c>
      <c r="AW544" s="187" t="s">
        <v>176</v>
      </c>
      <c r="AX544" s="187" t="s">
        <v>73</v>
      </c>
      <c r="AY544" s="189" t="s">
        <v>165</v>
      </c>
    </row>
    <row r="545" s="196" customFormat="true" ht="12" hidden="false" customHeight="false" outlineLevel="0" collapsed="false">
      <c r="B545" s="197"/>
      <c r="D545" s="180" t="s">
        <v>174</v>
      </c>
      <c r="E545" s="198"/>
      <c r="F545" s="199" t="s">
        <v>178</v>
      </c>
      <c r="H545" s="200" t="n">
        <v>490.42625</v>
      </c>
      <c r="I545" s="201"/>
      <c r="L545" s="197"/>
      <c r="M545" s="202"/>
      <c r="N545" s="203"/>
      <c r="O545" s="203"/>
      <c r="P545" s="203"/>
      <c r="Q545" s="203"/>
      <c r="R545" s="203"/>
      <c r="S545" s="203"/>
      <c r="T545" s="203"/>
      <c r="U545" s="204"/>
      <c r="AT545" s="198" t="s">
        <v>174</v>
      </c>
      <c r="AU545" s="198" t="s">
        <v>83</v>
      </c>
      <c r="AV545" s="196" t="s">
        <v>172</v>
      </c>
      <c r="AW545" s="196" t="s">
        <v>176</v>
      </c>
      <c r="AX545" s="196" t="s">
        <v>81</v>
      </c>
      <c r="AY545" s="198" t="s">
        <v>165</v>
      </c>
    </row>
    <row r="546" s="22" customFormat="true" ht="24" hidden="false" customHeight="true" outlineLevel="0" collapsed="false">
      <c r="B546" s="164"/>
      <c r="C546" s="165" t="s">
        <v>618</v>
      </c>
      <c r="D546" s="165" t="s">
        <v>167</v>
      </c>
      <c r="E546" s="166" t="s">
        <v>619</v>
      </c>
      <c r="F546" s="167" t="s">
        <v>620</v>
      </c>
      <c r="G546" s="168" t="s">
        <v>170</v>
      </c>
      <c r="H546" s="169" t="n">
        <v>7.632</v>
      </c>
      <c r="I546" s="170"/>
      <c r="J546" s="171" t="n">
        <f aca="false">ROUND(I546*H546,2)</f>
        <v>0</v>
      </c>
      <c r="K546" s="215" t="s">
        <v>171</v>
      </c>
      <c r="L546" s="23"/>
      <c r="M546" s="172"/>
      <c r="N546" s="173" t="s">
        <v>44</v>
      </c>
      <c r="O546" s="54"/>
      <c r="P546" s="174" t="n">
        <f aca="false">O546*H546</f>
        <v>0</v>
      </c>
      <c r="Q546" s="174" t="n">
        <v>0.17818</v>
      </c>
      <c r="R546" s="174" t="n">
        <f aca="false">Q546*H546</f>
        <v>1.35986976</v>
      </c>
      <c r="S546" s="174" t="n">
        <v>0</v>
      </c>
      <c r="T546" s="174" t="n">
        <f aca="false">S546*H546</f>
        <v>0</v>
      </c>
      <c r="U546" s="175"/>
      <c r="AR546" s="176" t="s">
        <v>172</v>
      </c>
      <c r="AT546" s="176" t="s">
        <v>167</v>
      </c>
      <c r="AU546" s="176" t="s">
        <v>83</v>
      </c>
      <c r="AY546" s="3" t="s">
        <v>165</v>
      </c>
      <c r="BE546" s="177" t="n">
        <f aca="false">IF(N546="základní",J546,0)</f>
        <v>0</v>
      </c>
      <c r="BF546" s="177" t="n">
        <f aca="false">IF(N546="snížená",J546,0)</f>
        <v>0</v>
      </c>
      <c r="BG546" s="177" t="n">
        <f aca="false">IF(N546="zákl. přenesená",J546,0)</f>
        <v>0</v>
      </c>
      <c r="BH546" s="177" t="n">
        <f aca="false">IF(N546="sníž. přenesená",J546,0)</f>
        <v>0</v>
      </c>
      <c r="BI546" s="177" t="n">
        <f aca="false">IF(N546="nulová",J546,0)</f>
        <v>0</v>
      </c>
      <c r="BJ546" s="3" t="s">
        <v>81</v>
      </c>
      <c r="BK546" s="177" t="n">
        <f aca="false">ROUND(I546*H546,2)</f>
        <v>0</v>
      </c>
      <c r="BL546" s="3" t="s">
        <v>172</v>
      </c>
      <c r="BM546" s="176" t="s">
        <v>621</v>
      </c>
    </row>
    <row r="547" s="178" customFormat="true" ht="12" hidden="false" customHeight="false" outlineLevel="0" collapsed="false">
      <c r="B547" s="179"/>
      <c r="D547" s="180" t="s">
        <v>174</v>
      </c>
      <c r="E547" s="181"/>
      <c r="F547" s="182" t="s">
        <v>437</v>
      </c>
      <c r="H547" s="181"/>
      <c r="I547" s="183"/>
      <c r="L547" s="179"/>
      <c r="M547" s="184"/>
      <c r="N547" s="185"/>
      <c r="O547" s="185"/>
      <c r="P547" s="185"/>
      <c r="Q547" s="185"/>
      <c r="R547" s="185"/>
      <c r="S547" s="185"/>
      <c r="T547" s="185"/>
      <c r="U547" s="186"/>
      <c r="AT547" s="181" t="s">
        <v>174</v>
      </c>
      <c r="AU547" s="181" t="s">
        <v>83</v>
      </c>
      <c r="AV547" s="178" t="s">
        <v>81</v>
      </c>
      <c r="AW547" s="178" t="s">
        <v>176</v>
      </c>
      <c r="AX547" s="178" t="s">
        <v>73</v>
      </c>
      <c r="AY547" s="181" t="s">
        <v>165</v>
      </c>
    </row>
    <row r="548" s="178" customFormat="true" ht="12" hidden="false" customHeight="false" outlineLevel="0" collapsed="false">
      <c r="B548" s="179"/>
      <c r="D548" s="180" t="s">
        <v>174</v>
      </c>
      <c r="E548" s="181"/>
      <c r="F548" s="182" t="s">
        <v>210</v>
      </c>
      <c r="H548" s="181"/>
      <c r="I548" s="183"/>
      <c r="L548" s="179"/>
      <c r="M548" s="184"/>
      <c r="N548" s="185"/>
      <c r="O548" s="185"/>
      <c r="P548" s="185"/>
      <c r="Q548" s="185"/>
      <c r="R548" s="185"/>
      <c r="S548" s="185"/>
      <c r="T548" s="185"/>
      <c r="U548" s="186"/>
      <c r="AT548" s="181" t="s">
        <v>174</v>
      </c>
      <c r="AU548" s="181" t="s">
        <v>83</v>
      </c>
      <c r="AV548" s="178" t="s">
        <v>81</v>
      </c>
      <c r="AW548" s="178" t="s">
        <v>176</v>
      </c>
      <c r="AX548" s="178" t="s">
        <v>73</v>
      </c>
      <c r="AY548" s="181" t="s">
        <v>165</v>
      </c>
    </row>
    <row r="549" s="187" customFormat="true" ht="12" hidden="false" customHeight="false" outlineLevel="0" collapsed="false">
      <c r="B549" s="188"/>
      <c r="D549" s="180" t="s">
        <v>174</v>
      </c>
      <c r="E549" s="189"/>
      <c r="F549" s="190" t="s">
        <v>622</v>
      </c>
      <c r="H549" s="191" t="n">
        <v>0.576</v>
      </c>
      <c r="I549" s="192"/>
      <c r="L549" s="188"/>
      <c r="M549" s="193"/>
      <c r="N549" s="194"/>
      <c r="O549" s="194"/>
      <c r="P549" s="194"/>
      <c r="Q549" s="194"/>
      <c r="R549" s="194"/>
      <c r="S549" s="194"/>
      <c r="T549" s="194"/>
      <c r="U549" s="195"/>
      <c r="AT549" s="189" t="s">
        <v>174</v>
      </c>
      <c r="AU549" s="189" t="s">
        <v>83</v>
      </c>
      <c r="AV549" s="187" t="s">
        <v>83</v>
      </c>
      <c r="AW549" s="187" t="s">
        <v>176</v>
      </c>
      <c r="AX549" s="187" t="s">
        <v>73</v>
      </c>
      <c r="AY549" s="189" t="s">
        <v>165</v>
      </c>
    </row>
    <row r="550" s="187" customFormat="true" ht="24" hidden="false" customHeight="false" outlineLevel="0" collapsed="false">
      <c r="B550" s="188"/>
      <c r="D550" s="180" t="s">
        <v>174</v>
      </c>
      <c r="E550" s="189"/>
      <c r="F550" s="190" t="s">
        <v>623</v>
      </c>
      <c r="H550" s="191" t="n">
        <v>1.44</v>
      </c>
      <c r="I550" s="192"/>
      <c r="L550" s="188"/>
      <c r="M550" s="193"/>
      <c r="N550" s="194"/>
      <c r="O550" s="194"/>
      <c r="P550" s="194"/>
      <c r="Q550" s="194"/>
      <c r="R550" s="194"/>
      <c r="S550" s="194"/>
      <c r="T550" s="194"/>
      <c r="U550" s="195"/>
      <c r="AT550" s="189" t="s">
        <v>174</v>
      </c>
      <c r="AU550" s="189" t="s">
        <v>83</v>
      </c>
      <c r="AV550" s="187" t="s">
        <v>83</v>
      </c>
      <c r="AW550" s="187" t="s">
        <v>176</v>
      </c>
      <c r="AX550" s="187" t="s">
        <v>73</v>
      </c>
      <c r="AY550" s="189" t="s">
        <v>165</v>
      </c>
    </row>
    <row r="551" s="178" customFormat="true" ht="12" hidden="false" customHeight="false" outlineLevel="0" collapsed="false">
      <c r="B551" s="179"/>
      <c r="D551" s="180" t="s">
        <v>174</v>
      </c>
      <c r="E551" s="181"/>
      <c r="F551" s="182" t="s">
        <v>375</v>
      </c>
      <c r="H551" s="181"/>
      <c r="I551" s="183"/>
      <c r="L551" s="179"/>
      <c r="M551" s="184"/>
      <c r="N551" s="185"/>
      <c r="O551" s="185"/>
      <c r="P551" s="185"/>
      <c r="Q551" s="185"/>
      <c r="R551" s="185"/>
      <c r="S551" s="185"/>
      <c r="T551" s="185"/>
      <c r="U551" s="186"/>
      <c r="AT551" s="181" t="s">
        <v>174</v>
      </c>
      <c r="AU551" s="181" t="s">
        <v>83</v>
      </c>
      <c r="AV551" s="178" t="s">
        <v>81</v>
      </c>
      <c r="AW551" s="178" t="s">
        <v>176</v>
      </c>
      <c r="AX551" s="178" t="s">
        <v>73</v>
      </c>
      <c r="AY551" s="181" t="s">
        <v>165</v>
      </c>
    </row>
    <row r="552" s="187" customFormat="true" ht="12" hidden="false" customHeight="false" outlineLevel="0" collapsed="false">
      <c r="B552" s="188"/>
      <c r="D552" s="180" t="s">
        <v>174</v>
      </c>
      <c r="E552" s="189"/>
      <c r="F552" s="190" t="s">
        <v>624</v>
      </c>
      <c r="H552" s="191" t="n">
        <v>0.96</v>
      </c>
      <c r="I552" s="192"/>
      <c r="L552" s="188"/>
      <c r="M552" s="193"/>
      <c r="N552" s="194"/>
      <c r="O552" s="194"/>
      <c r="P552" s="194"/>
      <c r="Q552" s="194"/>
      <c r="R552" s="194"/>
      <c r="S552" s="194"/>
      <c r="T552" s="194"/>
      <c r="U552" s="195"/>
      <c r="AT552" s="189" t="s">
        <v>174</v>
      </c>
      <c r="AU552" s="189" t="s">
        <v>83</v>
      </c>
      <c r="AV552" s="187" t="s">
        <v>83</v>
      </c>
      <c r="AW552" s="187" t="s">
        <v>176</v>
      </c>
      <c r="AX552" s="187" t="s">
        <v>73</v>
      </c>
      <c r="AY552" s="189" t="s">
        <v>165</v>
      </c>
    </row>
    <row r="553" s="187" customFormat="true" ht="12" hidden="false" customHeight="false" outlineLevel="0" collapsed="false">
      <c r="B553" s="188"/>
      <c r="D553" s="180" t="s">
        <v>174</v>
      </c>
      <c r="E553" s="189"/>
      <c r="F553" s="190" t="s">
        <v>625</v>
      </c>
      <c r="H553" s="191" t="n">
        <v>0.624</v>
      </c>
      <c r="I553" s="192"/>
      <c r="L553" s="188"/>
      <c r="M553" s="193"/>
      <c r="N553" s="194"/>
      <c r="O553" s="194"/>
      <c r="P553" s="194"/>
      <c r="Q553" s="194"/>
      <c r="R553" s="194"/>
      <c r="S553" s="194"/>
      <c r="T553" s="194"/>
      <c r="U553" s="195"/>
      <c r="AT553" s="189" t="s">
        <v>174</v>
      </c>
      <c r="AU553" s="189" t="s">
        <v>83</v>
      </c>
      <c r="AV553" s="187" t="s">
        <v>83</v>
      </c>
      <c r="AW553" s="187" t="s">
        <v>176</v>
      </c>
      <c r="AX553" s="187" t="s">
        <v>73</v>
      </c>
      <c r="AY553" s="189" t="s">
        <v>165</v>
      </c>
    </row>
    <row r="554" s="187" customFormat="true" ht="12" hidden="false" customHeight="false" outlineLevel="0" collapsed="false">
      <c r="B554" s="188"/>
      <c r="D554" s="180" t="s">
        <v>174</v>
      </c>
      <c r="E554" s="189"/>
      <c r="F554" s="190" t="s">
        <v>626</v>
      </c>
      <c r="H554" s="191" t="n">
        <v>0.42</v>
      </c>
      <c r="I554" s="192"/>
      <c r="L554" s="188"/>
      <c r="M554" s="193"/>
      <c r="N554" s="194"/>
      <c r="O554" s="194"/>
      <c r="P554" s="194"/>
      <c r="Q554" s="194"/>
      <c r="R554" s="194"/>
      <c r="S554" s="194"/>
      <c r="T554" s="194"/>
      <c r="U554" s="195"/>
      <c r="AT554" s="189" t="s">
        <v>174</v>
      </c>
      <c r="AU554" s="189" t="s">
        <v>83</v>
      </c>
      <c r="AV554" s="187" t="s">
        <v>83</v>
      </c>
      <c r="AW554" s="187" t="s">
        <v>176</v>
      </c>
      <c r="AX554" s="187" t="s">
        <v>73</v>
      </c>
      <c r="AY554" s="189" t="s">
        <v>165</v>
      </c>
    </row>
    <row r="555" s="178" customFormat="true" ht="12" hidden="false" customHeight="false" outlineLevel="0" collapsed="false">
      <c r="B555" s="179"/>
      <c r="D555" s="180" t="s">
        <v>174</v>
      </c>
      <c r="E555" s="181"/>
      <c r="F555" s="182" t="s">
        <v>377</v>
      </c>
      <c r="H555" s="181"/>
      <c r="I555" s="183"/>
      <c r="L555" s="179"/>
      <c r="M555" s="184"/>
      <c r="N555" s="185"/>
      <c r="O555" s="185"/>
      <c r="P555" s="185"/>
      <c r="Q555" s="185"/>
      <c r="R555" s="185"/>
      <c r="S555" s="185"/>
      <c r="T555" s="185"/>
      <c r="U555" s="186"/>
      <c r="AT555" s="181" t="s">
        <v>174</v>
      </c>
      <c r="AU555" s="181" t="s">
        <v>83</v>
      </c>
      <c r="AV555" s="178" t="s">
        <v>81</v>
      </c>
      <c r="AW555" s="178" t="s">
        <v>176</v>
      </c>
      <c r="AX555" s="178" t="s">
        <v>73</v>
      </c>
      <c r="AY555" s="181" t="s">
        <v>165</v>
      </c>
    </row>
    <row r="556" s="187" customFormat="true" ht="12" hidden="false" customHeight="false" outlineLevel="0" collapsed="false">
      <c r="B556" s="188"/>
      <c r="D556" s="180" t="s">
        <v>174</v>
      </c>
      <c r="E556" s="189"/>
      <c r="F556" s="190" t="s">
        <v>624</v>
      </c>
      <c r="H556" s="191" t="n">
        <v>0.96</v>
      </c>
      <c r="I556" s="192"/>
      <c r="L556" s="188"/>
      <c r="M556" s="193"/>
      <c r="N556" s="194"/>
      <c r="O556" s="194"/>
      <c r="P556" s="194"/>
      <c r="Q556" s="194"/>
      <c r="R556" s="194"/>
      <c r="S556" s="194"/>
      <c r="T556" s="194"/>
      <c r="U556" s="195"/>
      <c r="AT556" s="189" t="s">
        <v>174</v>
      </c>
      <c r="AU556" s="189" t="s">
        <v>83</v>
      </c>
      <c r="AV556" s="187" t="s">
        <v>83</v>
      </c>
      <c r="AW556" s="187" t="s">
        <v>176</v>
      </c>
      <c r="AX556" s="187" t="s">
        <v>73</v>
      </c>
      <c r="AY556" s="189" t="s">
        <v>165</v>
      </c>
    </row>
    <row r="557" s="187" customFormat="true" ht="12" hidden="false" customHeight="false" outlineLevel="0" collapsed="false">
      <c r="B557" s="188"/>
      <c r="D557" s="180" t="s">
        <v>174</v>
      </c>
      <c r="E557" s="189"/>
      <c r="F557" s="190" t="s">
        <v>625</v>
      </c>
      <c r="H557" s="191" t="n">
        <v>0.624</v>
      </c>
      <c r="I557" s="192"/>
      <c r="L557" s="188"/>
      <c r="M557" s="193"/>
      <c r="N557" s="194"/>
      <c r="O557" s="194"/>
      <c r="P557" s="194"/>
      <c r="Q557" s="194"/>
      <c r="R557" s="194"/>
      <c r="S557" s="194"/>
      <c r="T557" s="194"/>
      <c r="U557" s="195"/>
      <c r="AT557" s="189" t="s">
        <v>174</v>
      </c>
      <c r="AU557" s="189" t="s">
        <v>83</v>
      </c>
      <c r="AV557" s="187" t="s">
        <v>83</v>
      </c>
      <c r="AW557" s="187" t="s">
        <v>176</v>
      </c>
      <c r="AX557" s="187" t="s">
        <v>73</v>
      </c>
      <c r="AY557" s="189" t="s">
        <v>165</v>
      </c>
    </row>
    <row r="558" s="187" customFormat="true" ht="12" hidden="false" customHeight="false" outlineLevel="0" collapsed="false">
      <c r="B558" s="188"/>
      <c r="D558" s="180" t="s">
        <v>174</v>
      </c>
      <c r="E558" s="189"/>
      <c r="F558" s="190" t="s">
        <v>627</v>
      </c>
      <c r="H558" s="191" t="n">
        <v>0.3</v>
      </c>
      <c r="I558" s="192"/>
      <c r="L558" s="188"/>
      <c r="M558" s="193"/>
      <c r="N558" s="194"/>
      <c r="O558" s="194"/>
      <c r="P558" s="194"/>
      <c r="Q558" s="194"/>
      <c r="R558" s="194"/>
      <c r="S558" s="194"/>
      <c r="T558" s="194"/>
      <c r="U558" s="195"/>
      <c r="AT558" s="189" t="s">
        <v>174</v>
      </c>
      <c r="AU558" s="189" t="s">
        <v>83</v>
      </c>
      <c r="AV558" s="187" t="s">
        <v>83</v>
      </c>
      <c r="AW558" s="187" t="s">
        <v>176</v>
      </c>
      <c r="AX558" s="187" t="s">
        <v>73</v>
      </c>
      <c r="AY558" s="189" t="s">
        <v>165</v>
      </c>
    </row>
    <row r="559" s="178" customFormat="true" ht="12" hidden="false" customHeight="false" outlineLevel="0" collapsed="false">
      <c r="B559" s="179"/>
      <c r="D559" s="180" t="s">
        <v>174</v>
      </c>
      <c r="E559" s="181"/>
      <c r="F559" s="182" t="s">
        <v>444</v>
      </c>
      <c r="H559" s="181"/>
      <c r="I559" s="183"/>
      <c r="L559" s="179"/>
      <c r="M559" s="184"/>
      <c r="N559" s="185"/>
      <c r="O559" s="185"/>
      <c r="P559" s="185"/>
      <c r="Q559" s="185"/>
      <c r="R559" s="185"/>
      <c r="S559" s="185"/>
      <c r="T559" s="185"/>
      <c r="U559" s="186"/>
      <c r="AT559" s="181" t="s">
        <v>174</v>
      </c>
      <c r="AU559" s="181" t="s">
        <v>83</v>
      </c>
      <c r="AV559" s="178" t="s">
        <v>81</v>
      </c>
      <c r="AW559" s="178" t="s">
        <v>176</v>
      </c>
      <c r="AX559" s="178" t="s">
        <v>73</v>
      </c>
      <c r="AY559" s="181" t="s">
        <v>165</v>
      </c>
    </row>
    <row r="560" s="178" customFormat="true" ht="12" hidden="false" customHeight="false" outlineLevel="0" collapsed="false">
      <c r="B560" s="179"/>
      <c r="D560" s="180" t="s">
        <v>174</v>
      </c>
      <c r="E560" s="181"/>
      <c r="F560" s="182" t="s">
        <v>210</v>
      </c>
      <c r="H560" s="181"/>
      <c r="I560" s="183"/>
      <c r="L560" s="179"/>
      <c r="M560" s="184"/>
      <c r="N560" s="185"/>
      <c r="O560" s="185"/>
      <c r="P560" s="185"/>
      <c r="Q560" s="185"/>
      <c r="R560" s="185"/>
      <c r="S560" s="185"/>
      <c r="T560" s="185"/>
      <c r="U560" s="186"/>
      <c r="AT560" s="181" t="s">
        <v>174</v>
      </c>
      <c r="AU560" s="181" t="s">
        <v>83</v>
      </c>
      <c r="AV560" s="178" t="s">
        <v>81</v>
      </c>
      <c r="AW560" s="178" t="s">
        <v>176</v>
      </c>
      <c r="AX560" s="178" t="s">
        <v>73</v>
      </c>
      <c r="AY560" s="181" t="s">
        <v>165</v>
      </c>
    </row>
    <row r="561" s="187" customFormat="true" ht="24" hidden="false" customHeight="false" outlineLevel="0" collapsed="false">
      <c r="B561" s="188"/>
      <c r="D561" s="180" t="s">
        <v>174</v>
      </c>
      <c r="E561" s="189"/>
      <c r="F561" s="190" t="s">
        <v>628</v>
      </c>
      <c r="H561" s="191" t="n">
        <v>1.44</v>
      </c>
      <c r="I561" s="192"/>
      <c r="L561" s="188"/>
      <c r="M561" s="193"/>
      <c r="N561" s="194"/>
      <c r="O561" s="194"/>
      <c r="P561" s="194"/>
      <c r="Q561" s="194"/>
      <c r="R561" s="194"/>
      <c r="S561" s="194"/>
      <c r="T561" s="194"/>
      <c r="U561" s="195"/>
      <c r="AT561" s="189" t="s">
        <v>174</v>
      </c>
      <c r="AU561" s="189" t="s">
        <v>83</v>
      </c>
      <c r="AV561" s="187" t="s">
        <v>83</v>
      </c>
      <c r="AW561" s="187" t="s">
        <v>176</v>
      </c>
      <c r="AX561" s="187" t="s">
        <v>73</v>
      </c>
      <c r="AY561" s="189" t="s">
        <v>165</v>
      </c>
    </row>
    <row r="562" s="178" customFormat="true" ht="12" hidden="false" customHeight="false" outlineLevel="0" collapsed="false">
      <c r="B562" s="179"/>
      <c r="D562" s="180" t="s">
        <v>174</v>
      </c>
      <c r="E562" s="181"/>
      <c r="F562" s="182" t="s">
        <v>377</v>
      </c>
      <c r="H562" s="181"/>
      <c r="I562" s="183"/>
      <c r="L562" s="179"/>
      <c r="M562" s="184"/>
      <c r="N562" s="185"/>
      <c r="O562" s="185"/>
      <c r="P562" s="185"/>
      <c r="Q562" s="185"/>
      <c r="R562" s="185"/>
      <c r="S562" s="185"/>
      <c r="T562" s="185"/>
      <c r="U562" s="186"/>
      <c r="AT562" s="181" t="s">
        <v>174</v>
      </c>
      <c r="AU562" s="181" t="s">
        <v>83</v>
      </c>
      <c r="AV562" s="178" t="s">
        <v>81</v>
      </c>
      <c r="AW562" s="178" t="s">
        <v>176</v>
      </c>
      <c r="AX562" s="178" t="s">
        <v>73</v>
      </c>
      <c r="AY562" s="181" t="s">
        <v>165</v>
      </c>
    </row>
    <row r="563" s="187" customFormat="true" ht="12" hidden="false" customHeight="false" outlineLevel="0" collapsed="false">
      <c r="B563" s="188"/>
      <c r="D563" s="180" t="s">
        <v>174</v>
      </c>
      <c r="E563" s="189"/>
      <c r="F563" s="190" t="s">
        <v>629</v>
      </c>
      <c r="H563" s="191" t="n">
        <v>0.288</v>
      </c>
      <c r="I563" s="192"/>
      <c r="L563" s="188"/>
      <c r="M563" s="193"/>
      <c r="N563" s="194"/>
      <c r="O563" s="194"/>
      <c r="P563" s="194"/>
      <c r="Q563" s="194"/>
      <c r="R563" s="194"/>
      <c r="S563" s="194"/>
      <c r="T563" s="194"/>
      <c r="U563" s="195"/>
      <c r="AT563" s="189" t="s">
        <v>174</v>
      </c>
      <c r="AU563" s="189" t="s">
        <v>83</v>
      </c>
      <c r="AV563" s="187" t="s">
        <v>83</v>
      </c>
      <c r="AW563" s="187" t="s">
        <v>176</v>
      </c>
      <c r="AX563" s="187" t="s">
        <v>73</v>
      </c>
      <c r="AY563" s="189" t="s">
        <v>165</v>
      </c>
    </row>
    <row r="564" s="196" customFormat="true" ht="12" hidden="false" customHeight="false" outlineLevel="0" collapsed="false">
      <c r="B564" s="197"/>
      <c r="D564" s="180" t="s">
        <v>174</v>
      </c>
      <c r="E564" s="198"/>
      <c r="F564" s="199" t="s">
        <v>178</v>
      </c>
      <c r="H564" s="200" t="n">
        <v>7.632</v>
      </c>
      <c r="I564" s="201"/>
      <c r="L564" s="197"/>
      <c r="M564" s="202"/>
      <c r="N564" s="203"/>
      <c r="O564" s="203"/>
      <c r="P564" s="203"/>
      <c r="Q564" s="203"/>
      <c r="R564" s="203"/>
      <c r="S564" s="203"/>
      <c r="T564" s="203"/>
      <c r="U564" s="204"/>
      <c r="AT564" s="198" t="s">
        <v>174</v>
      </c>
      <c r="AU564" s="198" t="s">
        <v>83</v>
      </c>
      <c r="AV564" s="196" t="s">
        <v>172</v>
      </c>
      <c r="AW564" s="196" t="s">
        <v>176</v>
      </c>
      <c r="AX564" s="196" t="s">
        <v>81</v>
      </c>
      <c r="AY564" s="198" t="s">
        <v>165</v>
      </c>
    </row>
    <row r="565" s="22" customFormat="true" ht="24" hidden="false" customHeight="true" outlineLevel="0" collapsed="false">
      <c r="B565" s="164"/>
      <c r="C565" s="165" t="s">
        <v>630</v>
      </c>
      <c r="D565" s="165" t="s">
        <v>167</v>
      </c>
      <c r="E565" s="166" t="s">
        <v>631</v>
      </c>
      <c r="F565" s="167" t="s">
        <v>632</v>
      </c>
      <c r="G565" s="168" t="s">
        <v>170</v>
      </c>
      <c r="H565" s="169" t="n">
        <v>21.322</v>
      </c>
      <c r="I565" s="170"/>
      <c r="J565" s="171" t="n">
        <f aca="false">ROUND(I565*H565,2)</f>
        <v>0</v>
      </c>
      <c r="K565" s="215" t="s">
        <v>171</v>
      </c>
      <c r="L565" s="23"/>
      <c r="M565" s="172"/>
      <c r="N565" s="173" t="s">
        <v>44</v>
      </c>
      <c r="O565" s="54"/>
      <c r="P565" s="174" t="n">
        <f aca="false">O565*H565</f>
        <v>0</v>
      </c>
      <c r="Q565" s="174" t="n">
        <v>0.00785</v>
      </c>
      <c r="R565" s="174" t="n">
        <f aca="false">Q565*H565</f>
        <v>0.1673777</v>
      </c>
      <c r="S565" s="174" t="n">
        <v>0</v>
      </c>
      <c r="T565" s="174" t="n">
        <f aca="false">S565*H565</f>
        <v>0</v>
      </c>
      <c r="U565" s="175"/>
      <c r="AR565" s="176" t="s">
        <v>172</v>
      </c>
      <c r="AT565" s="176" t="s">
        <v>167</v>
      </c>
      <c r="AU565" s="176" t="s">
        <v>83</v>
      </c>
      <c r="AY565" s="3" t="s">
        <v>165</v>
      </c>
      <c r="BE565" s="177" t="n">
        <f aca="false">IF(N565="základní",J565,0)</f>
        <v>0</v>
      </c>
      <c r="BF565" s="177" t="n">
        <f aca="false">IF(N565="snížená",J565,0)</f>
        <v>0</v>
      </c>
      <c r="BG565" s="177" t="n">
        <f aca="false">IF(N565="zákl. přenesená",J565,0)</f>
        <v>0</v>
      </c>
      <c r="BH565" s="177" t="n">
        <f aca="false">IF(N565="sníž. přenesená",J565,0)</f>
        <v>0</v>
      </c>
      <c r="BI565" s="177" t="n">
        <f aca="false">IF(N565="nulová",J565,0)</f>
        <v>0</v>
      </c>
      <c r="BJ565" s="3" t="s">
        <v>81</v>
      </c>
      <c r="BK565" s="177" t="n">
        <f aca="false">ROUND(I565*H565,2)</f>
        <v>0</v>
      </c>
      <c r="BL565" s="3" t="s">
        <v>172</v>
      </c>
      <c r="BM565" s="176" t="s">
        <v>633</v>
      </c>
    </row>
    <row r="566" s="178" customFormat="true" ht="12" hidden="false" customHeight="false" outlineLevel="0" collapsed="false">
      <c r="B566" s="179"/>
      <c r="D566" s="180" t="s">
        <v>174</v>
      </c>
      <c r="E566" s="181"/>
      <c r="F566" s="182" t="s">
        <v>437</v>
      </c>
      <c r="H566" s="181"/>
      <c r="I566" s="183"/>
      <c r="L566" s="179"/>
      <c r="M566" s="184"/>
      <c r="N566" s="185"/>
      <c r="O566" s="185"/>
      <c r="P566" s="185"/>
      <c r="Q566" s="185"/>
      <c r="R566" s="185"/>
      <c r="S566" s="185"/>
      <c r="T566" s="185"/>
      <c r="U566" s="186"/>
      <c r="AT566" s="181" t="s">
        <v>174</v>
      </c>
      <c r="AU566" s="181" t="s">
        <v>83</v>
      </c>
      <c r="AV566" s="178" t="s">
        <v>81</v>
      </c>
      <c r="AW566" s="178" t="s">
        <v>176</v>
      </c>
      <c r="AX566" s="178" t="s">
        <v>73</v>
      </c>
      <c r="AY566" s="181" t="s">
        <v>165</v>
      </c>
    </row>
    <row r="567" s="178" customFormat="true" ht="12" hidden="false" customHeight="false" outlineLevel="0" collapsed="false">
      <c r="B567" s="179"/>
      <c r="D567" s="180" t="s">
        <v>174</v>
      </c>
      <c r="E567" s="181"/>
      <c r="F567" s="182" t="s">
        <v>210</v>
      </c>
      <c r="H567" s="181"/>
      <c r="I567" s="183"/>
      <c r="L567" s="179"/>
      <c r="M567" s="184"/>
      <c r="N567" s="185"/>
      <c r="O567" s="185"/>
      <c r="P567" s="185"/>
      <c r="Q567" s="185"/>
      <c r="R567" s="185"/>
      <c r="S567" s="185"/>
      <c r="T567" s="185"/>
      <c r="U567" s="186"/>
      <c r="AT567" s="181" t="s">
        <v>174</v>
      </c>
      <c r="AU567" s="181" t="s">
        <v>83</v>
      </c>
      <c r="AV567" s="178" t="s">
        <v>81</v>
      </c>
      <c r="AW567" s="178" t="s">
        <v>176</v>
      </c>
      <c r="AX567" s="178" t="s">
        <v>73</v>
      </c>
      <c r="AY567" s="181" t="s">
        <v>165</v>
      </c>
    </row>
    <row r="568" s="187" customFormat="true" ht="24" hidden="false" customHeight="false" outlineLevel="0" collapsed="false">
      <c r="B568" s="188"/>
      <c r="D568" s="180" t="s">
        <v>174</v>
      </c>
      <c r="E568" s="189"/>
      <c r="F568" s="190" t="s">
        <v>634</v>
      </c>
      <c r="H568" s="191" t="n">
        <v>0.77</v>
      </c>
      <c r="I568" s="192"/>
      <c r="L568" s="188"/>
      <c r="M568" s="193"/>
      <c r="N568" s="194"/>
      <c r="O568" s="194"/>
      <c r="P568" s="194"/>
      <c r="Q568" s="194"/>
      <c r="R568" s="194"/>
      <c r="S568" s="194"/>
      <c r="T568" s="194"/>
      <c r="U568" s="195"/>
      <c r="AT568" s="189" t="s">
        <v>174</v>
      </c>
      <c r="AU568" s="189" t="s">
        <v>83</v>
      </c>
      <c r="AV568" s="187" t="s">
        <v>83</v>
      </c>
      <c r="AW568" s="187" t="s">
        <v>176</v>
      </c>
      <c r="AX568" s="187" t="s">
        <v>73</v>
      </c>
      <c r="AY568" s="189" t="s">
        <v>165</v>
      </c>
    </row>
    <row r="569" s="187" customFormat="true" ht="24" hidden="false" customHeight="false" outlineLevel="0" collapsed="false">
      <c r="B569" s="188"/>
      <c r="D569" s="180" t="s">
        <v>174</v>
      </c>
      <c r="E569" s="189"/>
      <c r="F569" s="190" t="s">
        <v>635</v>
      </c>
      <c r="H569" s="191" t="n">
        <v>0.88</v>
      </c>
      <c r="I569" s="192"/>
      <c r="L569" s="188"/>
      <c r="M569" s="193"/>
      <c r="N569" s="194"/>
      <c r="O569" s="194"/>
      <c r="P569" s="194"/>
      <c r="Q569" s="194"/>
      <c r="R569" s="194"/>
      <c r="S569" s="194"/>
      <c r="T569" s="194"/>
      <c r="U569" s="195"/>
      <c r="AT569" s="189" t="s">
        <v>174</v>
      </c>
      <c r="AU569" s="189" t="s">
        <v>83</v>
      </c>
      <c r="AV569" s="187" t="s">
        <v>83</v>
      </c>
      <c r="AW569" s="187" t="s">
        <v>176</v>
      </c>
      <c r="AX569" s="187" t="s">
        <v>73</v>
      </c>
      <c r="AY569" s="189" t="s">
        <v>165</v>
      </c>
    </row>
    <row r="570" s="187" customFormat="true" ht="24" hidden="false" customHeight="false" outlineLevel="0" collapsed="false">
      <c r="B570" s="188"/>
      <c r="D570" s="180" t="s">
        <v>174</v>
      </c>
      <c r="E570" s="189"/>
      <c r="F570" s="190" t="s">
        <v>636</v>
      </c>
      <c r="H570" s="191" t="n">
        <v>1.696</v>
      </c>
      <c r="I570" s="192"/>
      <c r="L570" s="188"/>
      <c r="M570" s="193"/>
      <c r="N570" s="194"/>
      <c r="O570" s="194"/>
      <c r="P570" s="194"/>
      <c r="Q570" s="194"/>
      <c r="R570" s="194"/>
      <c r="S570" s="194"/>
      <c r="T570" s="194"/>
      <c r="U570" s="195"/>
      <c r="AT570" s="189" t="s">
        <v>174</v>
      </c>
      <c r="AU570" s="189" t="s">
        <v>83</v>
      </c>
      <c r="AV570" s="187" t="s">
        <v>83</v>
      </c>
      <c r="AW570" s="187" t="s">
        <v>176</v>
      </c>
      <c r="AX570" s="187" t="s">
        <v>73</v>
      </c>
      <c r="AY570" s="189" t="s">
        <v>165</v>
      </c>
    </row>
    <row r="571" s="187" customFormat="true" ht="24" hidden="false" customHeight="false" outlineLevel="0" collapsed="false">
      <c r="B571" s="188"/>
      <c r="D571" s="180" t="s">
        <v>174</v>
      </c>
      <c r="E571" s="189"/>
      <c r="F571" s="190" t="s">
        <v>637</v>
      </c>
      <c r="H571" s="191" t="n">
        <v>2.79</v>
      </c>
      <c r="I571" s="192"/>
      <c r="L571" s="188"/>
      <c r="M571" s="193"/>
      <c r="N571" s="194"/>
      <c r="O571" s="194"/>
      <c r="P571" s="194"/>
      <c r="Q571" s="194"/>
      <c r="R571" s="194"/>
      <c r="S571" s="194"/>
      <c r="T571" s="194"/>
      <c r="U571" s="195"/>
      <c r="AT571" s="189" t="s">
        <v>174</v>
      </c>
      <c r="AU571" s="189" t="s">
        <v>83</v>
      </c>
      <c r="AV571" s="187" t="s">
        <v>83</v>
      </c>
      <c r="AW571" s="187" t="s">
        <v>176</v>
      </c>
      <c r="AX571" s="187" t="s">
        <v>73</v>
      </c>
      <c r="AY571" s="189" t="s">
        <v>165</v>
      </c>
    </row>
    <row r="572" s="178" customFormat="true" ht="12" hidden="false" customHeight="false" outlineLevel="0" collapsed="false">
      <c r="B572" s="179"/>
      <c r="D572" s="180" t="s">
        <v>174</v>
      </c>
      <c r="E572" s="181"/>
      <c r="F572" s="182" t="s">
        <v>375</v>
      </c>
      <c r="H572" s="181"/>
      <c r="I572" s="183"/>
      <c r="L572" s="179"/>
      <c r="M572" s="184"/>
      <c r="N572" s="185"/>
      <c r="O572" s="185"/>
      <c r="P572" s="185"/>
      <c r="Q572" s="185"/>
      <c r="R572" s="185"/>
      <c r="S572" s="185"/>
      <c r="T572" s="185"/>
      <c r="U572" s="186"/>
      <c r="AT572" s="181" t="s">
        <v>174</v>
      </c>
      <c r="AU572" s="181" t="s">
        <v>83</v>
      </c>
      <c r="AV572" s="178" t="s">
        <v>81</v>
      </c>
      <c r="AW572" s="178" t="s">
        <v>176</v>
      </c>
      <c r="AX572" s="178" t="s">
        <v>73</v>
      </c>
      <c r="AY572" s="181" t="s">
        <v>165</v>
      </c>
    </row>
    <row r="573" s="187" customFormat="true" ht="12" hidden="false" customHeight="false" outlineLevel="0" collapsed="false">
      <c r="B573" s="188"/>
      <c r="D573" s="180" t="s">
        <v>174</v>
      </c>
      <c r="E573" s="189"/>
      <c r="F573" s="190" t="s">
        <v>638</v>
      </c>
      <c r="H573" s="191" t="n">
        <v>2.76</v>
      </c>
      <c r="I573" s="192"/>
      <c r="L573" s="188"/>
      <c r="M573" s="193"/>
      <c r="N573" s="194"/>
      <c r="O573" s="194"/>
      <c r="P573" s="194"/>
      <c r="Q573" s="194"/>
      <c r="R573" s="194"/>
      <c r="S573" s="194"/>
      <c r="T573" s="194"/>
      <c r="U573" s="195"/>
      <c r="AT573" s="189" t="s">
        <v>174</v>
      </c>
      <c r="AU573" s="189" t="s">
        <v>83</v>
      </c>
      <c r="AV573" s="187" t="s">
        <v>83</v>
      </c>
      <c r="AW573" s="187" t="s">
        <v>176</v>
      </c>
      <c r="AX573" s="187" t="s">
        <v>73</v>
      </c>
      <c r="AY573" s="189" t="s">
        <v>165</v>
      </c>
    </row>
    <row r="574" s="187" customFormat="true" ht="12" hidden="false" customHeight="false" outlineLevel="0" collapsed="false">
      <c r="B574" s="188"/>
      <c r="D574" s="180" t="s">
        <v>174</v>
      </c>
      <c r="E574" s="189"/>
      <c r="F574" s="190" t="s">
        <v>639</v>
      </c>
      <c r="H574" s="191" t="n">
        <v>1.794</v>
      </c>
      <c r="I574" s="192"/>
      <c r="L574" s="188"/>
      <c r="M574" s="193"/>
      <c r="N574" s="194"/>
      <c r="O574" s="194"/>
      <c r="P574" s="194"/>
      <c r="Q574" s="194"/>
      <c r="R574" s="194"/>
      <c r="S574" s="194"/>
      <c r="T574" s="194"/>
      <c r="U574" s="195"/>
      <c r="AT574" s="189" t="s">
        <v>174</v>
      </c>
      <c r="AU574" s="189" t="s">
        <v>83</v>
      </c>
      <c r="AV574" s="187" t="s">
        <v>83</v>
      </c>
      <c r="AW574" s="187" t="s">
        <v>176</v>
      </c>
      <c r="AX574" s="187" t="s">
        <v>73</v>
      </c>
      <c r="AY574" s="189" t="s">
        <v>165</v>
      </c>
    </row>
    <row r="575" s="187" customFormat="true" ht="12" hidden="false" customHeight="false" outlineLevel="0" collapsed="false">
      <c r="B575" s="188"/>
      <c r="D575" s="180" t="s">
        <v>174</v>
      </c>
      <c r="E575" s="189"/>
      <c r="F575" s="190" t="s">
        <v>640</v>
      </c>
      <c r="H575" s="191" t="n">
        <v>1.245</v>
      </c>
      <c r="I575" s="192"/>
      <c r="L575" s="188"/>
      <c r="M575" s="193"/>
      <c r="N575" s="194"/>
      <c r="O575" s="194"/>
      <c r="P575" s="194"/>
      <c r="Q575" s="194"/>
      <c r="R575" s="194"/>
      <c r="S575" s="194"/>
      <c r="T575" s="194"/>
      <c r="U575" s="195"/>
      <c r="AT575" s="189" t="s">
        <v>174</v>
      </c>
      <c r="AU575" s="189" t="s">
        <v>83</v>
      </c>
      <c r="AV575" s="187" t="s">
        <v>83</v>
      </c>
      <c r="AW575" s="187" t="s">
        <v>176</v>
      </c>
      <c r="AX575" s="187" t="s">
        <v>73</v>
      </c>
      <c r="AY575" s="189" t="s">
        <v>165</v>
      </c>
    </row>
    <row r="576" s="178" customFormat="true" ht="12" hidden="false" customHeight="false" outlineLevel="0" collapsed="false">
      <c r="B576" s="179"/>
      <c r="D576" s="180" t="s">
        <v>174</v>
      </c>
      <c r="E576" s="181"/>
      <c r="F576" s="182" t="s">
        <v>377</v>
      </c>
      <c r="H576" s="181"/>
      <c r="I576" s="183"/>
      <c r="L576" s="179"/>
      <c r="M576" s="184"/>
      <c r="N576" s="185"/>
      <c r="O576" s="185"/>
      <c r="P576" s="185"/>
      <c r="Q576" s="185"/>
      <c r="R576" s="185"/>
      <c r="S576" s="185"/>
      <c r="T576" s="185"/>
      <c r="U576" s="186"/>
      <c r="AT576" s="181" t="s">
        <v>174</v>
      </c>
      <c r="AU576" s="181" t="s">
        <v>83</v>
      </c>
      <c r="AV576" s="178" t="s">
        <v>81</v>
      </c>
      <c r="AW576" s="178" t="s">
        <v>176</v>
      </c>
      <c r="AX576" s="178" t="s">
        <v>73</v>
      </c>
      <c r="AY576" s="181" t="s">
        <v>165</v>
      </c>
    </row>
    <row r="577" s="187" customFormat="true" ht="12" hidden="false" customHeight="false" outlineLevel="0" collapsed="false">
      <c r="B577" s="188"/>
      <c r="D577" s="180" t="s">
        <v>174</v>
      </c>
      <c r="E577" s="189"/>
      <c r="F577" s="190" t="s">
        <v>638</v>
      </c>
      <c r="H577" s="191" t="n">
        <v>2.76</v>
      </c>
      <c r="I577" s="192"/>
      <c r="L577" s="188"/>
      <c r="M577" s="193"/>
      <c r="N577" s="194"/>
      <c r="O577" s="194"/>
      <c r="P577" s="194"/>
      <c r="Q577" s="194"/>
      <c r="R577" s="194"/>
      <c r="S577" s="194"/>
      <c r="T577" s="194"/>
      <c r="U577" s="195"/>
      <c r="AT577" s="189" t="s">
        <v>174</v>
      </c>
      <c r="AU577" s="189" t="s">
        <v>83</v>
      </c>
      <c r="AV577" s="187" t="s">
        <v>83</v>
      </c>
      <c r="AW577" s="187" t="s">
        <v>176</v>
      </c>
      <c r="AX577" s="187" t="s">
        <v>73</v>
      </c>
      <c r="AY577" s="189" t="s">
        <v>165</v>
      </c>
    </row>
    <row r="578" s="187" customFormat="true" ht="12" hidden="false" customHeight="false" outlineLevel="0" collapsed="false">
      <c r="B578" s="188"/>
      <c r="D578" s="180" t="s">
        <v>174</v>
      </c>
      <c r="E578" s="189"/>
      <c r="F578" s="190" t="s">
        <v>639</v>
      </c>
      <c r="H578" s="191" t="n">
        <v>1.794</v>
      </c>
      <c r="I578" s="192"/>
      <c r="L578" s="188"/>
      <c r="M578" s="193"/>
      <c r="N578" s="194"/>
      <c r="O578" s="194"/>
      <c r="P578" s="194"/>
      <c r="Q578" s="194"/>
      <c r="R578" s="194"/>
      <c r="S578" s="194"/>
      <c r="T578" s="194"/>
      <c r="U578" s="195"/>
      <c r="AT578" s="189" t="s">
        <v>174</v>
      </c>
      <c r="AU578" s="189" t="s">
        <v>83</v>
      </c>
      <c r="AV578" s="187" t="s">
        <v>83</v>
      </c>
      <c r="AW578" s="187" t="s">
        <v>176</v>
      </c>
      <c r="AX578" s="187" t="s">
        <v>73</v>
      </c>
      <c r="AY578" s="189" t="s">
        <v>165</v>
      </c>
    </row>
    <row r="579" s="187" customFormat="true" ht="12" hidden="false" customHeight="false" outlineLevel="0" collapsed="false">
      <c r="B579" s="188"/>
      <c r="D579" s="180" t="s">
        <v>174</v>
      </c>
      <c r="E579" s="189"/>
      <c r="F579" s="190" t="s">
        <v>640</v>
      </c>
      <c r="H579" s="191" t="n">
        <v>1.245</v>
      </c>
      <c r="I579" s="192"/>
      <c r="L579" s="188"/>
      <c r="M579" s="193"/>
      <c r="N579" s="194"/>
      <c r="O579" s="194"/>
      <c r="P579" s="194"/>
      <c r="Q579" s="194"/>
      <c r="R579" s="194"/>
      <c r="S579" s="194"/>
      <c r="T579" s="194"/>
      <c r="U579" s="195"/>
      <c r="AT579" s="189" t="s">
        <v>174</v>
      </c>
      <c r="AU579" s="189" t="s">
        <v>83</v>
      </c>
      <c r="AV579" s="187" t="s">
        <v>83</v>
      </c>
      <c r="AW579" s="187" t="s">
        <v>176</v>
      </c>
      <c r="AX579" s="187" t="s">
        <v>73</v>
      </c>
      <c r="AY579" s="189" t="s">
        <v>165</v>
      </c>
    </row>
    <row r="580" s="178" customFormat="true" ht="12" hidden="false" customHeight="false" outlineLevel="0" collapsed="false">
      <c r="B580" s="179"/>
      <c r="D580" s="180" t="s">
        <v>174</v>
      </c>
      <c r="E580" s="181"/>
      <c r="F580" s="182" t="s">
        <v>444</v>
      </c>
      <c r="H580" s="181"/>
      <c r="I580" s="183"/>
      <c r="L580" s="179"/>
      <c r="M580" s="184"/>
      <c r="N580" s="185"/>
      <c r="O580" s="185"/>
      <c r="P580" s="185"/>
      <c r="Q580" s="185"/>
      <c r="R580" s="185"/>
      <c r="S580" s="185"/>
      <c r="T580" s="185"/>
      <c r="U580" s="186"/>
      <c r="AT580" s="181" t="s">
        <v>174</v>
      </c>
      <c r="AU580" s="181" t="s">
        <v>83</v>
      </c>
      <c r="AV580" s="178" t="s">
        <v>81</v>
      </c>
      <c r="AW580" s="178" t="s">
        <v>176</v>
      </c>
      <c r="AX580" s="178" t="s">
        <v>73</v>
      </c>
      <c r="AY580" s="181" t="s">
        <v>165</v>
      </c>
    </row>
    <row r="581" s="178" customFormat="true" ht="12" hidden="false" customHeight="false" outlineLevel="0" collapsed="false">
      <c r="B581" s="179"/>
      <c r="D581" s="180" t="s">
        <v>174</v>
      </c>
      <c r="E581" s="181"/>
      <c r="F581" s="182" t="s">
        <v>210</v>
      </c>
      <c r="H581" s="181"/>
      <c r="I581" s="183"/>
      <c r="L581" s="179"/>
      <c r="M581" s="184"/>
      <c r="N581" s="185"/>
      <c r="O581" s="185"/>
      <c r="P581" s="185"/>
      <c r="Q581" s="185"/>
      <c r="R581" s="185"/>
      <c r="S581" s="185"/>
      <c r="T581" s="185"/>
      <c r="U581" s="186"/>
      <c r="AT581" s="181" t="s">
        <v>174</v>
      </c>
      <c r="AU581" s="181" t="s">
        <v>83</v>
      </c>
      <c r="AV581" s="178" t="s">
        <v>81</v>
      </c>
      <c r="AW581" s="178" t="s">
        <v>176</v>
      </c>
      <c r="AX581" s="178" t="s">
        <v>73</v>
      </c>
      <c r="AY581" s="181" t="s">
        <v>165</v>
      </c>
    </row>
    <row r="582" s="187" customFormat="true" ht="24" hidden="false" customHeight="false" outlineLevel="0" collapsed="false">
      <c r="B582" s="188"/>
      <c r="D582" s="180" t="s">
        <v>174</v>
      </c>
      <c r="E582" s="189"/>
      <c r="F582" s="190" t="s">
        <v>641</v>
      </c>
      <c r="H582" s="191" t="n">
        <v>2.79</v>
      </c>
      <c r="I582" s="192"/>
      <c r="L582" s="188"/>
      <c r="M582" s="193"/>
      <c r="N582" s="194"/>
      <c r="O582" s="194"/>
      <c r="P582" s="194"/>
      <c r="Q582" s="194"/>
      <c r="R582" s="194"/>
      <c r="S582" s="194"/>
      <c r="T582" s="194"/>
      <c r="U582" s="195"/>
      <c r="AT582" s="189" t="s">
        <v>174</v>
      </c>
      <c r="AU582" s="189" t="s">
        <v>83</v>
      </c>
      <c r="AV582" s="187" t="s">
        <v>83</v>
      </c>
      <c r="AW582" s="187" t="s">
        <v>176</v>
      </c>
      <c r="AX582" s="187" t="s">
        <v>73</v>
      </c>
      <c r="AY582" s="189" t="s">
        <v>165</v>
      </c>
    </row>
    <row r="583" s="178" customFormat="true" ht="12" hidden="false" customHeight="false" outlineLevel="0" collapsed="false">
      <c r="B583" s="179"/>
      <c r="D583" s="180" t="s">
        <v>174</v>
      </c>
      <c r="E583" s="181"/>
      <c r="F583" s="182" t="s">
        <v>377</v>
      </c>
      <c r="H583" s="181"/>
      <c r="I583" s="183"/>
      <c r="L583" s="179"/>
      <c r="M583" s="184"/>
      <c r="N583" s="185"/>
      <c r="O583" s="185"/>
      <c r="P583" s="185"/>
      <c r="Q583" s="185"/>
      <c r="R583" s="185"/>
      <c r="S583" s="185"/>
      <c r="T583" s="185"/>
      <c r="U583" s="186"/>
      <c r="AT583" s="181" t="s">
        <v>174</v>
      </c>
      <c r="AU583" s="181" t="s">
        <v>83</v>
      </c>
      <c r="AV583" s="178" t="s">
        <v>81</v>
      </c>
      <c r="AW583" s="178" t="s">
        <v>176</v>
      </c>
      <c r="AX583" s="178" t="s">
        <v>73</v>
      </c>
      <c r="AY583" s="181" t="s">
        <v>165</v>
      </c>
    </row>
    <row r="584" s="187" customFormat="true" ht="12" hidden="false" customHeight="false" outlineLevel="0" collapsed="false">
      <c r="B584" s="188"/>
      <c r="D584" s="180" t="s">
        <v>174</v>
      </c>
      <c r="E584" s="189"/>
      <c r="F584" s="190" t="s">
        <v>642</v>
      </c>
      <c r="H584" s="191" t="n">
        <v>0.798</v>
      </c>
      <c r="I584" s="192"/>
      <c r="L584" s="188"/>
      <c r="M584" s="193"/>
      <c r="N584" s="194"/>
      <c r="O584" s="194"/>
      <c r="P584" s="194"/>
      <c r="Q584" s="194"/>
      <c r="R584" s="194"/>
      <c r="S584" s="194"/>
      <c r="T584" s="194"/>
      <c r="U584" s="195"/>
      <c r="AT584" s="189" t="s">
        <v>174</v>
      </c>
      <c r="AU584" s="189" t="s">
        <v>83</v>
      </c>
      <c r="AV584" s="187" t="s">
        <v>83</v>
      </c>
      <c r="AW584" s="187" t="s">
        <v>176</v>
      </c>
      <c r="AX584" s="187" t="s">
        <v>73</v>
      </c>
      <c r="AY584" s="189" t="s">
        <v>165</v>
      </c>
    </row>
    <row r="585" s="196" customFormat="true" ht="12" hidden="false" customHeight="false" outlineLevel="0" collapsed="false">
      <c r="B585" s="197"/>
      <c r="D585" s="180" t="s">
        <v>174</v>
      </c>
      <c r="E585" s="198"/>
      <c r="F585" s="199" t="s">
        <v>178</v>
      </c>
      <c r="H585" s="200" t="n">
        <v>21.322</v>
      </c>
      <c r="I585" s="201"/>
      <c r="L585" s="197"/>
      <c r="M585" s="202"/>
      <c r="N585" s="203"/>
      <c r="O585" s="203"/>
      <c r="P585" s="203"/>
      <c r="Q585" s="203"/>
      <c r="R585" s="203"/>
      <c r="S585" s="203"/>
      <c r="T585" s="203"/>
      <c r="U585" s="204"/>
      <c r="AT585" s="198" t="s">
        <v>174</v>
      </c>
      <c r="AU585" s="198" t="s">
        <v>83</v>
      </c>
      <c r="AV585" s="196" t="s">
        <v>172</v>
      </c>
      <c r="AW585" s="196" t="s">
        <v>176</v>
      </c>
      <c r="AX585" s="196" t="s">
        <v>81</v>
      </c>
      <c r="AY585" s="198" t="s">
        <v>165</v>
      </c>
    </row>
    <row r="586" s="22" customFormat="true" ht="24" hidden="false" customHeight="true" outlineLevel="0" collapsed="false">
      <c r="B586" s="164"/>
      <c r="C586" s="165" t="s">
        <v>643</v>
      </c>
      <c r="D586" s="165" t="s">
        <v>167</v>
      </c>
      <c r="E586" s="166" t="s">
        <v>644</v>
      </c>
      <c r="F586" s="167" t="s">
        <v>645</v>
      </c>
      <c r="G586" s="168" t="s">
        <v>170</v>
      </c>
      <c r="H586" s="169" t="n">
        <v>1.363</v>
      </c>
      <c r="I586" s="170"/>
      <c r="J586" s="171" t="n">
        <f aca="false">ROUND(I586*H586,2)</f>
        <v>0</v>
      </c>
      <c r="K586" s="215" t="s">
        <v>171</v>
      </c>
      <c r="L586" s="23"/>
      <c r="M586" s="172"/>
      <c r="N586" s="173" t="s">
        <v>44</v>
      </c>
      <c r="O586" s="54"/>
      <c r="P586" s="174" t="n">
        <f aca="false">O586*H586</f>
        <v>0</v>
      </c>
      <c r="Q586" s="174" t="n">
        <v>0.26723</v>
      </c>
      <c r="R586" s="174" t="n">
        <f aca="false">Q586*H586</f>
        <v>0.36423449</v>
      </c>
      <c r="S586" s="174" t="n">
        <v>0</v>
      </c>
      <c r="T586" s="174" t="n">
        <f aca="false">S586*H586</f>
        <v>0</v>
      </c>
      <c r="U586" s="175"/>
      <c r="AR586" s="176" t="s">
        <v>172</v>
      </c>
      <c r="AT586" s="176" t="s">
        <v>167</v>
      </c>
      <c r="AU586" s="176" t="s">
        <v>83</v>
      </c>
      <c r="AY586" s="3" t="s">
        <v>165</v>
      </c>
      <c r="BE586" s="177" t="n">
        <f aca="false">IF(N586="základní",J586,0)</f>
        <v>0</v>
      </c>
      <c r="BF586" s="177" t="n">
        <f aca="false">IF(N586="snížená",J586,0)</f>
        <v>0</v>
      </c>
      <c r="BG586" s="177" t="n">
        <f aca="false">IF(N586="zákl. přenesená",J586,0)</f>
        <v>0</v>
      </c>
      <c r="BH586" s="177" t="n">
        <f aca="false">IF(N586="sníž. přenesená",J586,0)</f>
        <v>0</v>
      </c>
      <c r="BI586" s="177" t="n">
        <f aca="false">IF(N586="nulová",J586,0)</f>
        <v>0</v>
      </c>
      <c r="BJ586" s="3" t="s">
        <v>81</v>
      </c>
      <c r="BK586" s="177" t="n">
        <f aca="false">ROUND(I586*H586,2)</f>
        <v>0</v>
      </c>
      <c r="BL586" s="3" t="s">
        <v>172</v>
      </c>
      <c r="BM586" s="176" t="s">
        <v>646</v>
      </c>
    </row>
    <row r="587" s="178" customFormat="true" ht="12" hidden="false" customHeight="false" outlineLevel="0" collapsed="false">
      <c r="B587" s="179"/>
      <c r="D587" s="180" t="s">
        <v>174</v>
      </c>
      <c r="E587" s="181"/>
      <c r="F587" s="182" t="s">
        <v>210</v>
      </c>
      <c r="H587" s="181"/>
      <c r="I587" s="183"/>
      <c r="L587" s="179"/>
      <c r="M587" s="184"/>
      <c r="N587" s="185"/>
      <c r="O587" s="185"/>
      <c r="P587" s="185"/>
      <c r="Q587" s="185"/>
      <c r="R587" s="185"/>
      <c r="S587" s="185"/>
      <c r="T587" s="185"/>
      <c r="U587" s="186"/>
      <c r="AT587" s="181" t="s">
        <v>174</v>
      </c>
      <c r="AU587" s="181" t="s">
        <v>83</v>
      </c>
      <c r="AV587" s="178" t="s">
        <v>81</v>
      </c>
      <c r="AW587" s="178" t="s">
        <v>176</v>
      </c>
      <c r="AX587" s="178" t="s">
        <v>73</v>
      </c>
      <c r="AY587" s="181" t="s">
        <v>165</v>
      </c>
    </row>
    <row r="588" s="187" customFormat="true" ht="12" hidden="false" customHeight="false" outlineLevel="0" collapsed="false">
      <c r="B588" s="188"/>
      <c r="D588" s="180" t="s">
        <v>174</v>
      </c>
      <c r="E588" s="189"/>
      <c r="F588" s="190" t="s">
        <v>647</v>
      </c>
      <c r="H588" s="191" t="n">
        <v>0.2625</v>
      </c>
      <c r="I588" s="192"/>
      <c r="L588" s="188"/>
      <c r="M588" s="193"/>
      <c r="N588" s="194"/>
      <c r="O588" s="194"/>
      <c r="P588" s="194"/>
      <c r="Q588" s="194"/>
      <c r="R588" s="194"/>
      <c r="S588" s="194"/>
      <c r="T588" s="194"/>
      <c r="U588" s="195"/>
      <c r="AT588" s="189" t="s">
        <v>174</v>
      </c>
      <c r="AU588" s="189" t="s">
        <v>83</v>
      </c>
      <c r="AV588" s="187" t="s">
        <v>83</v>
      </c>
      <c r="AW588" s="187" t="s">
        <v>176</v>
      </c>
      <c r="AX588" s="187" t="s">
        <v>73</v>
      </c>
      <c r="AY588" s="189" t="s">
        <v>165</v>
      </c>
    </row>
    <row r="589" s="178" customFormat="true" ht="12" hidden="false" customHeight="false" outlineLevel="0" collapsed="false">
      <c r="B589" s="179"/>
      <c r="D589" s="180" t="s">
        <v>174</v>
      </c>
      <c r="E589" s="181"/>
      <c r="F589" s="182" t="s">
        <v>375</v>
      </c>
      <c r="H589" s="181"/>
      <c r="I589" s="183"/>
      <c r="L589" s="179"/>
      <c r="M589" s="184"/>
      <c r="N589" s="185"/>
      <c r="O589" s="185"/>
      <c r="P589" s="185"/>
      <c r="Q589" s="185"/>
      <c r="R589" s="185"/>
      <c r="S589" s="185"/>
      <c r="T589" s="185"/>
      <c r="U589" s="186"/>
      <c r="AT589" s="181" t="s">
        <v>174</v>
      </c>
      <c r="AU589" s="181" t="s">
        <v>83</v>
      </c>
      <c r="AV589" s="178" t="s">
        <v>81</v>
      </c>
      <c r="AW589" s="178" t="s">
        <v>176</v>
      </c>
      <c r="AX589" s="178" t="s">
        <v>73</v>
      </c>
      <c r="AY589" s="181" t="s">
        <v>165</v>
      </c>
    </row>
    <row r="590" s="187" customFormat="true" ht="12" hidden="false" customHeight="false" outlineLevel="0" collapsed="false">
      <c r="B590" s="188"/>
      <c r="D590" s="180" t="s">
        <v>174</v>
      </c>
      <c r="E590" s="189"/>
      <c r="F590" s="190" t="s">
        <v>648</v>
      </c>
      <c r="H590" s="191" t="n">
        <v>0.55</v>
      </c>
      <c r="I590" s="192"/>
      <c r="L590" s="188"/>
      <c r="M590" s="193"/>
      <c r="N590" s="194"/>
      <c r="O590" s="194"/>
      <c r="P590" s="194"/>
      <c r="Q590" s="194"/>
      <c r="R590" s="194"/>
      <c r="S590" s="194"/>
      <c r="T590" s="194"/>
      <c r="U590" s="195"/>
      <c r="AT590" s="189" t="s">
        <v>174</v>
      </c>
      <c r="AU590" s="189" t="s">
        <v>83</v>
      </c>
      <c r="AV590" s="187" t="s">
        <v>83</v>
      </c>
      <c r="AW590" s="187" t="s">
        <v>176</v>
      </c>
      <c r="AX590" s="187" t="s">
        <v>73</v>
      </c>
      <c r="AY590" s="189" t="s">
        <v>165</v>
      </c>
    </row>
    <row r="591" s="178" customFormat="true" ht="12" hidden="false" customHeight="false" outlineLevel="0" collapsed="false">
      <c r="B591" s="179"/>
      <c r="D591" s="180" t="s">
        <v>174</v>
      </c>
      <c r="E591" s="181"/>
      <c r="F591" s="182" t="s">
        <v>377</v>
      </c>
      <c r="H591" s="181"/>
      <c r="I591" s="183"/>
      <c r="L591" s="179"/>
      <c r="M591" s="184"/>
      <c r="N591" s="185"/>
      <c r="O591" s="185"/>
      <c r="P591" s="185"/>
      <c r="Q591" s="185"/>
      <c r="R591" s="185"/>
      <c r="S591" s="185"/>
      <c r="T591" s="185"/>
      <c r="U591" s="186"/>
      <c r="AT591" s="181" t="s">
        <v>174</v>
      </c>
      <c r="AU591" s="181" t="s">
        <v>83</v>
      </c>
      <c r="AV591" s="178" t="s">
        <v>81</v>
      </c>
      <c r="AW591" s="178" t="s">
        <v>176</v>
      </c>
      <c r="AX591" s="178" t="s">
        <v>73</v>
      </c>
      <c r="AY591" s="181" t="s">
        <v>165</v>
      </c>
    </row>
    <row r="592" s="187" customFormat="true" ht="12" hidden="false" customHeight="false" outlineLevel="0" collapsed="false">
      <c r="B592" s="188"/>
      <c r="D592" s="180" t="s">
        <v>174</v>
      </c>
      <c r="E592" s="189"/>
      <c r="F592" s="190" t="s">
        <v>648</v>
      </c>
      <c r="H592" s="191" t="n">
        <v>0.55</v>
      </c>
      <c r="I592" s="192"/>
      <c r="L592" s="188"/>
      <c r="M592" s="193"/>
      <c r="N592" s="194"/>
      <c r="O592" s="194"/>
      <c r="P592" s="194"/>
      <c r="Q592" s="194"/>
      <c r="R592" s="194"/>
      <c r="S592" s="194"/>
      <c r="T592" s="194"/>
      <c r="U592" s="195"/>
      <c r="AT592" s="189" t="s">
        <v>174</v>
      </c>
      <c r="AU592" s="189" t="s">
        <v>83</v>
      </c>
      <c r="AV592" s="187" t="s">
        <v>83</v>
      </c>
      <c r="AW592" s="187" t="s">
        <v>176</v>
      </c>
      <c r="AX592" s="187" t="s">
        <v>73</v>
      </c>
      <c r="AY592" s="189" t="s">
        <v>165</v>
      </c>
    </row>
    <row r="593" s="196" customFormat="true" ht="12" hidden="false" customHeight="false" outlineLevel="0" collapsed="false">
      <c r="B593" s="197"/>
      <c r="D593" s="180" t="s">
        <v>174</v>
      </c>
      <c r="E593" s="198"/>
      <c r="F593" s="199" t="s">
        <v>178</v>
      </c>
      <c r="H593" s="200" t="n">
        <v>1.3625</v>
      </c>
      <c r="I593" s="201"/>
      <c r="L593" s="197"/>
      <c r="M593" s="202"/>
      <c r="N593" s="203"/>
      <c r="O593" s="203"/>
      <c r="P593" s="203"/>
      <c r="Q593" s="203"/>
      <c r="R593" s="203"/>
      <c r="S593" s="203"/>
      <c r="T593" s="203"/>
      <c r="U593" s="204"/>
      <c r="AT593" s="198" t="s">
        <v>174</v>
      </c>
      <c r="AU593" s="198" t="s">
        <v>83</v>
      </c>
      <c r="AV593" s="196" t="s">
        <v>172</v>
      </c>
      <c r="AW593" s="196" t="s">
        <v>176</v>
      </c>
      <c r="AX593" s="196" t="s">
        <v>81</v>
      </c>
      <c r="AY593" s="198" t="s">
        <v>165</v>
      </c>
    </row>
    <row r="594" s="22" customFormat="true" ht="24" hidden="false" customHeight="true" outlineLevel="0" collapsed="false">
      <c r="B594" s="164"/>
      <c r="C594" s="165" t="s">
        <v>649</v>
      </c>
      <c r="D594" s="165" t="s">
        <v>167</v>
      </c>
      <c r="E594" s="166" t="s">
        <v>650</v>
      </c>
      <c r="F594" s="167" t="s">
        <v>651</v>
      </c>
      <c r="G594" s="168" t="s">
        <v>170</v>
      </c>
      <c r="H594" s="169" t="n">
        <v>56.457</v>
      </c>
      <c r="I594" s="170"/>
      <c r="J594" s="171" t="n">
        <f aca="false">ROUND(I594*H594,2)</f>
        <v>0</v>
      </c>
      <c r="K594" s="215" t="s">
        <v>171</v>
      </c>
      <c r="L594" s="23"/>
      <c r="M594" s="172"/>
      <c r="N594" s="173" t="s">
        <v>44</v>
      </c>
      <c r="O594" s="54"/>
      <c r="P594" s="174" t="n">
        <f aca="false">O594*H594</f>
        <v>0</v>
      </c>
      <c r="Q594" s="174" t="n">
        <v>0.26723</v>
      </c>
      <c r="R594" s="174" t="n">
        <f aca="false">Q594*H594</f>
        <v>15.08700411</v>
      </c>
      <c r="S594" s="174" t="n">
        <v>0</v>
      </c>
      <c r="T594" s="174" t="n">
        <f aca="false">S594*H594</f>
        <v>0</v>
      </c>
      <c r="U594" s="175"/>
      <c r="AR594" s="176" t="s">
        <v>172</v>
      </c>
      <c r="AT594" s="176" t="s">
        <v>167</v>
      </c>
      <c r="AU594" s="176" t="s">
        <v>83</v>
      </c>
      <c r="AY594" s="3" t="s">
        <v>165</v>
      </c>
      <c r="BE594" s="177" t="n">
        <f aca="false">IF(N594="základní",J594,0)</f>
        <v>0</v>
      </c>
      <c r="BF594" s="177" t="n">
        <f aca="false">IF(N594="snížená",J594,0)</f>
        <v>0</v>
      </c>
      <c r="BG594" s="177" t="n">
        <f aca="false">IF(N594="zákl. přenesená",J594,0)</f>
        <v>0</v>
      </c>
      <c r="BH594" s="177" t="n">
        <f aca="false">IF(N594="sníž. přenesená",J594,0)</f>
        <v>0</v>
      </c>
      <c r="BI594" s="177" t="n">
        <f aca="false">IF(N594="nulová",J594,0)</f>
        <v>0</v>
      </c>
      <c r="BJ594" s="3" t="s">
        <v>81</v>
      </c>
      <c r="BK594" s="177" t="n">
        <f aca="false">ROUND(I594*H594,2)</f>
        <v>0</v>
      </c>
      <c r="BL594" s="3" t="s">
        <v>172</v>
      </c>
      <c r="BM594" s="176" t="s">
        <v>652</v>
      </c>
    </row>
    <row r="595" s="178" customFormat="true" ht="12" hidden="false" customHeight="false" outlineLevel="0" collapsed="false">
      <c r="B595" s="179"/>
      <c r="D595" s="180" t="s">
        <v>174</v>
      </c>
      <c r="E595" s="181"/>
      <c r="F595" s="182" t="s">
        <v>210</v>
      </c>
      <c r="H595" s="181"/>
      <c r="I595" s="183"/>
      <c r="L595" s="179"/>
      <c r="M595" s="184"/>
      <c r="N595" s="185"/>
      <c r="O595" s="185"/>
      <c r="P595" s="185"/>
      <c r="Q595" s="185"/>
      <c r="R595" s="185"/>
      <c r="S595" s="185"/>
      <c r="T595" s="185"/>
      <c r="U595" s="186"/>
      <c r="AT595" s="181" t="s">
        <v>174</v>
      </c>
      <c r="AU595" s="181" t="s">
        <v>83</v>
      </c>
      <c r="AV595" s="178" t="s">
        <v>81</v>
      </c>
      <c r="AW595" s="178" t="s">
        <v>176</v>
      </c>
      <c r="AX595" s="178" t="s">
        <v>73</v>
      </c>
      <c r="AY595" s="181" t="s">
        <v>165</v>
      </c>
    </row>
    <row r="596" s="187" customFormat="true" ht="12" hidden="false" customHeight="false" outlineLevel="0" collapsed="false">
      <c r="B596" s="188"/>
      <c r="D596" s="180" t="s">
        <v>174</v>
      </c>
      <c r="E596" s="189"/>
      <c r="F596" s="190" t="s">
        <v>653</v>
      </c>
      <c r="H596" s="191" t="n">
        <v>2.565</v>
      </c>
      <c r="I596" s="192"/>
      <c r="L596" s="188"/>
      <c r="M596" s="193"/>
      <c r="N596" s="194"/>
      <c r="O596" s="194"/>
      <c r="P596" s="194"/>
      <c r="Q596" s="194"/>
      <c r="R596" s="194"/>
      <c r="S596" s="194"/>
      <c r="T596" s="194"/>
      <c r="U596" s="195"/>
      <c r="AT596" s="189" t="s">
        <v>174</v>
      </c>
      <c r="AU596" s="189" t="s">
        <v>83</v>
      </c>
      <c r="AV596" s="187" t="s">
        <v>83</v>
      </c>
      <c r="AW596" s="187" t="s">
        <v>176</v>
      </c>
      <c r="AX596" s="187" t="s">
        <v>73</v>
      </c>
      <c r="AY596" s="189" t="s">
        <v>165</v>
      </c>
    </row>
    <row r="597" s="187" customFormat="true" ht="12" hidden="false" customHeight="false" outlineLevel="0" collapsed="false">
      <c r="B597" s="188"/>
      <c r="D597" s="180" t="s">
        <v>174</v>
      </c>
      <c r="E597" s="189"/>
      <c r="F597" s="190" t="s">
        <v>654</v>
      </c>
      <c r="H597" s="191" t="n">
        <v>1.35</v>
      </c>
      <c r="I597" s="192"/>
      <c r="L597" s="188"/>
      <c r="M597" s="193"/>
      <c r="N597" s="194"/>
      <c r="O597" s="194"/>
      <c r="P597" s="194"/>
      <c r="Q597" s="194"/>
      <c r="R597" s="194"/>
      <c r="S597" s="194"/>
      <c r="T597" s="194"/>
      <c r="U597" s="195"/>
      <c r="AT597" s="189" t="s">
        <v>174</v>
      </c>
      <c r="AU597" s="189" t="s">
        <v>83</v>
      </c>
      <c r="AV597" s="187" t="s">
        <v>83</v>
      </c>
      <c r="AW597" s="187" t="s">
        <v>176</v>
      </c>
      <c r="AX597" s="187" t="s">
        <v>73</v>
      </c>
      <c r="AY597" s="189" t="s">
        <v>165</v>
      </c>
    </row>
    <row r="598" s="187" customFormat="true" ht="12" hidden="false" customHeight="false" outlineLevel="0" collapsed="false">
      <c r="B598" s="188"/>
      <c r="D598" s="180" t="s">
        <v>174</v>
      </c>
      <c r="E598" s="189"/>
      <c r="F598" s="190" t="s">
        <v>655</v>
      </c>
      <c r="H598" s="191" t="n">
        <v>2.187</v>
      </c>
      <c r="I598" s="192"/>
      <c r="L598" s="188"/>
      <c r="M598" s="193"/>
      <c r="N598" s="194"/>
      <c r="O598" s="194"/>
      <c r="P598" s="194"/>
      <c r="Q598" s="194"/>
      <c r="R598" s="194"/>
      <c r="S598" s="194"/>
      <c r="T598" s="194"/>
      <c r="U598" s="195"/>
      <c r="AT598" s="189" t="s">
        <v>174</v>
      </c>
      <c r="AU598" s="189" t="s">
        <v>83</v>
      </c>
      <c r="AV598" s="187" t="s">
        <v>83</v>
      </c>
      <c r="AW598" s="187" t="s">
        <v>176</v>
      </c>
      <c r="AX598" s="187" t="s">
        <v>73</v>
      </c>
      <c r="AY598" s="189" t="s">
        <v>165</v>
      </c>
    </row>
    <row r="599" s="178" customFormat="true" ht="12" hidden="false" customHeight="false" outlineLevel="0" collapsed="false">
      <c r="B599" s="179"/>
      <c r="D599" s="180" t="s">
        <v>174</v>
      </c>
      <c r="E599" s="181"/>
      <c r="F599" s="182" t="s">
        <v>375</v>
      </c>
      <c r="H599" s="181"/>
      <c r="I599" s="183"/>
      <c r="L599" s="179"/>
      <c r="M599" s="184"/>
      <c r="N599" s="185"/>
      <c r="O599" s="185"/>
      <c r="P599" s="185"/>
      <c r="Q599" s="185"/>
      <c r="R599" s="185"/>
      <c r="S599" s="185"/>
      <c r="T599" s="185"/>
      <c r="U599" s="186"/>
      <c r="AT599" s="181" t="s">
        <v>174</v>
      </c>
      <c r="AU599" s="181" t="s">
        <v>83</v>
      </c>
      <c r="AV599" s="178" t="s">
        <v>81</v>
      </c>
      <c r="AW599" s="178" t="s">
        <v>176</v>
      </c>
      <c r="AX599" s="178" t="s">
        <v>73</v>
      </c>
      <c r="AY599" s="181" t="s">
        <v>165</v>
      </c>
    </row>
    <row r="600" s="187" customFormat="true" ht="12" hidden="false" customHeight="false" outlineLevel="0" collapsed="false">
      <c r="B600" s="188"/>
      <c r="D600" s="180" t="s">
        <v>174</v>
      </c>
      <c r="E600" s="189"/>
      <c r="F600" s="190" t="s">
        <v>656</v>
      </c>
      <c r="H600" s="191" t="n">
        <v>2.43</v>
      </c>
      <c r="I600" s="192"/>
      <c r="L600" s="188"/>
      <c r="M600" s="193"/>
      <c r="N600" s="194"/>
      <c r="O600" s="194"/>
      <c r="P600" s="194"/>
      <c r="Q600" s="194"/>
      <c r="R600" s="194"/>
      <c r="S600" s="194"/>
      <c r="T600" s="194"/>
      <c r="U600" s="195"/>
      <c r="AT600" s="189" t="s">
        <v>174</v>
      </c>
      <c r="AU600" s="189" t="s">
        <v>83</v>
      </c>
      <c r="AV600" s="187" t="s">
        <v>83</v>
      </c>
      <c r="AW600" s="187" t="s">
        <v>176</v>
      </c>
      <c r="AX600" s="187" t="s">
        <v>73</v>
      </c>
      <c r="AY600" s="189" t="s">
        <v>165</v>
      </c>
    </row>
    <row r="601" s="187" customFormat="true" ht="12" hidden="false" customHeight="false" outlineLevel="0" collapsed="false">
      <c r="B601" s="188"/>
      <c r="D601" s="180" t="s">
        <v>174</v>
      </c>
      <c r="E601" s="189"/>
      <c r="F601" s="190" t="s">
        <v>657</v>
      </c>
      <c r="H601" s="191" t="n">
        <v>3.24</v>
      </c>
      <c r="I601" s="192"/>
      <c r="L601" s="188"/>
      <c r="M601" s="193"/>
      <c r="N601" s="194"/>
      <c r="O601" s="194"/>
      <c r="P601" s="194"/>
      <c r="Q601" s="194"/>
      <c r="R601" s="194"/>
      <c r="S601" s="194"/>
      <c r="T601" s="194"/>
      <c r="U601" s="195"/>
      <c r="AT601" s="189" t="s">
        <v>174</v>
      </c>
      <c r="AU601" s="189" t="s">
        <v>83</v>
      </c>
      <c r="AV601" s="187" t="s">
        <v>83</v>
      </c>
      <c r="AW601" s="187" t="s">
        <v>176</v>
      </c>
      <c r="AX601" s="187" t="s">
        <v>73</v>
      </c>
      <c r="AY601" s="189" t="s">
        <v>165</v>
      </c>
    </row>
    <row r="602" s="187" customFormat="true" ht="12" hidden="false" customHeight="false" outlineLevel="0" collapsed="false">
      <c r="B602" s="188"/>
      <c r="D602" s="180" t="s">
        <v>174</v>
      </c>
      <c r="E602" s="189"/>
      <c r="F602" s="190" t="s">
        <v>658</v>
      </c>
      <c r="H602" s="191" t="n">
        <v>8.91</v>
      </c>
      <c r="I602" s="192"/>
      <c r="L602" s="188"/>
      <c r="M602" s="193"/>
      <c r="N602" s="194"/>
      <c r="O602" s="194"/>
      <c r="P602" s="194"/>
      <c r="Q602" s="194"/>
      <c r="R602" s="194"/>
      <c r="S602" s="194"/>
      <c r="T602" s="194"/>
      <c r="U602" s="195"/>
      <c r="AT602" s="189" t="s">
        <v>174</v>
      </c>
      <c r="AU602" s="189" t="s">
        <v>83</v>
      </c>
      <c r="AV602" s="187" t="s">
        <v>83</v>
      </c>
      <c r="AW602" s="187" t="s">
        <v>176</v>
      </c>
      <c r="AX602" s="187" t="s">
        <v>73</v>
      </c>
      <c r="AY602" s="189" t="s">
        <v>165</v>
      </c>
    </row>
    <row r="603" s="187" customFormat="true" ht="12" hidden="false" customHeight="false" outlineLevel="0" collapsed="false">
      <c r="B603" s="188"/>
      <c r="D603" s="180" t="s">
        <v>174</v>
      </c>
      <c r="E603" s="189"/>
      <c r="F603" s="190" t="s">
        <v>659</v>
      </c>
      <c r="H603" s="191" t="n">
        <v>10.5975</v>
      </c>
      <c r="I603" s="192"/>
      <c r="L603" s="188"/>
      <c r="M603" s="193"/>
      <c r="N603" s="194"/>
      <c r="O603" s="194"/>
      <c r="P603" s="194"/>
      <c r="Q603" s="194"/>
      <c r="R603" s="194"/>
      <c r="S603" s="194"/>
      <c r="T603" s="194"/>
      <c r="U603" s="195"/>
      <c r="AT603" s="189" t="s">
        <v>174</v>
      </c>
      <c r="AU603" s="189" t="s">
        <v>83</v>
      </c>
      <c r="AV603" s="187" t="s">
        <v>83</v>
      </c>
      <c r="AW603" s="187" t="s">
        <v>176</v>
      </c>
      <c r="AX603" s="187" t="s">
        <v>73</v>
      </c>
      <c r="AY603" s="189" t="s">
        <v>165</v>
      </c>
    </row>
    <row r="604" s="178" customFormat="true" ht="12" hidden="false" customHeight="false" outlineLevel="0" collapsed="false">
      <c r="B604" s="179"/>
      <c r="D604" s="180" t="s">
        <v>174</v>
      </c>
      <c r="E604" s="181"/>
      <c r="F604" s="182" t="s">
        <v>377</v>
      </c>
      <c r="H604" s="181"/>
      <c r="I604" s="183"/>
      <c r="L604" s="179"/>
      <c r="M604" s="184"/>
      <c r="N604" s="185"/>
      <c r="O604" s="185"/>
      <c r="P604" s="185"/>
      <c r="Q604" s="185"/>
      <c r="R604" s="185"/>
      <c r="S604" s="185"/>
      <c r="T604" s="185"/>
      <c r="U604" s="186"/>
      <c r="AT604" s="181" t="s">
        <v>174</v>
      </c>
      <c r="AU604" s="181" t="s">
        <v>83</v>
      </c>
      <c r="AV604" s="178" t="s">
        <v>81</v>
      </c>
      <c r="AW604" s="178" t="s">
        <v>176</v>
      </c>
      <c r="AX604" s="178" t="s">
        <v>73</v>
      </c>
      <c r="AY604" s="181" t="s">
        <v>165</v>
      </c>
    </row>
    <row r="605" s="187" customFormat="true" ht="12" hidden="false" customHeight="false" outlineLevel="0" collapsed="false">
      <c r="B605" s="188"/>
      <c r="D605" s="180" t="s">
        <v>174</v>
      </c>
      <c r="E605" s="189"/>
      <c r="F605" s="190" t="s">
        <v>656</v>
      </c>
      <c r="H605" s="191" t="n">
        <v>2.43</v>
      </c>
      <c r="I605" s="192"/>
      <c r="L605" s="188"/>
      <c r="M605" s="193"/>
      <c r="N605" s="194"/>
      <c r="O605" s="194"/>
      <c r="P605" s="194"/>
      <c r="Q605" s="194"/>
      <c r="R605" s="194"/>
      <c r="S605" s="194"/>
      <c r="T605" s="194"/>
      <c r="U605" s="195"/>
      <c r="AT605" s="189" t="s">
        <v>174</v>
      </c>
      <c r="AU605" s="189" t="s">
        <v>83</v>
      </c>
      <c r="AV605" s="187" t="s">
        <v>83</v>
      </c>
      <c r="AW605" s="187" t="s">
        <v>176</v>
      </c>
      <c r="AX605" s="187" t="s">
        <v>73</v>
      </c>
      <c r="AY605" s="189" t="s">
        <v>165</v>
      </c>
    </row>
    <row r="606" s="187" customFormat="true" ht="12" hidden="false" customHeight="false" outlineLevel="0" collapsed="false">
      <c r="B606" s="188"/>
      <c r="D606" s="180" t="s">
        <v>174</v>
      </c>
      <c r="E606" s="189"/>
      <c r="F606" s="190" t="s">
        <v>657</v>
      </c>
      <c r="H606" s="191" t="n">
        <v>3.24</v>
      </c>
      <c r="I606" s="192"/>
      <c r="L606" s="188"/>
      <c r="M606" s="193"/>
      <c r="N606" s="194"/>
      <c r="O606" s="194"/>
      <c r="P606" s="194"/>
      <c r="Q606" s="194"/>
      <c r="R606" s="194"/>
      <c r="S606" s="194"/>
      <c r="T606" s="194"/>
      <c r="U606" s="195"/>
      <c r="AT606" s="189" t="s">
        <v>174</v>
      </c>
      <c r="AU606" s="189" t="s">
        <v>83</v>
      </c>
      <c r="AV606" s="187" t="s">
        <v>83</v>
      </c>
      <c r="AW606" s="187" t="s">
        <v>176</v>
      </c>
      <c r="AX606" s="187" t="s">
        <v>73</v>
      </c>
      <c r="AY606" s="189" t="s">
        <v>165</v>
      </c>
    </row>
    <row r="607" s="187" customFormat="true" ht="12" hidden="false" customHeight="false" outlineLevel="0" collapsed="false">
      <c r="B607" s="188"/>
      <c r="D607" s="180" t="s">
        <v>174</v>
      </c>
      <c r="E607" s="189"/>
      <c r="F607" s="190" t="s">
        <v>658</v>
      </c>
      <c r="H607" s="191" t="n">
        <v>8.91</v>
      </c>
      <c r="I607" s="192"/>
      <c r="L607" s="188"/>
      <c r="M607" s="193"/>
      <c r="N607" s="194"/>
      <c r="O607" s="194"/>
      <c r="P607" s="194"/>
      <c r="Q607" s="194"/>
      <c r="R607" s="194"/>
      <c r="S607" s="194"/>
      <c r="T607" s="194"/>
      <c r="U607" s="195"/>
      <c r="AT607" s="189" t="s">
        <v>174</v>
      </c>
      <c r="AU607" s="189" t="s">
        <v>83</v>
      </c>
      <c r="AV607" s="187" t="s">
        <v>83</v>
      </c>
      <c r="AW607" s="187" t="s">
        <v>176</v>
      </c>
      <c r="AX607" s="187" t="s">
        <v>73</v>
      </c>
      <c r="AY607" s="189" t="s">
        <v>165</v>
      </c>
    </row>
    <row r="608" s="187" customFormat="true" ht="12" hidden="false" customHeight="false" outlineLevel="0" collapsed="false">
      <c r="B608" s="188"/>
      <c r="D608" s="180" t="s">
        <v>174</v>
      </c>
      <c r="E608" s="189"/>
      <c r="F608" s="190" t="s">
        <v>659</v>
      </c>
      <c r="H608" s="191" t="n">
        <v>10.5975</v>
      </c>
      <c r="I608" s="192"/>
      <c r="L608" s="188"/>
      <c r="M608" s="193"/>
      <c r="N608" s="194"/>
      <c r="O608" s="194"/>
      <c r="P608" s="194"/>
      <c r="Q608" s="194"/>
      <c r="R608" s="194"/>
      <c r="S608" s="194"/>
      <c r="T608" s="194"/>
      <c r="U608" s="195"/>
      <c r="AT608" s="189" t="s">
        <v>174</v>
      </c>
      <c r="AU608" s="189" t="s">
        <v>83</v>
      </c>
      <c r="AV608" s="187" t="s">
        <v>83</v>
      </c>
      <c r="AW608" s="187" t="s">
        <v>176</v>
      </c>
      <c r="AX608" s="187" t="s">
        <v>73</v>
      </c>
      <c r="AY608" s="189" t="s">
        <v>165</v>
      </c>
    </row>
    <row r="609" s="196" customFormat="true" ht="12" hidden="false" customHeight="false" outlineLevel="0" collapsed="false">
      <c r="B609" s="197"/>
      <c r="D609" s="180" t="s">
        <v>174</v>
      </c>
      <c r="E609" s="198"/>
      <c r="F609" s="199" t="s">
        <v>178</v>
      </c>
      <c r="H609" s="200" t="n">
        <v>56.457</v>
      </c>
      <c r="I609" s="201"/>
      <c r="L609" s="197"/>
      <c r="M609" s="202"/>
      <c r="N609" s="203"/>
      <c r="O609" s="203"/>
      <c r="P609" s="203"/>
      <c r="Q609" s="203"/>
      <c r="R609" s="203"/>
      <c r="S609" s="203"/>
      <c r="T609" s="203"/>
      <c r="U609" s="204"/>
      <c r="AT609" s="198" t="s">
        <v>174</v>
      </c>
      <c r="AU609" s="198" t="s">
        <v>83</v>
      </c>
      <c r="AV609" s="196" t="s">
        <v>172</v>
      </c>
      <c r="AW609" s="196" t="s">
        <v>176</v>
      </c>
      <c r="AX609" s="196" t="s">
        <v>81</v>
      </c>
      <c r="AY609" s="198" t="s">
        <v>165</v>
      </c>
    </row>
    <row r="610" s="150" customFormat="true" ht="23" hidden="false" customHeight="true" outlineLevel="0" collapsed="false">
      <c r="B610" s="151"/>
      <c r="D610" s="152" t="s">
        <v>72</v>
      </c>
      <c r="E610" s="162" t="s">
        <v>172</v>
      </c>
      <c r="F610" s="162" t="s">
        <v>660</v>
      </c>
      <c r="I610" s="154"/>
      <c r="J610" s="163" t="n">
        <f aca="false">BK610</f>
        <v>0</v>
      </c>
      <c r="L610" s="151"/>
      <c r="M610" s="156"/>
      <c r="N610" s="157"/>
      <c r="O610" s="157"/>
      <c r="P610" s="158" t="n">
        <f aca="false">SUM(P611:P684)</f>
        <v>0</v>
      </c>
      <c r="Q610" s="157"/>
      <c r="R610" s="158" t="n">
        <f aca="false">SUM(R611:R684)</f>
        <v>22.56099391</v>
      </c>
      <c r="S610" s="157"/>
      <c r="T610" s="158" t="n">
        <f aca="false">SUM(T611:T684)</f>
        <v>0</v>
      </c>
      <c r="U610" s="159"/>
      <c r="AR610" s="152" t="s">
        <v>81</v>
      </c>
      <c r="AT610" s="160" t="s">
        <v>72</v>
      </c>
      <c r="AU610" s="160" t="s">
        <v>81</v>
      </c>
      <c r="AY610" s="152" t="s">
        <v>165</v>
      </c>
      <c r="BK610" s="161" t="n">
        <f aca="false">SUM(BK611:BK684)</f>
        <v>0</v>
      </c>
    </row>
    <row r="611" s="22" customFormat="true" ht="16.5" hidden="false" customHeight="true" outlineLevel="0" collapsed="false">
      <c r="B611" s="164"/>
      <c r="C611" s="165" t="s">
        <v>661</v>
      </c>
      <c r="D611" s="165" t="s">
        <v>167</v>
      </c>
      <c r="E611" s="166" t="s">
        <v>662</v>
      </c>
      <c r="F611" s="167" t="s">
        <v>663</v>
      </c>
      <c r="G611" s="168" t="s">
        <v>187</v>
      </c>
      <c r="H611" s="169" t="n">
        <v>1.296</v>
      </c>
      <c r="I611" s="170"/>
      <c r="J611" s="171" t="n">
        <f aca="false">ROUND(I611*H611,2)</f>
        <v>0</v>
      </c>
      <c r="K611" s="215" t="s">
        <v>171</v>
      </c>
      <c r="L611" s="23"/>
      <c r="M611" s="172"/>
      <c r="N611" s="173" t="s">
        <v>44</v>
      </c>
      <c r="O611" s="54"/>
      <c r="P611" s="174" t="n">
        <f aca="false">O611*H611</f>
        <v>0</v>
      </c>
      <c r="Q611" s="174" t="n">
        <v>2.25648</v>
      </c>
      <c r="R611" s="174" t="n">
        <f aca="false">Q611*H611</f>
        <v>2.92439808</v>
      </c>
      <c r="S611" s="174" t="n">
        <v>0</v>
      </c>
      <c r="T611" s="174" t="n">
        <f aca="false">S611*H611</f>
        <v>0</v>
      </c>
      <c r="U611" s="175"/>
      <c r="AR611" s="176" t="s">
        <v>172</v>
      </c>
      <c r="AT611" s="176" t="s">
        <v>167</v>
      </c>
      <c r="AU611" s="176" t="s">
        <v>83</v>
      </c>
      <c r="AY611" s="3" t="s">
        <v>165</v>
      </c>
      <c r="BE611" s="177" t="n">
        <f aca="false">IF(N611="základní",J611,0)</f>
        <v>0</v>
      </c>
      <c r="BF611" s="177" t="n">
        <f aca="false">IF(N611="snížená",J611,0)</f>
        <v>0</v>
      </c>
      <c r="BG611" s="177" t="n">
        <f aca="false">IF(N611="zákl. přenesená",J611,0)</f>
        <v>0</v>
      </c>
      <c r="BH611" s="177" t="n">
        <f aca="false">IF(N611="sníž. přenesená",J611,0)</f>
        <v>0</v>
      </c>
      <c r="BI611" s="177" t="n">
        <f aca="false">IF(N611="nulová",J611,0)</f>
        <v>0</v>
      </c>
      <c r="BJ611" s="3" t="s">
        <v>81</v>
      </c>
      <c r="BK611" s="177" t="n">
        <f aca="false">ROUND(I611*H611,2)</f>
        <v>0</v>
      </c>
      <c r="BL611" s="3" t="s">
        <v>172</v>
      </c>
      <c r="BM611" s="176" t="s">
        <v>664</v>
      </c>
    </row>
    <row r="612" s="178" customFormat="true" ht="12" hidden="false" customHeight="false" outlineLevel="0" collapsed="false">
      <c r="B612" s="179"/>
      <c r="D612" s="180" t="s">
        <v>174</v>
      </c>
      <c r="E612" s="181"/>
      <c r="F612" s="182" t="s">
        <v>665</v>
      </c>
      <c r="H612" s="181"/>
      <c r="I612" s="183"/>
      <c r="L612" s="179"/>
      <c r="M612" s="184"/>
      <c r="N612" s="185"/>
      <c r="O612" s="185"/>
      <c r="P612" s="185"/>
      <c r="Q612" s="185"/>
      <c r="R612" s="185"/>
      <c r="S612" s="185"/>
      <c r="T612" s="185"/>
      <c r="U612" s="186"/>
      <c r="AT612" s="181" t="s">
        <v>174</v>
      </c>
      <c r="AU612" s="181" t="s">
        <v>83</v>
      </c>
      <c r="AV612" s="178" t="s">
        <v>81</v>
      </c>
      <c r="AW612" s="178" t="s">
        <v>176</v>
      </c>
      <c r="AX612" s="178" t="s">
        <v>73</v>
      </c>
      <c r="AY612" s="181" t="s">
        <v>165</v>
      </c>
    </row>
    <row r="613" s="187" customFormat="true" ht="12" hidden="false" customHeight="false" outlineLevel="0" collapsed="false">
      <c r="B613" s="188"/>
      <c r="D613" s="180" t="s">
        <v>174</v>
      </c>
      <c r="E613" s="189"/>
      <c r="F613" s="190" t="s">
        <v>666</v>
      </c>
      <c r="H613" s="191" t="n">
        <v>0.72</v>
      </c>
      <c r="I613" s="192"/>
      <c r="L613" s="188"/>
      <c r="M613" s="193"/>
      <c r="N613" s="194"/>
      <c r="O613" s="194"/>
      <c r="P613" s="194"/>
      <c r="Q613" s="194"/>
      <c r="R613" s="194"/>
      <c r="S613" s="194"/>
      <c r="T613" s="194"/>
      <c r="U613" s="195"/>
      <c r="AT613" s="189" t="s">
        <v>174</v>
      </c>
      <c r="AU613" s="189" t="s">
        <v>83</v>
      </c>
      <c r="AV613" s="187" t="s">
        <v>83</v>
      </c>
      <c r="AW613" s="187" t="s">
        <v>176</v>
      </c>
      <c r="AX613" s="187" t="s">
        <v>73</v>
      </c>
      <c r="AY613" s="189" t="s">
        <v>165</v>
      </c>
    </row>
    <row r="614" s="187" customFormat="true" ht="12" hidden="false" customHeight="false" outlineLevel="0" collapsed="false">
      <c r="B614" s="188"/>
      <c r="D614" s="180" t="s">
        <v>174</v>
      </c>
      <c r="E614" s="189"/>
      <c r="F614" s="190" t="s">
        <v>667</v>
      </c>
      <c r="H614" s="191" t="n">
        <v>0.576</v>
      </c>
      <c r="I614" s="192"/>
      <c r="L614" s="188"/>
      <c r="M614" s="193"/>
      <c r="N614" s="194"/>
      <c r="O614" s="194"/>
      <c r="P614" s="194"/>
      <c r="Q614" s="194"/>
      <c r="R614" s="194"/>
      <c r="S614" s="194"/>
      <c r="T614" s="194"/>
      <c r="U614" s="195"/>
      <c r="AT614" s="189" t="s">
        <v>174</v>
      </c>
      <c r="AU614" s="189" t="s">
        <v>83</v>
      </c>
      <c r="AV614" s="187" t="s">
        <v>83</v>
      </c>
      <c r="AW614" s="187" t="s">
        <v>176</v>
      </c>
      <c r="AX614" s="187" t="s">
        <v>73</v>
      </c>
      <c r="AY614" s="189" t="s">
        <v>165</v>
      </c>
    </row>
    <row r="615" s="196" customFormat="true" ht="12" hidden="false" customHeight="false" outlineLevel="0" collapsed="false">
      <c r="B615" s="197"/>
      <c r="D615" s="180" t="s">
        <v>174</v>
      </c>
      <c r="E615" s="198"/>
      <c r="F615" s="199" t="s">
        <v>178</v>
      </c>
      <c r="H615" s="200" t="n">
        <v>1.296</v>
      </c>
      <c r="I615" s="201"/>
      <c r="L615" s="197"/>
      <c r="M615" s="202"/>
      <c r="N615" s="203"/>
      <c r="O615" s="203"/>
      <c r="P615" s="203"/>
      <c r="Q615" s="203"/>
      <c r="R615" s="203"/>
      <c r="S615" s="203"/>
      <c r="T615" s="203"/>
      <c r="U615" s="204"/>
      <c r="AT615" s="198" t="s">
        <v>174</v>
      </c>
      <c r="AU615" s="198" t="s">
        <v>83</v>
      </c>
      <c r="AV615" s="196" t="s">
        <v>172</v>
      </c>
      <c r="AW615" s="196" t="s">
        <v>176</v>
      </c>
      <c r="AX615" s="196" t="s">
        <v>81</v>
      </c>
      <c r="AY615" s="198" t="s">
        <v>165</v>
      </c>
    </row>
    <row r="616" s="22" customFormat="true" ht="16.5" hidden="false" customHeight="true" outlineLevel="0" collapsed="false">
      <c r="B616" s="164"/>
      <c r="C616" s="165" t="s">
        <v>668</v>
      </c>
      <c r="D616" s="165" t="s">
        <v>167</v>
      </c>
      <c r="E616" s="166" t="s">
        <v>669</v>
      </c>
      <c r="F616" s="167" t="s">
        <v>670</v>
      </c>
      <c r="G616" s="168" t="s">
        <v>187</v>
      </c>
      <c r="H616" s="169" t="n">
        <v>0.648</v>
      </c>
      <c r="I616" s="170"/>
      <c r="J616" s="171" t="n">
        <f aca="false">ROUND(I616*H616,2)</f>
        <v>0</v>
      </c>
      <c r="K616" s="215" t="s">
        <v>171</v>
      </c>
      <c r="L616" s="23"/>
      <c r="M616" s="172"/>
      <c r="N616" s="173" t="s">
        <v>44</v>
      </c>
      <c r="O616" s="54"/>
      <c r="P616" s="174" t="n">
        <f aca="false">O616*H616</f>
        <v>0</v>
      </c>
      <c r="Q616" s="174" t="n">
        <v>2.45343</v>
      </c>
      <c r="R616" s="174" t="n">
        <f aca="false">Q616*H616</f>
        <v>1.58982264</v>
      </c>
      <c r="S616" s="174" t="n">
        <v>0</v>
      </c>
      <c r="T616" s="174" t="n">
        <f aca="false">S616*H616</f>
        <v>0</v>
      </c>
      <c r="U616" s="175"/>
      <c r="AR616" s="176" t="s">
        <v>172</v>
      </c>
      <c r="AT616" s="176" t="s">
        <v>167</v>
      </c>
      <c r="AU616" s="176" t="s">
        <v>83</v>
      </c>
      <c r="AY616" s="3" t="s">
        <v>165</v>
      </c>
      <c r="BE616" s="177" t="n">
        <f aca="false">IF(N616="základní",J616,0)</f>
        <v>0</v>
      </c>
      <c r="BF616" s="177" t="n">
        <f aca="false">IF(N616="snížená",J616,0)</f>
        <v>0</v>
      </c>
      <c r="BG616" s="177" t="n">
        <f aca="false">IF(N616="zákl. přenesená",J616,0)</f>
        <v>0</v>
      </c>
      <c r="BH616" s="177" t="n">
        <f aca="false">IF(N616="sníž. přenesená",J616,0)</f>
        <v>0</v>
      </c>
      <c r="BI616" s="177" t="n">
        <f aca="false">IF(N616="nulová",J616,0)</f>
        <v>0</v>
      </c>
      <c r="BJ616" s="3" t="s">
        <v>81</v>
      </c>
      <c r="BK616" s="177" t="n">
        <f aca="false">ROUND(I616*H616,2)</f>
        <v>0</v>
      </c>
      <c r="BL616" s="3" t="s">
        <v>172</v>
      </c>
      <c r="BM616" s="176" t="s">
        <v>671</v>
      </c>
    </row>
    <row r="617" s="178" customFormat="true" ht="12" hidden="false" customHeight="false" outlineLevel="0" collapsed="false">
      <c r="B617" s="179"/>
      <c r="D617" s="180" t="s">
        <v>174</v>
      </c>
      <c r="E617" s="181"/>
      <c r="F617" s="182" t="s">
        <v>389</v>
      </c>
      <c r="H617" s="181"/>
      <c r="I617" s="183"/>
      <c r="L617" s="179"/>
      <c r="M617" s="184"/>
      <c r="N617" s="185"/>
      <c r="O617" s="185"/>
      <c r="P617" s="185"/>
      <c r="Q617" s="185"/>
      <c r="R617" s="185"/>
      <c r="S617" s="185"/>
      <c r="T617" s="185"/>
      <c r="U617" s="186"/>
      <c r="AT617" s="181" t="s">
        <v>174</v>
      </c>
      <c r="AU617" s="181" t="s">
        <v>83</v>
      </c>
      <c r="AV617" s="178" t="s">
        <v>81</v>
      </c>
      <c r="AW617" s="178" t="s">
        <v>176</v>
      </c>
      <c r="AX617" s="178" t="s">
        <v>73</v>
      </c>
      <c r="AY617" s="181" t="s">
        <v>165</v>
      </c>
    </row>
    <row r="618" s="187" customFormat="true" ht="12" hidden="false" customHeight="false" outlineLevel="0" collapsed="false">
      <c r="B618" s="188"/>
      <c r="D618" s="180" t="s">
        <v>174</v>
      </c>
      <c r="E618" s="189"/>
      <c r="F618" s="190" t="s">
        <v>672</v>
      </c>
      <c r="H618" s="191" t="n">
        <v>0.6475</v>
      </c>
      <c r="I618" s="192"/>
      <c r="L618" s="188"/>
      <c r="M618" s="193"/>
      <c r="N618" s="194"/>
      <c r="O618" s="194"/>
      <c r="P618" s="194"/>
      <c r="Q618" s="194"/>
      <c r="R618" s="194"/>
      <c r="S618" s="194"/>
      <c r="T618" s="194"/>
      <c r="U618" s="195"/>
      <c r="AT618" s="189" t="s">
        <v>174</v>
      </c>
      <c r="AU618" s="189" t="s">
        <v>83</v>
      </c>
      <c r="AV618" s="187" t="s">
        <v>83</v>
      </c>
      <c r="AW618" s="187" t="s">
        <v>176</v>
      </c>
      <c r="AX618" s="187" t="s">
        <v>73</v>
      </c>
      <c r="AY618" s="189" t="s">
        <v>165</v>
      </c>
    </row>
    <row r="619" s="196" customFormat="true" ht="12" hidden="false" customHeight="false" outlineLevel="0" collapsed="false">
      <c r="B619" s="197"/>
      <c r="D619" s="180" t="s">
        <v>174</v>
      </c>
      <c r="E619" s="198"/>
      <c r="F619" s="199" t="s">
        <v>178</v>
      </c>
      <c r="H619" s="200" t="n">
        <v>0.6475</v>
      </c>
      <c r="I619" s="201"/>
      <c r="L619" s="197"/>
      <c r="M619" s="202"/>
      <c r="N619" s="203"/>
      <c r="O619" s="203"/>
      <c r="P619" s="203"/>
      <c r="Q619" s="203"/>
      <c r="R619" s="203"/>
      <c r="S619" s="203"/>
      <c r="T619" s="203"/>
      <c r="U619" s="204"/>
      <c r="AT619" s="198" t="s">
        <v>174</v>
      </c>
      <c r="AU619" s="198" t="s">
        <v>83</v>
      </c>
      <c r="AV619" s="196" t="s">
        <v>172</v>
      </c>
      <c r="AW619" s="196" t="s">
        <v>176</v>
      </c>
      <c r="AX619" s="196" t="s">
        <v>81</v>
      </c>
      <c r="AY619" s="198" t="s">
        <v>165</v>
      </c>
    </row>
    <row r="620" s="22" customFormat="true" ht="24" hidden="false" customHeight="true" outlineLevel="0" collapsed="false">
      <c r="B620" s="164"/>
      <c r="C620" s="165" t="s">
        <v>673</v>
      </c>
      <c r="D620" s="165" t="s">
        <v>167</v>
      </c>
      <c r="E620" s="166" t="s">
        <v>674</v>
      </c>
      <c r="F620" s="167" t="s">
        <v>675</v>
      </c>
      <c r="G620" s="168" t="s">
        <v>170</v>
      </c>
      <c r="H620" s="169" t="n">
        <v>2.883</v>
      </c>
      <c r="I620" s="170"/>
      <c r="J620" s="171" t="n">
        <f aca="false">ROUND(I620*H620,2)</f>
        <v>0</v>
      </c>
      <c r="K620" s="215" t="s">
        <v>171</v>
      </c>
      <c r="L620" s="23"/>
      <c r="M620" s="172"/>
      <c r="N620" s="173" t="s">
        <v>44</v>
      </c>
      <c r="O620" s="54"/>
      <c r="P620" s="174" t="n">
        <f aca="false">O620*H620</f>
        <v>0</v>
      </c>
      <c r="Q620" s="174" t="n">
        <v>0.00533</v>
      </c>
      <c r="R620" s="174" t="n">
        <f aca="false">Q620*H620</f>
        <v>0.01536639</v>
      </c>
      <c r="S620" s="174" t="n">
        <v>0</v>
      </c>
      <c r="T620" s="174" t="n">
        <f aca="false">S620*H620</f>
        <v>0</v>
      </c>
      <c r="U620" s="175"/>
      <c r="AR620" s="176" t="s">
        <v>172</v>
      </c>
      <c r="AT620" s="176" t="s">
        <v>167</v>
      </c>
      <c r="AU620" s="176" t="s">
        <v>83</v>
      </c>
      <c r="AY620" s="3" t="s">
        <v>165</v>
      </c>
      <c r="BE620" s="177" t="n">
        <f aca="false">IF(N620="základní",J620,0)</f>
        <v>0</v>
      </c>
      <c r="BF620" s="177" t="n">
        <f aca="false">IF(N620="snížená",J620,0)</f>
        <v>0</v>
      </c>
      <c r="BG620" s="177" t="n">
        <f aca="false">IF(N620="zákl. přenesená",J620,0)</f>
        <v>0</v>
      </c>
      <c r="BH620" s="177" t="n">
        <f aca="false">IF(N620="sníž. přenesená",J620,0)</f>
        <v>0</v>
      </c>
      <c r="BI620" s="177" t="n">
        <f aca="false">IF(N620="nulová",J620,0)</f>
        <v>0</v>
      </c>
      <c r="BJ620" s="3" t="s">
        <v>81</v>
      </c>
      <c r="BK620" s="177" t="n">
        <f aca="false">ROUND(I620*H620,2)</f>
        <v>0</v>
      </c>
      <c r="BL620" s="3" t="s">
        <v>172</v>
      </c>
      <c r="BM620" s="176" t="s">
        <v>676</v>
      </c>
    </row>
    <row r="621" s="178" customFormat="true" ht="12" hidden="false" customHeight="false" outlineLevel="0" collapsed="false">
      <c r="B621" s="179"/>
      <c r="D621" s="180" t="s">
        <v>174</v>
      </c>
      <c r="E621" s="181"/>
      <c r="F621" s="182" t="s">
        <v>389</v>
      </c>
      <c r="H621" s="181"/>
      <c r="I621" s="183"/>
      <c r="L621" s="179"/>
      <c r="M621" s="184"/>
      <c r="N621" s="185"/>
      <c r="O621" s="185"/>
      <c r="P621" s="185"/>
      <c r="Q621" s="185"/>
      <c r="R621" s="185"/>
      <c r="S621" s="185"/>
      <c r="T621" s="185"/>
      <c r="U621" s="186"/>
      <c r="AT621" s="181" t="s">
        <v>174</v>
      </c>
      <c r="AU621" s="181" t="s">
        <v>83</v>
      </c>
      <c r="AV621" s="178" t="s">
        <v>81</v>
      </c>
      <c r="AW621" s="178" t="s">
        <v>176</v>
      </c>
      <c r="AX621" s="178" t="s">
        <v>73</v>
      </c>
      <c r="AY621" s="181" t="s">
        <v>165</v>
      </c>
    </row>
    <row r="622" s="187" customFormat="true" ht="12" hidden="false" customHeight="false" outlineLevel="0" collapsed="false">
      <c r="B622" s="188"/>
      <c r="D622" s="180" t="s">
        <v>174</v>
      </c>
      <c r="E622" s="189"/>
      <c r="F622" s="190" t="s">
        <v>677</v>
      </c>
      <c r="H622" s="191" t="n">
        <v>1.8125</v>
      </c>
      <c r="I622" s="192"/>
      <c r="L622" s="188"/>
      <c r="M622" s="193"/>
      <c r="N622" s="194"/>
      <c r="O622" s="194"/>
      <c r="P622" s="194"/>
      <c r="Q622" s="194"/>
      <c r="R622" s="194"/>
      <c r="S622" s="194"/>
      <c r="T622" s="194"/>
      <c r="U622" s="195"/>
      <c r="AT622" s="189" t="s">
        <v>174</v>
      </c>
      <c r="AU622" s="189" t="s">
        <v>83</v>
      </c>
      <c r="AV622" s="187" t="s">
        <v>83</v>
      </c>
      <c r="AW622" s="187" t="s">
        <v>176</v>
      </c>
      <c r="AX622" s="187" t="s">
        <v>73</v>
      </c>
      <c r="AY622" s="189" t="s">
        <v>165</v>
      </c>
    </row>
    <row r="623" s="187" customFormat="true" ht="12" hidden="false" customHeight="false" outlineLevel="0" collapsed="false">
      <c r="B623" s="188"/>
      <c r="D623" s="180" t="s">
        <v>174</v>
      </c>
      <c r="E623" s="189"/>
      <c r="F623" s="190" t="s">
        <v>678</v>
      </c>
      <c r="H623" s="191" t="n">
        <v>1.07</v>
      </c>
      <c r="I623" s="192"/>
      <c r="L623" s="188"/>
      <c r="M623" s="193"/>
      <c r="N623" s="194"/>
      <c r="O623" s="194"/>
      <c r="P623" s="194"/>
      <c r="Q623" s="194"/>
      <c r="R623" s="194"/>
      <c r="S623" s="194"/>
      <c r="T623" s="194"/>
      <c r="U623" s="195"/>
      <c r="AT623" s="189" t="s">
        <v>174</v>
      </c>
      <c r="AU623" s="189" t="s">
        <v>83</v>
      </c>
      <c r="AV623" s="187" t="s">
        <v>83</v>
      </c>
      <c r="AW623" s="187" t="s">
        <v>176</v>
      </c>
      <c r="AX623" s="187" t="s">
        <v>73</v>
      </c>
      <c r="AY623" s="189" t="s">
        <v>165</v>
      </c>
    </row>
    <row r="624" s="196" customFormat="true" ht="12" hidden="false" customHeight="false" outlineLevel="0" collapsed="false">
      <c r="B624" s="197"/>
      <c r="D624" s="180" t="s">
        <v>174</v>
      </c>
      <c r="E624" s="198"/>
      <c r="F624" s="199" t="s">
        <v>178</v>
      </c>
      <c r="H624" s="200" t="n">
        <v>2.8825</v>
      </c>
      <c r="I624" s="201"/>
      <c r="L624" s="197"/>
      <c r="M624" s="202"/>
      <c r="N624" s="203"/>
      <c r="O624" s="203"/>
      <c r="P624" s="203"/>
      <c r="Q624" s="203"/>
      <c r="R624" s="203"/>
      <c r="S624" s="203"/>
      <c r="T624" s="203"/>
      <c r="U624" s="204"/>
      <c r="AT624" s="198" t="s">
        <v>174</v>
      </c>
      <c r="AU624" s="198" t="s">
        <v>83</v>
      </c>
      <c r="AV624" s="196" t="s">
        <v>172</v>
      </c>
      <c r="AW624" s="196" t="s">
        <v>176</v>
      </c>
      <c r="AX624" s="196" t="s">
        <v>81</v>
      </c>
      <c r="AY624" s="198" t="s">
        <v>165</v>
      </c>
    </row>
    <row r="625" s="22" customFormat="true" ht="24" hidden="false" customHeight="true" outlineLevel="0" collapsed="false">
      <c r="B625" s="164"/>
      <c r="C625" s="165" t="s">
        <v>679</v>
      </c>
      <c r="D625" s="165" t="s">
        <v>167</v>
      </c>
      <c r="E625" s="166" t="s">
        <v>680</v>
      </c>
      <c r="F625" s="167" t="s">
        <v>681</v>
      </c>
      <c r="G625" s="168" t="s">
        <v>170</v>
      </c>
      <c r="H625" s="169" t="n">
        <v>2.883</v>
      </c>
      <c r="I625" s="170"/>
      <c r="J625" s="171" t="n">
        <f aca="false">ROUND(I625*H625,2)</f>
        <v>0</v>
      </c>
      <c r="K625" s="215" t="s">
        <v>171</v>
      </c>
      <c r="L625" s="23"/>
      <c r="M625" s="172"/>
      <c r="N625" s="173" t="s">
        <v>44</v>
      </c>
      <c r="O625" s="54"/>
      <c r="P625" s="174" t="n">
        <f aca="false">O625*H625</f>
        <v>0</v>
      </c>
      <c r="Q625" s="174" t="n">
        <v>0</v>
      </c>
      <c r="R625" s="174" t="n">
        <f aca="false">Q625*H625</f>
        <v>0</v>
      </c>
      <c r="S625" s="174" t="n">
        <v>0</v>
      </c>
      <c r="T625" s="174" t="n">
        <f aca="false">S625*H625</f>
        <v>0</v>
      </c>
      <c r="U625" s="175"/>
      <c r="AR625" s="176" t="s">
        <v>172</v>
      </c>
      <c r="AT625" s="176" t="s">
        <v>167</v>
      </c>
      <c r="AU625" s="176" t="s">
        <v>83</v>
      </c>
      <c r="AY625" s="3" t="s">
        <v>165</v>
      </c>
      <c r="BE625" s="177" t="n">
        <f aca="false">IF(N625="základní",J625,0)</f>
        <v>0</v>
      </c>
      <c r="BF625" s="177" t="n">
        <f aca="false">IF(N625="snížená",J625,0)</f>
        <v>0</v>
      </c>
      <c r="BG625" s="177" t="n">
        <f aca="false">IF(N625="zákl. přenesená",J625,0)</f>
        <v>0</v>
      </c>
      <c r="BH625" s="177" t="n">
        <f aca="false">IF(N625="sníž. přenesená",J625,0)</f>
        <v>0</v>
      </c>
      <c r="BI625" s="177" t="n">
        <f aca="false">IF(N625="nulová",J625,0)</f>
        <v>0</v>
      </c>
      <c r="BJ625" s="3" t="s">
        <v>81</v>
      </c>
      <c r="BK625" s="177" t="n">
        <f aca="false">ROUND(I625*H625,2)</f>
        <v>0</v>
      </c>
      <c r="BL625" s="3" t="s">
        <v>172</v>
      </c>
      <c r="BM625" s="176" t="s">
        <v>682</v>
      </c>
    </row>
    <row r="626" s="22" customFormat="true" ht="24" hidden="false" customHeight="true" outlineLevel="0" collapsed="false">
      <c r="B626" s="164"/>
      <c r="C626" s="165" t="s">
        <v>683</v>
      </c>
      <c r="D626" s="165" t="s">
        <v>167</v>
      </c>
      <c r="E626" s="166" t="s">
        <v>684</v>
      </c>
      <c r="F626" s="167" t="s">
        <v>685</v>
      </c>
      <c r="G626" s="168" t="s">
        <v>170</v>
      </c>
      <c r="H626" s="169" t="n">
        <v>8.64</v>
      </c>
      <c r="I626" s="170"/>
      <c r="J626" s="171" t="n">
        <f aca="false">ROUND(I626*H626,2)</f>
        <v>0</v>
      </c>
      <c r="K626" s="215" t="s">
        <v>171</v>
      </c>
      <c r="L626" s="23"/>
      <c r="M626" s="172"/>
      <c r="N626" s="173" t="s">
        <v>44</v>
      </c>
      <c r="O626" s="54"/>
      <c r="P626" s="174" t="n">
        <f aca="false">O626*H626</f>
        <v>0</v>
      </c>
      <c r="Q626" s="174" t="n">
        <v>0.01083</v>
      </c>
      <c r="R626" s="174" t="n">
        <f aca="false">Q626*H626</f>
        <v>0.0935712</v>
      </c>
      <c r="S626" s="174" t="n">
        <v>0</v>
      </c>
      <c r="T626" s="174" t="n">
        <f aca="false">S626*H626</f>
        <v>0</v>
      </c>
      <c r="U626" s="175"/>
      <c r="AR626" s="176" t="s">
        <v>172</v>
      </c>
      <c r="AT626" s="176" t="s">
        <v>167</v>
      </c>
      <c r="AU626" s="176" t="s">
        <v>83</v>
      </c>
      <c r="AY626" s="3" t="s">
        <v>165</v>
      </c>
      <c r="BE626" s="177" t="n">
        <f aca="false">IF(N626="základní",J626,0)</f>
        <v>0</v>
      </c>
      <c r="BF626" s="177" t="n">
        <f aca="false">IF(N626="snížená",J626,0)</f>
        <v>0</v>
      </c>
      <c r="BG626" s="177" t="n">
        <f aca="false">IF(N626="zákl. přenesená",J626,0)</f>
        <v>0</v>
      </c>
      <c r="BH626" s="177" t="n">
        <f aca="false">IF(N626="sníž. přenesená",J626,0)</f>
        <v>0</v>
      </c>
      <c r="BI626" s="177" t="n">
        <f aca="false">IF(N626="nulová",J626,0)</f>
        <v>0</v>
      </c>
      <c r="BJ626" s="3" t="s">
        <v>81</v>
      </c>
      <c r="BK626" s="177" t="n">
        <f aca="false">ROUND(I626*H626,2)</f>
        <v>0</v>
      </c>
      <c r="BL626" s="3" t="s">
        <v>172</v>
      </c>
      <c r="BM626" s="176" t="s">
        <v>686</v>
      </c>
    </row>
    <row r="627" s="178" customFormat="true" ht="12" hidden="false" customHeight="false" outlineLevel="0" collapsed="false">
      <c r="B627" s="179"/>
      <c r="D627" s="180" t="s">
        <v>174</v>
      </c>
      <c r="E627" s="181"/>
      <c r="F627" s="182" t="s">
        <v>665</v>
      </c>
      <c r="H627" s="181"/>
      <c r="I627" s="183"/>
      <c r="L627" s="179"/>
      <c r="M627" s="184"/>
      <c r="N627" s="185"/>
      <c r="O627" s="185"/>
      <c r="P627" s="185"/>
      <c r="Q627" s="185"/>
      <c r="R627" s="185"/>
      <c r="S627" s="185"/>
      <c r="T627" s="185"/>
      <c r="U627" s="186"/>
      <c r="AT627" s="181" t="s">
        <v>174</v>
      </c>
      <c r="AU627" s="181" t="s">
        <v>83</v>
      </c>
      <c r="AV627" s="178" t="s">
        <v>81</v>
      </c>
      <c r="AW627" s="178" t="s">
        <v>176</v>
      </c>
      <c r="AX627" s="178" t="s">
        <v>73</v>
      </c>
      <c r="AY627" s="181" t="s">
        <v>165</v>
      </c>
    </row>
    <row r="628" s="187" customFormat="true" ht="12" hidden="false" customHeight="false" outlineLevel="0" collapsed="false">
      <c r="B628" s="188"/>
      <c r="D628" s="180" t="s">
        <v>174</v>
      </c>
      <c r="E628" s="189"/>
      <c r="F628" s="190" t="s">
        <v>687</v>
      </c>
      <c r="H628" s="191" t="n">
        <v>4.8</v>
      </c>
      <c r="I628" s="192"/>
      <c r="L628" s="188"/>
      <c r="M628" s="193"/>
      <c r="N628" s="194"/>
      <c r="O628" s="194"/>
      <c r="P628" s="194"/>
      <c r="Q628" s="194"/>
      <c r="R628" s="194"/>
      <c r="S628" s="194"/>
      <c r="T628" s="194"/>
      <c r="U628" s="195"/>
      <c r="AT628" s="189" t="s">
        <v>174</v>
      </c>
      <c r="AU628" s="189" t="s">
        <v>83</v>
      </c>
      <c r="AV628" s="187" t="s">
        <v>83</v>
      </c>
      <c r="AW628" s="187" t="s">
        <v>176</v>
      </c>
      <c r="AX628" s="187" t="s">
        <v>73</v>
      </c>
      <c r="AY628" s="189" t="s">
        <v>165</v>
      </c>
    </row>
    <row r="629" s="187" customFormat="true" ht="12" hidden="false" customHeight="false" outlineLevel="0" collapsed="false">
      <c r="B629" s="188"/>
      <c r="D629" s="180" t="s">
        <v>174</v>
      </c>
      <c r="E629" s="189"/>
      <c r="F629" s="190" t="s">
        <v>688</v>
      </c>
      <c r="H629" s="191" t="n">
        <v>3.84</v>
      </c>
      <c r="I629" s="192"/>
      <c r="L629" s="188"/>
      <c r="M629" s="193"/>
      <c r="N629" s="194"/>
      <c r="O629" s="194"/>
      <c r="P629" s="194"/>
      <c r="Q629" s="194"/>
      <c r="R629" s="194"/>
      <c r="S629" s="194"/>
      <c r="T629" s="194"/>
      <c r="U629" s="195"/>
      <c r="AT629" s="189" t="s">
        <v>174</v>
      </c>
      <c r="AU629" s="189" t="s">
        <v>83</v>
      </c>
      <c r="AV629" s="187" t="s">
        <v>83</v>
      </c>
      <c r="AW629" s="187" t="s">
        <v>176</v>
      </c>
      <c r="AX629" s="187" t="s">
        <v>73</v>
      </c>
      <c r="AY629" s="189" t="s">
        <v>165</v>
      </c>
    </row>
    <row r="630" s="196" customFormat="true" ht="12" hidden="false" customHeight="false" outlineLevel="0" collapsed="false">
      <c r="B630" s="197"/>
      <c r="D630" s="180" t="s">
        <v>174</v>
      </c>
      <c r="E630" s="198"/>
      <c r="F630" s="199" t="s">
        <v>178</v>
      </c>
      <c r="H630" s="200" t="n">
        <v>8.64</v>
      </c>
      <c r="I630" s="201"/>
      <c r="L630" s="197"/>
      <c r="M630" s="202"/>
      <c r="N630" s="203"/>
      <c r="O630" s="203"/>
      <c r="P630" s="203"/>
      <c r="Q630" s="203"/>
      <c r="R630" s="203"/>
      <c r="S630" s="203"/>
      <c r="T630" s="203"/>
      <c r="U630" s="204"/>
      <c r="AT630" s="198" t="s">
        <v>174</v>
      </c>
      <c r="AU630" s="198" t="s">
        <v>83</v>
      </c>
      <c r="AV630" s="196" t="s">
        <v>172</v>
      </c>
      <c r="AW630" s="196" t="s">
        <v>176</v>
      </c>
      <c r="AX630" s="196" t="s">
        <v>81</v>
      </c>
      <c r="AY630" s="198" t="s">
        <v>165</v>
      </c>
    </row>
    <row r="631" s="22" customFormat="true" ht="24" hidden="false" customHeight="true" outlineLevel="0" collapsed="false">
      <c r="B631" s="164"/>
      <c r="C631" s="165" t="s">
        <v>689</v>
      </c>
      <c r="D631" s="165" t="s">
        <v>167</v>
      </c>
      <c r="E631" s="166" t="s">
        <v>690</v>
      </c>
      <c r="F631" s="167" t="s">
        <v>691</v>
      </c>
      <c r="G631" s="168" t="s">
        <v>170</v>
      </c>
      <c r="H631" s="169" t="n">
        <v>1.813</v>
      </c>
      <c r="I631" s="170"/>
      <c r="J631" s="171" t="n">
        <f aca="false">ROUND(I631*H631,2)</f>
        <v>0</v>
      </c>
      <c r="K631" s="215" t="s">
        <v>171</v>
      </c>
      <c r="L631" s="23"/>
      <c r="M631" s="172"/>
      <c r="N631" s="173" t="s">
        <v>44</v>
      </c>
      <c r="O631" s="54"/>
      <c r="P631" s="174" t="n">
        <f aca="false">O631*H631</f>
        <v>0</v>
      </c>
      <c r="Q631" s="174" t="n">
        <v>0.00092</v>
      </c>
      <c r="R631" s="174" t="n">
        <f aca="false">Q631*H631</f>
        <v>0.00166796</v>
      </c>
      <c r="S631" s="174" t="n">
        <v>0</v>
      </c>
      <c r="T631" s="174" t="n">
        <f aca="false">S631*H631</f>
        <v>0</v>
      </c>
      <c r="U631" s="175"/>
      <c r="AR631" s="176" t="s">
        <v>172</v>
      </c>
      <c r="AT631" s="176" t="s">
        <v>167</v>
      </c>
      <c r="AU631" s="176" t="s">
        <v>83</v>
      </c>
      <c r="AY631" s="3" t="s">
        <v>165</v>
      </c>
      <c r="BE631" s="177" t="n">
        <f aca="false">IF(N631="základní",J631,0)</f>
        <v>0</v>
      </c>
      <c r="BF631" s="177" t="n">
        <f aca="false">IF(N631="snížená",J631,0)</f>
        <v>0</v>
      </c>
      <c r="BG631" s="177" t="n">
        <f aca="false">IF(N631="zákl. přenesená",J631,0)</f>
        <v>0</v>
      </c>
      <c r="BH631" s="177" t="n">
        <f aca="false">IF(N631="sníž. přenesená",J631,0)</f>
        <v>0</v>
      </c>
      <c r="BI631" s="177" t="n">
        <f aca="false">IF(N631="nulová",J631,0)</f>
        <v>0</v>
      </c>
      <c r="BJ631" s="3" t="s">
        <v>81</v>
      </c>
      <c r="BK631" s="177" t="n">
        <f aca="false">ROUND(I631*H631,2)</f>
        <v>0</v>
      </c>
      <c r="BL631" s="3" t="s">
        <v>172</v>
      </c>
      <c r="BM631" s="176" t="s">
        <v>692</v>
      </c>
    </row>
    <row r="632" s="178" customFormat="true" ht="12" hidden="false" customHeight="false" outlineLevel="0" collapsed="false">
      <c r="B632" s="179"/>
      <c r="D632" s="180" t="s">
        <v>174</v>
      </c>
      <c r="E632" s="181"/>
      <c r="F632" s="182" t="s">
        <v>389</v>
      </c>
      <c r="H632" s="181"/>
      <c r="I632" s="183"/>
      <c r="L632" s="179"/>
      <c r="M632" s="184"/>
      <c r="N632" s="185"/>
      <c r="O632" s="185"/>
      <c r="P632" s="185"/>
      <c r="Q632" s="185"/>
      <c r="R632" s="185"/>
      <c r="S632" s="185"/>
      <c r="T632" s="185"/>
      <c r="U632" s="186"/>
      <c r="AT632" s="181" t="s">
        <v>174</v>
      </c>
      <c r="AU632" s="181" t="s">
        <v>83</v>
      </c>
      <c r="AV632" s="178" t="s">
        <v>81</v>
      </c>
      <c r="AW632" s="178" t="s">
        <v>176</v>
      </c>
      <c r="AX632" s="178" t="s">
        <v>73</v>
      </c>
      <c r="AY632" s="181" t="s">
        <v>165</v>
      </c>
    </row>
    <row r="633" s="187" customFormat="true" ht="12" hidden="false" customHeight="false" outlineLevel="0" collapsed="false">
      <c r="B633" s="188"/>
      <c r="D633" s="180" t="s">
        <v>174</v>
      </c>
      <c r="E633" s="189"/>
      <c r="F633" s="190" t="s">
        <v>677</v>
      </c>
      <c r="H633" s="191" t="n">
        <v>1.8125</v>
      </c>
      <c r="I633" s="192"/>
      <c r="L633" s="188"/>
      <c r="M633" s="193"/>
      <c r="N633" s="194"/>
      <c r="O633" s="194"/>
      <c r="P633" s="194"/>
      <c r="Q633" s="194"/>
      <c r="R633" s="194"/>
      <c r="S633" s="194"/>
      <c r="T633" s="194"/>
      <c r="U633" s="195"/>
      <c r="AT633" s="189" t="s">
        <v>174</v>
      </c>
      <c r="AU633" s="189" t="s">
        <v>83</v>
      </c>
      <c r="AV633" s="187" t="s">
        <v>83</v>
      </c>
      <c r="AW633" s="187" t="s">
        <v>176</v>
      </c>
      <c r="AX633" s="187" t="s">
        <v>73</v>
      </c>
      <c r="AY633" s="189" t="s">
        <v>165</v>
      </c>
    </row>
    <row r="634" s="196" customFormat="true" ht="12" hidden="false" customHeight="false" outlineLevel="0" collapsed="false">
      <c r="B634" s="197"/>
      <c r="D634" s="180" t="s">
        <v>174</v>
      </c>
      <c r="E634" s="198"/>
      <c r="F634" s="199" t="s">
        <v>178</v>
      </c>
      <c r="H634" s="200" t="n">
        <v>1.8125</v>
      </c>
      <c r="I634" s="201"/>
      <c r="L634" s="197"/>
      <c r="M634" s="202"/>
      <c r="N634" s="203"/>
      <c r="O634" s="203"/>
      <c r="P634" s="203"/>
      <c r="Q634" s="203"/>
      <c r="R634" s="203"/>
      <c r="S634" s="203"/>
      <c r="T634" s="203"/>
      <c r="U634" s="204"/>
      <c r="AT634" s="198" t="s">
        <v>174</v>
      </c>
      <c r="AU634" s="198" t="s">
        <v>83</v>
      </c>
      <c r="AV634" s="196" t="s">
        <v>172</v>
      </c>
      <c r="AW634" s="196" t="s">
        <v>176</v>
      </c>
      <c r="AX634" s="196" t="s">
        <v>81</v>
      </c>
      <c r="AY634" s="198" t="s">
        <v>165</v>
      </c>
    </row>
    <row r="635" s="22" customFormat="true" ht="24" hidden="false" customHeight="true" outlineLevel="0" collapsed="false">
      <c r="B635" s="164"/>
      <c r="C635" s="165" t="s">
        <v>693</v>
      </c>
      <c r="D635" s="165" t="s">
        <v>167</v>
      </c>
      <c r="E635" s="166" t="s">
        <v>694</v>
      </c>
      <c r="F635" s="167" t="s">
        <v>695</v>
      </c>
      <c r="G635" s="168" t="s">
        <v>170</v>
      </c>
      <c r="H635" s="169" t="n">
        <v>1.813</v>
      </c>
      <c r="I635" s="170"/>
      <c r="J635" s="171" t="n">
        <f aca="false">ROUND(I635*H635,2)</f>
        <v>0</v>
      </c>
      <c r="K635" s="215" t="s">
        <v>171</v>
      </c>
      <c r="L635" s="23"/>
      <c r="M635" s="172"/>
      <c r="N635" s="173" t="s">
        <v>44</v>
      </c>
      <c r="O635" s="54"/>
      <c r="P635" s="174" t="n">
        <f aca="false">O635*H635</f>
        <v>0</v>
      </c>
      <c r="Q635" s="174" t="n">
        <v>0</v>
      </c>
      <c r="R635" s="174" t="n">
        <f aca="false">Q635*H635</f>
        <v>0</v>
      </c>
      <c r="S635" s="174" t="n">
        <v>0</v>
      </c>
      <c r="T635" s="174" t="n">
        <f aca="false">S635*H635</f>
        <v>0</v>
      </c>
      <c r="U635" s="175"/>
      <c r="AR635" s="176" t="s">
        <v>172</v>
      </c>
      <c r="AT635" s="176" t="s">
        <v>167</v>
      </c>
      <c r="AU635" s="176" t="s">
        <v>83</v>
      </c>
      <c r="AY635" s="3" t="s">
        <v>165</v>
      </c>
      <c r="BE635" s="177" t="n">
        <f aca="false">IF(N635="základní",J635,0)</f>
        <v>0</v>
      </c>
      <c r="BF635" s="177" t="n">
        <f aca="false">IF(N635="snížená",J635,0)</f>
        <v>0</v>
      </c>
      <c r="BG635" s="177" t="n">
        <f aca="false">IF(N635="zákl. přenesená",J635,0)</f>
        <v>0</v>
      </c>
      <c r="BH635" s="177" t="n">
        <f aca="false">IF(N635="sníž. přenesená",J635,0)</f>
        <v>0</v>
      </c>
      <c r="BI635" s="177" t="n">
        <f aca="false">IF(N635="nulová",J635,0)</f>
        <v>0</v>
      </c>
      <c r="BJ635" s="3" t="s">
        <v>81</v>
      </c>
      <c r="BK635" s="177" t="n">
        <f aca="false">ROUND(I635*H635,2)</f>
        <v>0</v>
      </c>
      <c r="BL635" s="3" t="s">
        <v>172</v>
      </c>
      <c r="BM635" s="176" t="s">
        <v>696</v>
      </c>
    </row>
    <row r="636" s="22" customFormat="true" ht="16.5" hidden="false" customHeight="true" outlineLevel="0" collapsed="false">
      <c r="B636" s="164"/>
      <c r="C636" s="165" t="s">
        <v>697</v>
      </c>
      <c r="D636" s="165" t="s">
        <v>167</v>
      </c>
      <c r="E636" s="166" t="s">
        <v>698</v>
      </c>
      <c r="F636" s="167" t="s">
        <v>699</v>
      </c>
      <c r="G636" s="168" t="s">
        <v>265</v>
      </c>
      <c r="H636" s="169" t="n">
        <v>0.065</v>
      </c>
      <c r="I636" s="170"/>
      <c r="J636" s="171" t="n">
        <f aca="false">ROUND(I636*H636,2)</f>
        <v>0</v>
      </c>
      <c r="K636" s="215" t="s">
        <v>171</v>
      </c>
      <c r="L636" s="23"/>
      <c r="M636" s="172"/>
      <c r="N636" s="173" t="s">
        <v>44</v>
      </c>
      <c r="O636" s="54"/>
      <c r="P636" s="174" t="n">
        <f aca="false">O636*H636</f>
        <v>0</v>
      </c>
      <c r="Q636" s="174" t="n">
        <v>1.05516</v>
      </c>
      <c r="R636" s="174" t="n">
        <f aca="false">Q636*H636</f>
        <v>0.0685854</v>
      </c>
      <c r="S636" s="174" t="n">
        <v>0</v>
      </c>
      <c r="T636" s="174" t="n">
        <f aca="false">S636*H636</f>
        <v>0</v>
      </c>
      <c r="U636" s="175"/>
      <c r="AR636" s="176" t="s">
        <v>172</v>
      </c>
      <c r="AT636" s="176" t="s">
        <v>167</v>
      </c>
      <c r="AU636" s="176" t="s">
        <v>83</v>
      </c>
      <c r="AY636" s="3" t="s">
        <v>165</v>
      </c>
      <c r="BE636" s="177" t="n">
        <f aca="false">IF(N636="základní",J636,0)</f>
        <v>0</v>
      </c>
      <c r="BF636" s="177" t="n">
        <f aca="false">IF(N636="snížená",J636,0)</f>
        <v>0</v>
      </c>
      <c r="BG636" s="177" t="n">
        <f aca="false">IF(N636="zákl. přenesená",J636,0)</f>
        <v>0</v>
      </c>
      <c r="BH636" s="177" t="n">
        <f aca="false">IF(N636="sníž. přenesená",J636,0)</f>
        <v>0</v>
      </c>
      <c r="BI636" s="177" t="n">
        <f aca="false">IF(N636="nulová",J636,0)</f>
        <v>0</v>
      </c>
      <c r="BJ636" s="3" t="s">
        <v>81</v>
      </c>
      <c r="BK636" s="177" t="n">
        <f aca="false">ROUND(I636*H636,2)</f>
        <v>0</v>
      </c>
      <c r="BL636" s="3" t="s">
        <v>172</v>
      </c>
      <c r="BM636" s="176" t="s">
        <v>700</v>
      </c>
    </row>
    <row r="637" s="178" customFormat="true" ht="12" hidden="false" customHeight="false" outlineLevel="0" collapsed="false">
      <c r="B637" s="179"/>
      <c r="D637" s="180" t="s">
        <v>174</v>
      </c>
      <c r="E637" s="181"/>
      <c r="F637" s="182" t="s">
        <v>389</v>
      </c>
      <c r="H637" s="181"/>
      <c r="I637" s="183"/>
      <c r="L637" s="179"/>
      <c r="M637" s="184"/>
      <c r="N637" s="185"/>
      <c r="O637" s="185"/>
      <c r="P637" s="185"/>
      <c r="Q637" s="185"/>
      <c r="R637" s="185"/>
      <c r="S637" s="185"/>
      <c r="T637" s="185"/>
      <c r="U637" s="186"/>
      <c r="AT637" s="181" t="s">
        <v>174</v>
      </c>
      <c r="AU637" s="181" t="s">
        <v>83</v>
      </c>
      <c r="AV637" s="178" t="s">
        <v>81</v>
      </c>
      <c r="AW637" s="178" t="s">
        <v>176</v>
      </c>
      <c r="AX637" s="178" t="s">
        <v>73</v>
      </c>
      <c r="AY637" s="181" t="s">
        <v>165</v>
      </c>
    </row>
    <row r="638" s="187" customFormat="true" ht="12" hidden="false" customHeight="false" outlineLevel="0" collapsed="false">
      <c r="B638" s="188"/>
      <c r="D638" s="180" t="s">
        <v>174</v>
      </c>
      <c r="E638" s="189"/>
      <c r="F638" s="190" t="s">
        <v>701</v>
      </c>
      <c r="H638" s="191" t="n">
        <v>0.06475</v>
      </c>
      <c r="I638" s="192"/>
      <c r="L638" s="188"/>
      <c r="M638" s="193"/>
      <c r="N638" s="194"/>
      <c r="O638" s="194"/>
      <c r="P638" s="194"/>
      <c r="Q638" s="194"/>
      <c r="R638" s="194"/>
      <c r="S638" s="194"/>
      <c r="T638" s="194"/>
      <c r="U638" s="195"/>
      <c r="AT638" s="189" t="s">
        <v>174</v>
      </c>
      <c r="AU638" s="189" t="s">
        <v>83</v>
      </c>
      <c r="AV638" s="187" t="s">
        <v>83</v>
      </c>
      <c r="AW638" s="187" t="s">
        <v>176</v>
      </c>
      <c r="AX638" s="187" t="s">
        <v>73</v>
      </c>
      <c r="AY638" s="189" t="s">
        <v>165</v>
      </c>
    </row>
    <row r="639" s="196" customFormat="true" ht="12" hidden="false" customHeight="false" outlineLevel="0" collapsed="false">
      <c r="B639" s="197"/>
      <c r="D639" s="180" t="s">
        <v>174</v>
      </c>
      <c r="E639" s="198"/>
      <c r="F639" s="199" t="s">
        <v>178</v>
      </c>
      <c r="H639" s="200" t="n">
        <v>0.06475</v>
      </c>
      <c r="I639" s="201"/>
      <c r="L639" s="197"/>
      <c r="M639" s="202"/>
      <c r="N639" s="203"/>
      <c r="O639" s="203"/>
      <c r="P639" s="203"/>
      <c r="Q639" s="203"/>
      <c r="R639" s="203"/>
      <c r="S639" s="203"/>
      <c r="T639" s="203"/>
      <c r="U639" s="204"/>
      <c r="AT639" s="198" t="s">
        <v>174</v>
      </c>
      <c r="AU639" s="198" t="s">
        <v>83</v>
      </c>
      <c r="AV639" s="196" t="s">
        <v>172</v>
      </c>
      <c r="AW639" s="196" t="s">
        <v>176</v>
      </c>
      <c r="AX639" s="196" t="s">
        <v>81</v>
      </c>
      <c r="AY639" s="198" t="s">
        <v>165</v>
      </c>
    </row>
    <row r="640" s="22" customFormat="true" ht="16.5" hidden="false" customHeight="true" outlineLevel="0" collapsed="false">
      <c r="B640" s="164"/>
      <c r="C640" s="165" t="s">
        <v>702</v>
      </c>
      <c r="D640" s="165" t="s">
        <v>167</v>
      </c>
      <c r="E640" s="166" t="s">
        <v>703</v>
      </c>
      <c r="F640" s="167" t="s">
        <v>704</v>
      </c>
      <c r="G640" s="168" t="s">
        <v>265</v>
      </c>
      <c r="H640" s="169" t="n">
        <v>0.06</v>
      </c>
      <c r="I640" s="170"/>
      <c r="J640" s="171" t="n">
        <f aca="false">ROUND(I640*H640,2)</f>
        <v>0</v>
      </c>
      <c r="K640" s="215" t="s">
        <v>171</v>
      </c>
      <c r="L640" s="23"/>
      <c r="M640" s="172"/>
      <c r="N640" s="173" t="s">
        <v>44</v>
      </c>
      <c r="O640" s="54"/>
      <c r="P640" s="174" t="n">
        <f aca="false">O640*H640</f>
        <v>0</v>
      </c>
      <c r="Q640" s="174" t="n">
        <v>1.06277</v>
      </c>
      <c r="R640" s="174" t="n">
        <f aca="false">Q640*H640</f>
        <v>0.0637662</v>
      </c>
      <c r="S640" s="174" t="n">
        <v>0</v>
      </c>
      <c r="T640" s="174" t="n">
        <f aca="false">S640*H640</f>
        <v>0</v>
      </c>
      <c r="U640" s="175"/>
      <c r="AR640" s="176" t="s">
        <v>172</v>
      </c>
      <c r="AT640" s="176" t="s">
        <v>167</v>
      </c>
      <c r="AU640" s="176" t="s">
        <v>83</v>
      </c>
      <c r="AY640" s="3" t="s">
        <v>165</v>
      </c>
      <c r="BE640" s="177" t="n">
        <f aca="false">IF(N640="základní",J640,0)</f>
        <v>0</v>
      </c>
      <c r="BF640" s="177" t="n">
        <f aca="false">IF(N640="snížená",J640,0)</f>
        <v>0</v>
      </c>
      <c r="BG640" s="177" t="n">
        <f aca="false">IF(N640="zákl. přenesená",J640,0)</f>
        <v>0</v>
      </c>
      <c r="BH640" s="177" t="n">
        <f aca="false">IF(N640="sníž. přenesená",J640,0)</f>
        <v>0</v>
      </c>
      <c r="BI640" s="177" t="n">
        <f aca="false">IF(N640="nulová",J640,0)</f>
        <v>0</v>
      </c>
      <c r="BJ640" s="3" t="s">
        <v>81</v>
      </c>
      <c r="BK640" s="177" t="n">
        <f aca="false">ROUND(I640*H640,2)</f>
        <v>0</v>
      </c>
      <c r="BL640" s="3" t="s">
        <v>172</v>
      </c>
      <c r="BM640" s="176" t="s">
        <v>705</v>
      </c>
    </row>
    <row r="641" s="178" customFormat="true" ht="12" hidden="false" customHeight="false" outlineLevel="0" collapsed="false">
      <c r="B641" s="179"/>
      <c r="D641" s="180" t="s">
        <v>174</v>
      </c>
      <c r="E641" s="181"/>
      <c r="F641" s="182" t="s">
        <v>665</v>
      </c>
      <c r="H641" s="181"/>
      <c r="I641" s="183"/>
      <c r="L641" s="179"/>
      <c r="M641" s="184"/>
      <c r="N641" s="185"/>
      <c r="O641" s="185"/>
      <c r="P641" s="185"/>
      <c r="Q641" s="185"/>
      <c r="R641" s="185"/>
      <c r="S641" s="185"/>
      <c r="T641" s="185"/>
      <c r="U641" s="186"/>
      <c r="AT641" s="181" t="s">
        <v>174</v>
      </c>
      <c r="AU641" s="181" t="s">
        <v>83</v>
      </c>
      <c r="AV641" s="178" t="s">
        <v>81</v>
      </c>
      <c r="AW641" s="178" t="s">
        <v>176</v>
      </c>
      <c r="AX641" s="178" t="s">
        <v>73</v>
      </c>
      <c r="AY641" s="181" t="s">
        <v>165</v>
      </c>
    </row>
    <row r="642" s="178" customFormat="true" ht="12" hidden="false" customHeight="false" outlineLevel="0" collapsed="false">
      <c r="B642" s="179"/>
      <c r="D642" s="180" t="s">
        <v>174</v>
      </c>
      <c r="E642" s="181"/>
      <c r="F642" s="182" t="s">
        <v>706</v>
      </c>
      <c r="H642" s="181"/>
      <c r="I642" s="183"/>
      <c r="L642" s="179"/>
      <c r="M642" s="184"/>
      <c r="N642" s="185"/>
      <c r="O642" s="185"/>
      <c r="P642" s="185"/>
      <c r="Q642" s="185"/>
      <c r="R642" s="185"/>
      <c r="S642" s="185"/>
      <c r="T642" s="185"/>
      <c r="U642" s="186"/>
      <c r="AT642" s="181" t="s">
        <v>174</v>
      </c>
      <c r="AU642" s="181" t="s">
        <v>83</v>
      </c>
      <c r="AV642" s="178" t="s">
        <v>81</v>
      </c>
      <c r="AW642" s="178" t="s">
        <v>176</v>
      </c>
      <c r="AX642" s="178" t="s">
        <v>73</v>
      </c>
      <c r="AY642" s="181" t="s">
        <v>165</v>
      </c>
    </row>
    <row r="643" s="187" customFormat="true" ht="12" hidden="false" customHeight="false" outlineLevel="0" collapsed="false">
      <c r="B643" s="188"/>
      <c r="D643" s="180" t="s">
        <v>174</v>
      </c>
      <c r="E643" s="189"/>
      <c r="F643" s="190" t="s">
        <v>707</v>
      </c>
      <c r="H643" s="191" t="n">
        <v>0.0336</v>
      </c>
      <c r="I643" s="192"/>
      <c r="L643" s="188"/>
      <c r="M643" s="193"/>
      <c r="N643" s="194"/>
      <c r="O643" s="194"/>
      <c r="P643" s="194"/>
      <c r="Q643" s="194"/>
      <c r="R643" s="194"/>
      <c r="S643" s="194"/>
      <c r="T643" s="194"/>
      <c r="U643" s="195"/>
      <c r="AT643" s="189" t="s">
        <v>174</v>
      </c>
      <c r="AU643" s="189" t="s">
        <v>83</v>
      </c>
      <c r="AV643" s="187" t="s">
        <v>83</v>
      </c>
      <c r="AW643" s="187" t="s">
        <v>176</v>
      </c>
      <c r="AX643" s="187" t="s">
        <v>73</v>
      </c>
      <c r="AY643" s="189" t="s">
        <v>165</v>
      </c>
    </row>
    <row r="644" s="187" customFormat="true" ht="12" hidden="false" customHeight="false" outlineLevel="0" collapsed="false">
      <c r="B644" s="188"/>
      <c r="D644" s="180" t="s">
        <v>174</v>
      </c>
      <c r="E644" s="189"/>
      <c r="F644" s="190" t="s">
        <v>708</v>
      </c>
      <c r="H644" s="191" t="n">
        <v>0.02688</v>
      </c>
      <c r="I644" s="192"/>
      <c r="L644" s="188"/>
      <c r="M644" s="193"/>
      <c r="N644" s="194"/>
      <c r="O644" s="194"/>
      <c r="P644" s="194"/>
      <c r="Q644" s="194"/>
      <c r="R644" s="194"/>
      <c r="S644" s="194"/>
      <c r="T644" s="194"/>
      <c r="U644" s="195"/>
      <c r="AT644" s="189" t="s">
        <v>174</v>
      </c>
      <c r="AU644" s="189" t="s">
        <v>83</v>
      </c>
      <c r="AV644" s="187" t="s">
        <v>83</v>
      </c>
      <c r="AW644" s="187" t="s">
        <v>176</v>
      </c>
      <c r="AX644" s="187" t="s">
        <v>73</v>
      </c>
      <c r="AY644" s="189" t="s">
        <v>165</v>
      </c>
    </row>
    <row r="645" s="196" customFormat="true" ht="12" hidden="false" customHeight="false" outlineLevel="0" collapsed="false">
      <c r="B645" s="197"/>
      <c r="D645" s="180" t="s">
        <v>174</v>
      </c>
      <c r="E645" s="198"/>
      <c r="F645" s="199" t="s">
        <v>178</v>
      </c>
      <c r="H645" s="200" t="n">
        <v>0.06048</v>
      </c>
      <c r="I645" s="201"/>
      <c r="L645" s="197"/>
      <c r="M645" s="202"/>
      <c r="N645" s="203"/>
      <c r="O645" s="203"/>
      <c r="P645" s="203"/>
      <c r="Q645" s="203"/>
      <c r="R645" s="203"/>
      <c r="S645" s="203"/>
      <c r="T645" s="203"/>
      <c r="U645" s="204"/>
      <c r="AT645" s="198" t="s">
        <v>174</v>
      </c>
      <c r="AU645" s="198" t="s">
        <v>83</v>
      </c>
      <c r="AV645" s="196" t="s">
        <v>172</v>
      </c>
      <c r="AW645" s="196" t="s">
        <v>176</v>
      </c>
      <c r="AX645" s="196" t="s">
        <v>81</v>
      </c>
      <c r="AY645" s="198" t="s">
        <v>165</v>
      </c>
    </row>
    <row r="646" s="22" customFormat="true" ht="16.5" hidden="false" customHeight="true" outlineLevel="0" collapsed="false">
      <c r="B646" s="164"/>
      <c r="C646" s="165" t="s">
        <v>709</v>
      </c>
      <c r="D646" s="165" t="s">
        <v>167</v>
      </c>
      <c r="E646" s="166" t="s">
        <v>710</v>
      </c>
      <c r="F646" s="167" t="s">
        <v>711</v>
      </c>
      <c r="G646" s="168" t="s">
        <v>187</v>
      </c>
      <c r="H646" s="169" t="n">
        <v>1.139</v>
      </c>
      <c r="I646" s="170"/>
      <c r="J646" s="171" t="n">
        <f aca="false">ROUND(I646*H646,2)</f>
        <v>0</v>
      </c>
      <c r="K646" s="215" t="s">
        <v>171</v>
      </c>
      <c r="L646" s="23"/>
      <c r="M646" s="172"/>
      <c r="N646" s="173" t="s">
        <v>44</v>
      </c>
      <c r="O646" s="54"/>
      <c r="P646" s="174" t="n">
        <f aca="false">O646*H646</f>
        <v>0</v>
      </c>
      <c r="Q646" s="174" t="n">
        <v>2.4534</v>
      </c>
      <c r="R646" s="174" t="n">
        <f aca="false">Q646*H646</f>
        <v>2.7944226</v>
      </c>
      <c r="S646" s="174" t="n">
        <v>0</v>
      </c>
      <c r="T646" s="174" t="n">
        <f aca="false">S646*H646</f>
        <v>0</v>
      </c>
      <c r="U646" s="175"/>
      <c r="AR646" s="176" t="s">
        <v>172</v>
      </c>
      <c r="AT646" s="176" t="s">
        <v>167</v>
      </c>
      <c r="AU646" s="176" t="s">
        <v>83</v>
      </c>
      <c r="AY646" s="3" t="s">
        <v>165</v>
      </c>
      <c r="BE646" s="177" t="n">
        <f aca="false">IF(N646="základní",J646,0)</f>
        <v>0</v>
      </c>
      <c r="BF646" s="177" t="n">
        <f aca="false">IF(N646="snížená",J646,0)</f>
        <v>0</v>
      </c>
      <c r="BG646" s="177" t="n">
        <f aca="false">IF(N646="zákl. přenesená",J646,0)</f>
        <v>0</v>
      </c>
      <c r="BH646" s="177" t="n">
        <f aca="false">IF(N646="sníž. přenesená",J646,0)</f>
        <v>0</v>
      </c>
      <c r="BI646" s="177" t="n">
        <f aca="false">IF(N646="nulová",J646,0)</f>
        <v>0</v>
      </c>
      <c r="BJ646" s="3" t="s">
        <v>81</v>
      </c>
      <c r="BK646" s="177" t="n">
        <f aca="false">ROUND(I646*H646,2)</f>
        <v>0</v>
      </c>
      <c r="BL646" s="3" t="s">
        <v>172</v>
      </c>
      <c r="BM646" s="176" t="s">
        <v>712</v>
      </c>
    </row>
    <row r="647" s="178" customFormat="true" ht="12" hidden="false" customHeight="false" outlineLevel="0" collapsed="false">
      <c r="B647" s="179"/>
      <c r="D647" s="180" t="s">
        <v>174</v>
      </c>
      <c r="E647" s="181"/>
      <c r="F647" s="182" t="s">
        <v>389</v>
      </c>
      <c r="H647" s="181"/>
      <c r="I647" s="183"/>
      <c r="L647" s="179"/>
      <c r="M647" s="184"/>
      <c r="N647" s="185"/>
      <c r="O647" s="185"/>
      <c r="P647" s="185"/>
      <c r="Q647" s="185"/>
      <c r="R647" s="185"/>
      <c r="S647" s="185"/>
      <c r="T647" s="185"/>
      <c r="U647" s="186"/>
      <c r="AT647" s="181" t="s">
        <v>174</v>
      </c>
      <c r="AU647" s="181" t="s">
        <v>83</v>
      </c>
      <c r="AV647" s="178" t="s">
        <v>81</v>
      </c>
      <c r="AW647" s="178" t="s">
        <v>176</v>
      </c>
      <c r="AX647" s="178" t="s">
        <v>73</v>
      </c>
      <c r="AY647" s="181" t="s">
        <v>165</v>
      </c>
    </row>
    <row r="648" s="187" customFormat="true" ht="12" hidden="false" customHeight="false" outlineLevel="0" collapsed="false">
      <c r="B648" s="188"/>
      <c r="D648" s="180" t="s">
        <v>174</v>
      </c>
      <c r="E648" s="189"/>
      <c r="F648" s="190" t="s">
        <v>713</v>
      </c>
      <c r="H648" s="191" t="n">
        <v>0.7575</v>
      </c>
      <c r="I648" s="192"/>
      <c r="L648" s="188"/>
      <c r="M648" s="193"/>
      <c r="N648" s="194"/>
      <c r="O648" s="194"/>
      <c r="P648" s="194"/>
      <c r="Q648" s="194"/>
      <c r="R648" s="194"/>
      <c r="S648" s="194"/>
      <c r="T648" s="194"/>
      <c r="U648" s="195"/>
      <c r="AT648" s="189" t="s">
        <v>174</v>
      </c>
      <c r="AU648" s="189" t="s">
        <v>83</v>
      </c>
      <c r="AV648" s="187" t="s">
        <v>83</v>
      </c>
      <c r="AW648" s="187" t="s">
        <v>176</v>
      </c>
      <c r="AX648" s="187" t="s">
        <v>73</v>
      </c>
      <c r="AY648" s="189" t="s">
        <v>165</v>
      </c>
    </row>
    <row r="649" s="187" customFormat="true" ht="12" hidden="false" customHeight="false" outlineLevel="0" collapsed="false">
      <c r="B649" s="188"/>
      <c r="D649" s="180" t="s">
        <v>174</v>
      </c>
      <c r="E649" s="189"/>
      <c r="F649" s="190" t="s">
        <v>714</v>
      </c>
      <c r="H649" s="191" t="n">
        <v>0.35625</v>
      </c>
      <c r="I649" s="192"/>
      <c r="L649" s="188"/>
      <c r="M649" s="193"/>
      <c r="N649" s="194"/>
      <c r="O649" s="194"/>
      <c r="P649" s="194"/>
      <c r="Q649" s="194"/>
      <c r="R649" s="194"/>
      <c r="S649" s="194"/>
      <c r="T649" s="194"/>
      <c r="U649" s="195"/>
      <c r="AT649" s="189" t="s">
        <v>174</v>
      </c>
      <c r="AU649" s="189" t="s">
        <v>83</v>
      </c>
      <c r="AV649" s="187" t="s">
        <v>83</v>
      </c>
      <c r="AW649" s="187" t="s">
        <v>176</v>
      </c>
      <c r="AX649" s="187" t="s">
        <v>73</v>
      </c>
      <c r="AY649" s="189" t="s">
        <v>165</v>
      </c>
    </row>
    <row r="650" s="178" customFormat="true" ht="12" hidden="false" customHeight="false" outlineLevel="0" collapsed="false">
      <c r="B650" s="179"/>
      <c r="D650" s="180" t="s">
        <v>174</v>
      </c>
      <c r="E650" s="181"/>
      <c r="F650" s="182" t="s">
        <v>715</v>
      </c>
      <c r="H650" s="181"/>
      <c r="I650" s="183"/>
      <c r="L650" s="179"/>
      <c r="M650" s="184"/>
      <c r="N650" s="185"/>
      <c r="O650" s="185"/>
      <c r="P650" s="185"/>
      <c r="Q650" s="185"/>
      <c r="R650" s="185"/>
      <c r="S650" s="185"/>
      <c r="T650" s="185"/>
      <c r="U650" s="186"/>
      <c r="AT650" s="181" t="s">
        <v>174</v>
      </c>
      <c r="AU650" s="181" t="s">
        <v>83</v>
      </c>
      <c r="AV650" s="178" t="s">
        <v>81</v>
      </c>
      <c r="AW650" s="178" t="s">
        <v>176</v>
      </c>
      <c r="AX650" s="178" t="s">
        <v>73</v>
      </c>
      <c r="AY650" s="181" t="s">
        <v>165</v>
      </c>
    </row>
    <row r="651" s="187" customFormat="true" ht="12" hidden="false" customHeight="false" outlineLevel="0" collapsed="false">
      <c r="B651" s="188"/>
      <c r="D651" s="180" t="s">
        <v>174</v>
      </c>
      <c r="E651" s="189"/>
      <c r="F651" s="190" t="s">
        <v>716</v>
      </c>
      <c r="H651" s="191" t="n">
        <v>0.0252</v>
      </c>
      <c r="I651" s="192"/>
      <c r="L651" s="188"/>
      <c r="M651" s="193"/>
      <c r="N651" s="194"/>
      <c r="O651" s="194"/>
      <c r="P651" s="194"/>
      <c r="Q651" s="194"/>
      <c r="R651" s="194"/>
      <c r="S651" s="194"/>
      <c r="T651" s="194"/>
      <c r="U651" s="195"/>
      <c r="AT651" s="189" t="s">
        <v>174</v>
      </c>
      <c r="AU651" s="189" t="s">
        <v>83</v>
      </c>
      <c r="AV651" s="187" t="s">
        <v>83</v>
      </c>
      <c r="AW651" s="187" t="s">
        <v>176</v>
      </c>
      <c r="AX651" s="187" t="s">
        <v>73</v>
      </c>
      <c r="AY651" s="189" t="s">
        <v>165</v>
      </c>
    </row>
    <row r="652" s="196" customFormat="true" ht="12" hidden="false" customHeight="false" outlineLevel="0" collapsed="false">
      <c r="B652" s="197"/>
      <c r="D652" s="180" t="s">
        <v>174</v>
      </c>
      <c r="E652" s="198"/>
      <c r="F652" s="199" t="s">
        <v>178</v>
      </c>
      <c r="H652" s="200" t="n">
        <v>1.13895</v>
      </c>
      <c r="I652" s="201"/>
      <c r="L652" s="197"/>
      <c r="M652" s="202"/>
      <c r="N652" s="203"/>
      <c r="O652" s="203"/>
      <c r="P652" s="203"/>
      <c r="Q652" s="203"/>
      <c r="R652" s="203"/>
      <c r="S652" s="203"/>
      <c r="T652" s="203"/>
      <c r="U652" s="204"/>
      <c r="AT652" s="198" t="s">
        <v>174</v>
      </c>
      <c r="AU652" s="198" t="s">
        <v>83</v>
      </c>
      <c r="AV652" s="196" t="s">
        <v>172</v>
      </c>
      <c r="AW652" s="196" t="s">
        <v>176</v>
      </c>
      <c r="AX652" s="196" t="s">
        <v>81</v>
      </c>
      <c r="AY652" s="198" t="s">
        <v>165</v>
      </c>
    </row>
    <row r="653" s="22" customFormat="true" ht="16.5" hidden="false" customHeight="true" outlineLevel="0" collapsed="false">
      <c r="B653" s="164"/>
      <c r="C653" s="165" t="s">
        <v>717</v>
      </c>
      <c r="D653" s="165" t="s">
        <v>167</v>
      </c>
      <c r="E653" s="166" t="s">
        <v>718</v>
      </c>
      <c r="F653" s="167" t="s">
        <v>719</v>
      </c>
      <c r="G653" s="168" t="s">
        <v>170</v>
      </c>
      <c r="H653" s="169" t="n">
        <v>7.785</v>
      </c>
      <c r="I653" s="170"/>
      <c r="J653" s="171" t="n">
        <f aca="false">ROUND(I653*H653,2)</f>
        <v>0</v>
      </c>
      <c r="K653" s="215" t="s">
        <v>171</v>
      </c>
      <c r="L653" s="23"/>
      <c r="M653" s="172"/>
      <c r="N653" s="173" t="s">
        <v>44</v>
      </c>
      <c r="O653" s="54"/>
      <c r="P653" s="174" t="n">
        <f aca="false">O653*H653</f>
        <v>0</v>
      </c>
      <c r="Q653" s="174" t="n">
        <v>0.00519</v>
      </c>
      <c r="R653" s="174" t="n">
        <f aca="false">Q653*H653</f>
        <v>0.04040415</v>
      </c>
      <c r="S653" s="174" t="n">
        <v>0</v>
      </c>
      <c r="T653" s="174" t="n">
        <f aca="false">S653*H653</f>
        <v>0</v>
      </c>
      <c r="U653" s="175"/>
      <c r="AR653" s="176" t="s">
        <v>172</v>
      </c>
      <c r="AT653" s="176" t="s">
        <v>167</v>
      </c>
      <c r="AU653" s="176" t="s">
        <v>83</v>
      </c>
      <c r="AY653" s="3" t="s">
        <v>165</v>
      </c>
      <c r="BE653" s="177" t="n">
        <f aca="false">IF(N653="základní",J653,0)</f>
        <v>0</v>
      </c>
      <c r="BF653" s="177" t="n">
        <f aca="false">IF(N653="snížená",J653,0)</f>
        <v>0</v>
      </c>
      <c r="BG653" s="177" t="n">
        <f aca="false">IF(N653="zákl. přenesená",J653,0)</f>
        <v>0</v>
      </c>
      <c r="BH653" s="177" t="n">
        <f aca="false">IF(N653="sníž. přenesená",J653,0)</f>
        <v>0</v>
      </c>
      <c r="BI653" s="177" t="n">
        <f aca="false">IF(N653="nulová",J653,0)</f>
        <v>0</v>
      </c>
      <c r="BJ653" s="3" t="s">
        <v>81</v>
      </c>
      <c r="BK653" s="177" t="n">
        <f aca="false">ROUND(I653*H653,2)</f>
        <v>0</v>
      </c>
      <c r="BL653" s="3" t="s">
        <v>172</v>
      </c>
      <c r="BM653" s="176" t="s">
        <v>720</v>
      </c>
    </row>
    <row r="654" s="178" customFormat="true" ht="12" hidden="false" customHeight="false" outlineLevel="0" collapsed="false">
      <c r="B654" s="179"/>
      <c r="D654" s="180" t="s">
        <v>174</v>
      </c>
      <c r="E654" s="181"/>
      <c r="F654" s="182" t="s">
        <v>389</v>
      </c>
      <c r="H654" s="181"/>
      <c r="I654" s="183"/>
      <c r="L654" s="179"/>
      <c r="M654" s="184"/>
      <c r="N654" s="185"/>
      <c r="O654" s="185"/>
      <c r="P654" s="185"/>
      <c r="Q654" s="185"/>
      <c r="R654" s="185"/>
      <c r="S654" s="185"/>
      <c r="T654" s="185"/>
      <c r="U654" s="186"/>
      <c r="AT654" s="181" t="s">
        <v>174</v>
      </c>
      <c r="AU654" s="181" t="s">
        <v>83</v>
      </c>
      <c r="AV654" s="178" t="s">
        <v>81</v>
      </c>
      <c r="AW654" s="178" t="s">
        <v>176</v>
      </c>
      <c r="AX654" s="178" t="s">
        <v>73</v>
      </c>
      <c r="AY654" s="181" t="s">
        <v>165</v>
      </c>
    </row>
    <row r="655" s="187" customFormat="true" ht="12" hidden="false" customHeight="false" outlineLevel="0" collapsed="false">
      <c r="B655" s="188"/>
      <c r="D655" s="180" t="s">
        <v>174</v>
      </c>
      <c r="E655" s="189"/>
      <c r="F655" s="190" t="s">
        <v>721</v>
      </c>
      <c r="H655" s="191" t="n">
        <v>5.05</v>
      </c>
      <c r="I655" s="192"/>
      <c r="L655" s="188"/>
      <c r="M655" s="193"/>
      <c r="N655" s="194"/>
      <c r="O655" s="194"/>
      <c r="P655" s="194"/>
      <c r="Q655" s="194"/>
      <c r="R655" s="194"/>
      <c r="S655" s="194"/>
      <c r="T655" s="194"/>
      <c r="U655" s="195"/>
      <c r="AT655" s="189" t="s">
        <v>174</v>
      </c>
      <c r="AU655" s="189" t="s">
        <v>83</v>
      </c>
      <c r="AV655" s="187" t="s">
        <v>83</v>
      </c>
      <c r="AW655" s="187" t="s">
        <v>176</v>
      </c>
      <c r="AX655" s="187" t="s">
        <v>73</v>
      </c>
      <c r="AY655" s="189" t="s">
        <v>165</v>
      </c>
    </row>
    <row r="656" s="187" customFormat="true" ht="12" hidden="false" customHeight="false" outlineLevel="0" collapsed="false">
      <c r="B656" s="188"/>
      <c r="D656" s="180" t="s">
        <v>174</v>
      </c>
      <c r="E656" s="189"/>
      <c r="F656" s="190" t="s">
        <v>722</v>
      </c>
      <c r="H656" s="191" t="n">
        <v>2.375</v>
      </c>
      <c r="I656" s="192"/>
      <c r="L656" s="188"/>
      <c r="M656" s="193"/>
      <c r="N656" s="194"/>
      <c r="O656" s="194"/>
      <c r="P656" s="194"/>
      <c r="Q656" s="194"/>
      <c r="R656" s="194"/>
      <c r="S656" s="194"/>
      <c r="T656" s="194"/>
      <c r="U656" s="195"/>
      <c r="AT656" s="189" t="s">
        <v>174</v>
      </c>
      <c r="AU656" s="189" t="s">
        <v>83</v>
      </c>
      <c r="AV656" s="187" t="s">
        <v>83</v>
      </c>
      <c r="AW656" s="187" t="s">
        <v>176</v>
      </c>
      <c r="AX656" s="187" t="s">
        <v>73</v>
      </c>
      <c r="AY656" s="189" t="s">
        <v>165</v>
      </c>
    </row>
    <row r="657" s="178" customFormat="true" ht="12" hidden="false" customHeight="false" outlineLevel="0" collapsed="false">
      <c r="B657" s="179"/>
      <c r="D657" s="180" t="s">
        <v>174</v>
      </c>
      <c r="E657" s="181"/>
      <c r="F657" s="182" t="s">
        <v>715</v>
      </c>
      <c r="H657" s="181"/>
      <c r="I657" s="183"/>
      <c r="L657" s="179"/>
      <c r="M657" s="184"/>
      <c r="N657" s="185"/>
      <c r="O657" s="185"/>
      <c r="P657" s="185"/>
      <c r="Q657" s="185"/>
      <c r="R657" s="185"/>
      <c r="S657" s="185"/>
      <c r="T657" s="185"/>
      <c r="U657" s="186"/>
      <c r="AT657" s="181" t="s">
        <v>174</v>
      </c>
      <c r="AU657" s="181" t="s">
        <v>83</v>
      </c>
      <c r="AV657" s="178" t="s">
        <v>81</v>
      </c>
      <c r="AW657" s="178" t="s">
        <v>176</v>
      </c>
      <c r="AX657" s="178" t="s">
        <v>73</v>
      </c>
      <c r="AY657" s="181" t="s">
        <v>165</v>
      </c>
    </row>
    <row r="658" s="187" customFormat="true" ht="12" hidden="false" customHeight="false" outlineLevel="0" collapsed="false">
      <c r="B658" s="188"/>
      <c r="D658" s="180" t="s">
        <v>174</v>
      </c>
      <c r="E658" s="189"/>
      <c r="F658" s="190" t="s">
        <v>723</v>
      </c>
      <c r="H658" s="191" t="n">
        <v>0.36</v>
      </c>
      <c r="I658" s="192"/>
      <c r="L658" s="188"/>
      <c r="M658" s="193"/>
      <c r="N658" s="194"/>
      <c r="O658" s="194"/>
      <c r="P658" s="194"/>
      <c r="Q658" s="194"/>
      <c r="R658" s="194"/>
      <c r="S658" s="194"/>
      <c r="T658" s="194"/>
      <c r="U658" s="195"/>
      <c r="AT658" s="189" t="s">
        <v>174</v>
      </c>
      <c r="AU658" s="189" t="s">
        <v>83</v>
      </c>
      <c r="AV658" s="187" t="s">
        <v>83</v>
      </c>
      <c r="AW658" s="187" t="s">
        <v>176</v>
      </c>
      <c r="AX658" s="187" t="s">
        <v>73</v>
      </c>
      <c r="AY658" s="189" t="s">
        <v>165</v>
      </c>
    </row>
    <row r="659" s="196" customFormat="true" ht="12" hidden="false" customHeight="false" outlineLevel="0" collapsed="false">
      <c r="B659" s="197"/>
      <c r="D659" s="180" t="s">
        <v>174</v>
      </c>
      <c r="E659" s="198"/>
      <c r="F659" s="199" t="s">
        <v>178</v>
      </c>
      <c r="H659" s="200" t="n">
        <v>7.785</v>
      </c>
      <c r="I659" s="201"/>
      <c r="L659" s="197"/>
      <c r="M659" s="202"/>
      <c r="N659" s="203"/>
      <c r="O659" s="203"/>
      <c r="P659" s="203"/>
      <c r="Q659" s="203"/>
      <c r="R659" s="203"/>
      <c r="S659" s="203"/>
      <c r="T659" s="203"/>
      <c r="U659" s="204"/>
      <c r="AT659" s="198" t="s">
        <v>174</v>
      </c>
      <c r="AU659" s="198" t="s">
        <v>83</v>
      </c>
      <c r="AV659" s="196" t="s">
        <v>172</v>
      </c>
      <c r="AW659" s="196" t="s">
        <v>176</v>
      </c>
      <c r="AX659" s="196" t="s">
        <v>81</v>
      </c>
      <c r="AY659" s="198" t="s">
        <v>165</v>
      </c>
    </row>
    <row r="660" s="22" customFormat="true" ht="16.5" hidden="false" customHeight="true" outlineLevel="0" collapsed="false">
      <c r="B660" s="164"/>
      <c r="C660" s="165" t="s">
        <v>724</v>
      </c>
      <c r="D660" s="165" t="s">
        <v>167</v>
      </c>
      <c r="E660" s="166" t="s">
        <v>725</v>
      </c>
      <c r="F660" s="167" t="s">
        <v>726</v>
      </c>
      <c r="G660" s="168" t="s">
        <v>170</v>
      </c>
      <c r="H660" s="169" t="n">
        <v>7.785</v>
      </c>
      <c r="I660" s="170"/>
      <c r="J660" s="171" t="n">
        <f aca="false">ROUND(I660*H660,2)</f>
        <v>0</v>
      </c>
      <c r="K660" s="215" t="s">
        <v>171</v>
      </c>
      <c r="L660" s="23"/>
      <c r="M660" s="172"/>
      <c r="N660" s="173" t="s">
        <v>44</v>
      </c>
      <c r="O660" s="54"/>
      <c r="P660" s="174" t="n">
        <f aca="false">O660*H660</f>
        <v>0</v>
      </c>
      <c r="Q660" s="174" t="n">
        <v>0</v>
      </c>
      <c r="R660" s="174" t="n">
        <f aca="false">Q660*H660</f>
        <v>0</v>
      </c>
      <c r="S660" s="174" t="n">
        <v>0</v>
      </c>
      <c r="T660" s="174" t="n">
        <f aca="false">S660*H660</f>
        <v>0</v>
      </c>
      <c r="U660" s="175"/>
      <c r="AR660" s="176" t="s">
        <v>172</v>
      </c>
      <c r="AT660" s="176" t="s">
        <v>167</v>
      </c>
      <c r="AU660" s="176" t="s">
        <v>83</v>
      </c>
      <c r="AY660" s="3" t="s">
        <v>165</v>
      </c>
      <c r="BE660" s="177" t="n">
        <f aca="false">IF(N660="základní",J660,0)</f>
        <v>0</v>
      </c>
      <c r="BF660" s="177" t="n">
        <f aca="false">IF(N660="snížená",J660,0)</f>
        <v>0</v>
      </c>
      <c r="BG660" s="177" t="n">
        <f aca="false">IF(N660="zákl. přenesená",J660,0)</f>
        <v>0</v>
      </c>
      <c r="BH660" s="177" t="n">
        <f aca="false">IF(N660="sníž. přenesená",J660,0)</f>
        <v>0</v>
      </c>
      <c r="BI660" s="177" t="n">
        <f aca="false">IF(N660="nulová",J660,0)</f>
        <v>0</v>
      </c>
      <c r="BJ660" s="3" t="s">
        <v>81</v>
      </c>
      <c r="BK660" s="177" t="n">
        <f aca="false">ROUND(I660*H660,2)</f>
        <v>0</v>
      </c>
      <c r="BL660" s="3" t="s">
        <v>172</v>
      </c>
      <c r="BM660" s="176" t="s">
        <v>727</v>
      </c>
    </row>
    <row r="661" s="22" customFormat="true" ht="24" hidden="false" customHeight="true" outlineLevel="0" collapsed="false">
      <c r="B661" s="164"/>
      <c r="C661" s="165" t="s">
        <v>728</v>
      </c>
      <c r="D661" s="165" t="s">
        <v>167</v>
      </c>
      <c r="E661" s="166" t="s">
        <v>729</v>
      </c>
      <c r="F661" s="167" t="s">
        <v>730</v>
      </c>
      <c r="G661" s="168" t="s">
        <v>265</v>
      </c>
      <c r="H661" s="169" t="n">
        <v>0.086</v>
      </c>
      <c r="I661" s="170"/>
      <c r="J661" s="171" t="n">
        <f aca="false">ROUND(I661*H661,2)</f>
        <v>0</v>
      </c>
      <c r="K661" s="215" t="s">
        <v>171</v>
      </c>
      <c r="L661" s="23"/>
      <c r="M661" s="172"/>
      <c r="N661" s="173" t="s">
        <v>44</v>
      </c>
      <c r="O661" s="54"/>
      <c r="P661" s="174" t="n">
        <f aca="false">O661*H661</f>
        <v>0</v>
      </c>
      <c r="Q661" s="174" t="n">
        <v>1.05256</v>
      </c>
      <c r="R661" s="174" t="n">
        <f aca="false">Q661*H661</f>
        <v>0.09052016</v>
      </c>
      <c r="S661" s="174" t="n">
        <v>0</v>
      </c>
      <c r="T661" s="174" t="n">
        <f aca="false">S661*H661</f>
        <v>0</v>
      </c>
      <c r="U661" s="175"/>
      <c r="AR661" s="176" t="s">
        <v>172</v>
      </c>
      <c r="AT661" s="176" t="s">
        <v>167</v>
      </c>
      <c r="AU661" s="176" t="s">
        <v>83</v>
      </c>
      <c r="AY661" s="3" t="s">
        <v>165</v>
      </c>
      <c r="BE661" s="177" t="n">
        <f aca="false">IF(N661="základní",J661,0)</f>
        <v>0</v>
      </c>
      <c r="BF661" s="177" t="n">
        <f aca="false">IF(N661="snížená",J661,0)</f>
        <v>0</v>
      </c>
      <c r="BG661" s="177" t="n">
        <f aca="false">IF(N661="zákl. přenesená",J661,0)</f>
        <v>0</v>
      </c>
      <c r="BH661" s="177" t="n">
        <f aca="false">IF(N661="sníž. přenesená",J661,0)</f>
        <v>0</v>
      </c>
      <c r="BI661" s="177" t="n">
        <f aca="false">IF(N661="nulová",J661,0)</f>
        <v>0</v>
      </c>
      <c r="BJ661" s="3" t="s">
        <v>81</v>
      </c>
      <c r="BK661" s="177" t="n">
        <f aca="false">ROUND(I661*H661,2)</f>
        <v>0</v>
      </c>
      <c r="BL661" s="3" t="s">
        <v>172</v>
      </c>
      <c r="BM661" s="176" t="s">
        <v>731</v>
      </c>
    </row>
    <row r="662" s="178" customFormat="true" ht="12" hidden="false" customHeight="false" outlineLevel="0" collapsed="false">
      <c r="B662" s="179"/>
      <c r="D662" s="180" t="s">
        <v>174</v>
      </c>
      <c r="E662" s="181"/>
      <c r="F662" s="182" t="s">
        <v>389</v>
      </c>
      <c r="H662" s="181"/>
      <c r="I662" s="183"/>
      <c r="L662" s="179"/>
      <c r="M662" s="184"/>
      <c r="N662" s="185"/>
      <c r="O662" s="185"/>
      <c r="P662" s="185"/>
      <c r="Q662" s="185"/>
      <c r="R662" s="185"/>
      <c r="S662" s="185"/>
      <c r="T662" s="185"/>
      <c r="U662" s="186"/>
      <c r="AT662" s="181" t="s">
        <v>174</v>
      </c>
      <c r="AU662" s="181" t="s">
        <v>83</v>
      </c>
      <c r="AV662" s="178" t="s">
        <v>81</v>
      </c>
      <c r="AW662" s="178" t="s">
        <v>176</v>
      </c>
      <c r="AX662" s="178" t="s">
        <v>73</v>
      </c>
      <c r="AY662" s="181" t="s">
        <v>165</v>
      </c>
    </row>
    <row r="663" s="187" customFormat="true" ht="12" hidden="false" customHeight="false" outlineLevel="0" collapsed="false">
      <c r="B663" s="188"/>
      <c r="D663" s="180" t="s">
        <v>174</v>
      </c>
      <c r="E663" s="189"/>
      <c r="F663" s="190" t="s">
        <v>732</v>
      </c>
      <c r="H663" s="191" t="n">
        <v>0.08355</v>
      </c>
      <c r="I663" s="192"/>
      <c r="L663" s="188"/>
      <c r="M663" s="193"/>
      <c r="N663" s="194"/>
      <c r="O663" s="194"/>
      <c r="P663" s="194"/>
      <c r="Q663" s="194"/>
      <c r="R663" s="194"/>
      <c r="S663" s="194"/>
      <c r="T663" s="194"/>
      <c r="U663" s="195"/>
      <c r="AT663" s="189" t="s">
        <v>174</v>
      </c>
      <c r="AU663" s="189" t="s">
        <v>83</v>
      </c>
      <c r="AV663" s="187" t="s">
        <v>83</v>
      </c>
      <c r="AW663" s="187" t="s">
        <v>176</v>
      </c>
      <c r="AX663" s="187" t="s">
        <v>73</v>
      </c>
      <c r="AY663" s="189" t="s">
        <v>165</v>
      </c>
    </row>
    <row r="664" s="178" customFormat="true" ht="12" hidden="false" customHeight="false" outlineLevel="0" collapsed="false">
      <c r="B664" s="179"/>
      <c r="D664" s="180" t="s">
        <v>174</v>
      </c>
      <c r="E664" s="181"/>
      <c r="F664" s="182" t="s">
        <v>715</v>
      </c>
      <c r="H664" s="181"/>
      <c r="I664" s="183"/>
      <c r="L664" s="179"/>
      <c r="M664" s="184"/>
      <c r="N664" s="185"/>
      <c r="O664" s="185"/>
      <c r="P664" s="185"/>
      <c r="Q664" s="185"/>
      <c r="R664" s="185"/>
      <c r="S664" s="185"/>
      <c r="T664" s="185"/>
      <c r="U664" s="186"/>
      <c r="AT664" s="181" t="s">
        <v>174</v>
      </c>
      <c r="AU664" s="181" t="s">
        <v>83</v>
      </c>
      <c r="AV664" s="178" t="s">
        <v>81</v>
      </c>
      <c r="AW664" s="178" t="s">
        <v>176</v>
      </c>
      <c r="AX664" s="178" t="s">
        <v>73</v>
      </c>
      <c r="AY664" s="181" t="s">
        <v>165</v>
      </c>
    </row>
    <row r="665" s="187" customFormat="true" ht="12" hidden="false" customHeight="false" outlineLevel="0" collapsed="false">
      <c r="B665" s="188"/>
      <c r="D665" s="180" t="s">
        <v>174</v>
      </c>
      <c r="E665" s="189"/>
      <c r="F665" s="190" t="s">
        <v>733</v>
      </c>
      <c r="H665" s="191" t="n">
        <v>0.00252</v>
      </c>
      <c r="I665" s="192"/>
      <c r="L665" s="188"/>
      <c r="M665" s="193"/>
      <c r="N665" s="194"/>
      <c r="O665" s="194"/>
      <c r="P665" s="194"/>
      <c r="Q665" s="194"/>
      <c r="R665" s="194"/>
      <c r="S665" s="194"/>
      <c r="T665" s="194"/>
      <c r="U665" s="195"/>
      <c r="AT665" s="189" t="s">
        <v>174</v>
      </c>
      <c r="AU665" s="189" t="s">
        <v>83</v>
      </c>
      <c r="AV665" s="187" t="s">
        <v>83</v>
      </c>
      <c r="AW665" s="187" t="s">
        <v>176</v>
      </c>
      <c r="AX665" s="187" t="s">
        <v>73</v>
      </c>
      <c r="AY665" s="189" t="s">
        <v>165</v>
      </c>
    </row>
    <row r="666" s="196" customFormat="true" ht="12" hidden="false" customHeight="false" outlineLevel="0" collapsed="false">
      <c r="B666" s="197"/>
      <c r="D666" s="180" t="s">
        <v>174</v>
      </c>
      <c r="E666" s="198"/>
      <c r="F666" s="199" t="s">
        <v>178</v>
      </c>
      <c r="H666" s="200" t="n">
        <v>0.08607</v>
      </c>
      <c r="I666" s="201"/>
      <c r="L666" s="197"/>
      <c r="M666" s="202"/>
      <c r="N666" s="203"/>
      <c r="O666" s="203"/>
      <c r="P666" s="203"/>
      <c r="Q666" s="203"/>
      <c r="R666" s="203"/>
      <c r="S666" s="203"/>
      <c r="T666" s="203"/>
      <c r="U666" s="204"/>
      <c r="AT666" s="198" t="s">
        <v>174</v>
      </c>
      <c r="AU666" s="198" t="s">
        <v>83</v>
      </c>
      <c r="AV666" s="196" t="s">
        <v>172</v>
      </c>
      <c r="AW666" s="196" t="s">
        <v>176</v>
      </c>
      <c r="AX666" s="196" t="s">
        <v>81</v>
      </c>
      <c r="AY666" s="198" t="s">
        <v>165</v>
      </c>
    </row>
    <row r="667" s="22" customFormat="true" ht="24" hidden="false" customHeight="true" outlineLevel="0" collapsed="false">
      <c r="B667" s="164"/>
      <c r="C667" s="165" t="s">
        <v>734</v>
      </c>
      <c r="D667" s="165" t="s">
        <v>167</v>
      </c>
      <c r="E667" s="166" t="s">
        <v>735</v>
      </c>
      <c r="F667" s="167" t="s">
        <v>736</v>
      </c>
      <c r="G667" s="168" t="s">
        <v>187</v>
      </c>
      <c r="H667" s="169" t="n">
        <v>7.869</v>
      </c>
      <c r="I667" s="170"/>
      <c r="J667" s="171" t="n">
        <f aca="false">ROUND(I667*H667,2)</f>
        <v>0</v>
      </c>
      <c r="K667" s="215" t="s">
        <v>171</v>
      </c>
      <c r="L667" s="23"/>
      <c r="M667" s="172"/>
      <c r="N667" s="173" t="s">
        <v>44</v>
      </c>
      <c r="O667" s="54"/>
      <c r="P667" s="174" t="n">
        <f aca="false">O667*H667</f>
        <v>0</v>
      </c>
      <c r="Q667" s="174" t="n">
        <v>1.89077</v>
      </c>
      <c r="R667" s="174" t="n">
        <f aca="false">Q667*H667</f>
        <v>14.87846913</v>
      </c>
      <c r="S667" s="174" t="n">
        <v>0</v>
      </c>
      <c r="T667" s="174" t="n">
        <f aca="false">S667*H667</f>
        <v>0</v>
      </c>
      <c r="U667" s="175"/>
      <c r="AR667" s="176" t="s">
        <v>172</v>
      </c>
      <c r="AT667" s="176" t="s">
        <v>167</v>
      </c>
      <c r="AU667" s="176" t="s">
        <v>83</v>
      </c>
      <c r="AY667" s="3" t="s">
        <v>165</v>
      </c>
      <c r="BE667" s="177" t="n">
        <f aca="false">IF(N667="základní",J667,0)</f>
        <v>0</v>
      </c>
      <c r="BF667" s="177" t="n">
        <f aca="false">IF(N667="snížená",J667,0)</f>
        <v>0</v>
      </c>
      <c r="BG667" s="177" t="n">
        <f aca="false">IF(N667="zákl. přenesená",J667,0)</f>
        <v>0</v>
      </c>
      <c r="BH667" s="177" t="n">
        <f aca="false">IF(N667="sníž. přenesená",J667,0)</f>
        <v>0</v>
      </c>
      <c r="BI667" s="177" t="n">
        <f aca="false">IF(N667="nulová",J667,0)</f>
        <v>0</v>
      </c>
      <c r="BJ667" s="3" t="s">
        <v>81</v>
      </c>
      <c r="BK667" s="177" t="n">
        <f aca="false">ROUND(I667*H667,2)</f>
        <v>0</v>
      </c>
      <c r="BL667" s="3" t="s">
        <v>172</v>
      </c>
      <c r="BM667" s="176" t="s">
        <v>737</v>
      </c>
    </row>
    <row r="668" s="178" customFormat="true" ht="12" hidden="false" customHeight="false" outlineLevel="0" collapsed="false">
      <c r="B668" s="179"/>
      <c r="D668" s="180" t="s">
        <v>174</v>
      </c>
      <c r="E668" s="181"/>
      <c r="F668" s="182" t="s">
        <v>210</v>
      </c>
      <c r="H668" s="181"/>
      <c r="I668" s="183"/>
      <c r="L668" s="179"/>
      <c r="M668" s="184"/>
      <c r="N668" s="185"/>
      <c r="O668" s="185"/>
      <c r="P668" s="185"/>
      <c r="Q668" s="185"/>
      <c r="R668" s="185"/>
      <c r="S668" s="185"/>
      <c r="T668" s="185"/>
      <c r="U668" s="186"/>
      <c r="AT668" s="181" t="s">
        <v>174</v>
      </c>
      <c r="AU668" s="181" t="s">
        <v>83</v>
      </c>
      <c r="AV668" s="178" t="s">
        <v>81</v>
      </c>
      <c r="AW668" s="178" t="s">
        <v>176</v>
      </c>
      <c r="AX668" s="178" t="s">
        <v>73</v>
      </c>
      <c r="AY668" s="181" t="s">
        <v>165</v>
      </c>
    </row>
    <row r="669" s="178" customFormat="true" ht="12" hidden="false" customHeight="false" outlineLevel="0" collapsed="false">
      <c r="B669" s="179"/>
      <c r="D669" s="180" t="s">
        <v>174</v>
      </c>
      <c r="E669" s="181"/>
      <c r="F669" s="182" t="s">
        <v>738</v>
      </c>
      <c r="H669" s="181"/>
      <c r="I669" s="183"/>
      <c r="L669" s="179"/>
      <c r="M669" s="184"/>
      <c r="N669" s="185"/>
      <c r="O669" s="185"/>
      <c r="P669" s="185"/>
      <c r="Q669" s="185"/>
      <c r="R669" s="185"/>
      <c r="S669" s="185"/>
      <c r="T669" s="185"/>
      <c r="U669" s="186"/>
      <c r="AT669" s="181" t="s">
        <v>174</v>
      </c>
      <c r="AU669" s="181" t="s">
        <v>83</v>
      </c>
      <c r="AV669" s="178" t="s">
        <v>81</v>
      </c>
      <c r="AW669" s="178" t="s">
        <v>176</v>
      </c>
      <c r="AX669" s="178" t="s">
        <v>73</v>
      </c>
      <c r="AY669" s="181" t="s">
        <v>165</v>
      </c>
    </row>
    <row r="670" s="178" customFormat="true" ht="12" hidden="false" customHeight="false" outlineLevel="0" collapsed="false">
      <c r="B670" s="179"/>
      <c r="D670" s="180" t="s">
        <v>174</v>
      </c>
      <c r="E670" s="181"/>
      <c r="F670" s="182" t="s">
        <v>212</v>
      </c>
      <c r="H670" s="181"/>
      <c r="I670" s="183"/>
      <c r="L670" s="179"/>
      <c r="M670" s="184"/>
      <c r="N670" s="185"/>
      <c r="O670" s="185"/>
      <c r="P670" s="185"/>
      <c r="Q670" s="185"/>
      <c r="R670" s="185"/>
      <c r="S670" s="185"/>
      <c r="T670" s="185"/>
      <c r="U670" s="186"/>
      <c r="AT670" s="181" t="s">
        <v>174</v>
      </c>
      <c r="AU670" s="181" t="s">
        <v>83</v>
      </c>
      <c r="AV670" s="178" t="s">
        <v>81</v>
      </c>
      <c r="AW670" s="178" t="s">
        <v>176</v>
      </c>
      <c r="AX670" s="178" t="s">
        <v>73</v>
      </c>
      <c r="AY670" s="181" t="s">
        <v>165</v>
      </c>
    </row>
    <row r="671" s="178" customFormat="true" ht="12" hidden="false" customHeight="false" outlineLevel="0" collapsed="false">
      <c r="B671" s="179"/>
      <c r="D671" s="180" t="s">
        <v>174</v>
      </c>
      <c r="E671" s="181"/>
      <c r="F671" s="182" t="s">
        <v>213</v>
      </c>
      <c r="H671" s="181"/>
      <c r="I671" s="183"/>
      <c r="L671" s="179"/>
      <c r="M671" s="184"/>
      <c r="N671" s="185"/>
      <c r="O671" s="185"/>
      <c r="P671" s="185"/>
      <c r="Q671" s="185"/>
      <c r="R671" s="185"/>
      <c r="S671" s="185"/>
      <c r="T671" s="185"/>
      <c r="U671" s="186"/>
      <c r="AT671" s="181" t="s">
        <v>174</v>
      </c>
      <c r="AU671" s="181" t="s">
        <v>83</v>
      </c>
      <c r="AV671" s="178" t="s">
        <v>81</v>
      </c>
      <c r="AW671" s="178" t="s">
        <v>176</v>
      </c>
      <c r="AX671" s="178" t="s">
        <v>73</v>
      </c>
      <c r="AY671" s="181" t="s">
        <v>165</v>
      </c>
    </row>
    <row r="672" s="187" customFormat="true" ht="24" hidden="false" customHeight="false" outlineLevel="0" collapsed="false">
      <c r="B672" s="188"/>
      <c r="D672" s="180" t="s">
        <v>174</v>
      </c>
      <c r="E672" s="189"/>
      <c r="F672" s="190" t="s">
        <v>739</v>
      </c>
      <c r="H672" s="191" t="n">
        <v>2.145</v>
      </c>
      <c r="I672" s="192"/>
      <c r="L672" s="188"/>
      <c r="M672" s="193"/>
      <c r="N672" s="194"/>
      <c r="O672" s="194"/>
      <c r="P672" s="194"/>
      <c r="Q672" s="194"/>
      <c r="R672" s="194"/>
      <c r="S672" s="194"/>
      <c r="T672" s="194"/>
      <c r="U672" s="195"/>
      <c r="AT672" s="189" t="s">
        <v>174</v>
      </c>
      <c r="AU672" s="189" t="s">
        <v>83</v>
      </c>
      <c r="AV672" s="187" t="s">
        <v>83</v>
      </c>
      <c r="AW672" s="187" t="s">
        <v>176</v>
      </c>
      <c r="AX672" s="187" t="s">
        <v>73</v>
      </c>
      <c r="AY672" s="189" t="s">
        <v>165</v>
      </c>
    </row>
    <row r="673" s="178" customFormat="true" ht="12" hidden="false" customHeight="false" outlineLevel="0" collapsed="false">
      <c r="B673" s="179"/>
      <c r="D673" s="180" t="s">
        <v>174</v>
      </c>
      <c r="E673" s="181"/>
      <c r="F673" s="182" t="s">
        <v>215</v>
      </c>
      <c r="H673" s="181"/>
      <c r="I673" s="183"/>
      <c r="L673" s="179"/>
      <c r="M673" s="184"/>
      <c r="N673" s="185"/>
      <c r="O673" s="185"/>
      <c r="P673" s="185"/>
      <c r="Q673" s="185"/>
      <c r="R673" s="185"/>
      <c r="S673" s="185"/>
      <c r="T673" s="185"/>
      <c r="U673" s="186"/>
      <c r="AT673" s="181" t="s">
        <v>174</v>
      </c>
      <c r="AU673" s="181" t="s">
        <v>83</v>
      </c>
      <c r="AV673" s="178" t="s">
        <v>81</v>
      </c>
      <c r="AW673" s="178" t="s">
        <v>176</v>
      </c>
      <c r="AX673" s="178" t="s">
        <v>73</v>
      </c>
      <c r="AY673" s="181" t="s">
        <v>165</v>
      </c>
    </row>
    <row r="674" s="187" customFormat="true" ht="12" hidden="false" customHeight="false" outlineLevel="0" collapsed="false">
      <c r="B674" s="188"/>
      <c r="D674" s="180" t="s">
        <v>174</v>
      </c>
      <c r="E674" s="189"/>
      <c r="F674" s="190" t="s">
        <v>740</v>
      </c>
      <c r="H674" s="191" t="n">
        <v>2.016</v>
      </c>
      <c r="I674" s="192"/>
      <c r="L674" s="188"/>
      <c r="M674" s="193"/>
      <c r="N674" s="194"/>
      <c r="O674" s="194"/>
      <c r="P674" s="194"/>
      <c r="Q674" s="194"/>
      <c r="R674" s="194"/>
      <c r="S674" s="194"/>
      <c r="T674" s="194"/>
      <c r="U674" s="195"/>
      <c r="AT674" s="189" t="s">
        <v>174</v>
      </c>
      <c r="AU674" s="189" t="s">
        <v>83</v>
      </c>
      <c r="AV674" s="187" t="s">
        <v>83</v>
      </c>
      <c r="AW674" s="187" t="s">
        <v>176</v>
      </c>
      <c r="AX674" s="187" t="s">
        <v>73</v>
      </c>
      <c r="AY674" s="189" t="s">
        <v>165</v>
      </c>
    </row>
    <row r="675" s="178" customFormat="true" ht="12" hidden="false" customHeight="false" outlineLevel="0" collapsed="false">
      <c r="B675" s="179"/>
      <c r="D675" s="180" t="s">
        <v>174</v>
      </c>
      <c r="E675" s="181"/>
      <c r="F675" s="182" t="s">
        <v>217</v>
      </c>
      <c r="H675" s="181"/>
      <c r="I675" s="183"/>
      <c r="L675" s="179"/>
      <c r="M675" s="184"/>
      <c r="N675" s="185"/>
      <c r="O675" s="185"/>
      <c r="P675" s="185"/>
      <c r="Q675" s="185"/>
      <c r="R675" s="185"/>
      <c r="S675" s="185"/>
      <c r="T675" s="185"/>
      <c r="U675" s="186"/>
      <c r="AT675" s="181" t="s">
        <v>174</v>
      </c>
      <c r="AU675" s="181" t="s">
        <v>83</v>
      </c>
      <c r="AV675" s="178" t="s">
        <v>81</v>
      </c>
      <c r="AW675" s="178" t="s">
        <v>176</v>
      </c>
      <c r="AX675" s="178" t="s">
        <v>73</v>
      </c>
      <c r="AY675" s="181" t="s">
        <v>165</v>
      </c>
    </row>
    <row r="676" s="178" customFormat="true" ht="12" hidden="false" customHeight="false" outlineLevel="0" collapsed="false">
      <c r="B676" s="179"/>
      <c r="D676" s="180" t="s">
        <v>174</v>
      </c>
      <c r="E676" s="181"/>
      <c r="F676" s="182" t="s">
        <v>213</v>
      </c>
      <c r="H676" s="181"/>
      <c r="I676" s="183"/>
      <c r="L676" s="179"/>
      <c r="M676" s="184"/>
      <c r="N676" s="185"/>
      <c r="O676" s="185"/>
      <c r="P676" s="185"/>
      <c r="Q676" s="185"/>
      <c r="R676" s="185"/>
      <c r="S676" s="185"/>
      <c r="T676" s="185"/>
      <c r="U676" s="186"/>
      <c r="AT676" s="181" t="s">
        <v>174</v>
      </c>
      <c r="AU676" s="181" t="s">
        <v>83</v>
      </c>
      <c r="AV676" s="178" t="s">
        <v>81</v>
      </c>
      <c r="AW676" s="178" t="s">
        <v>176</v>
      </c>
      <c r="AX676" s="178" t="s">
        <v>73</v>
      </c>
      <c r="AY676" s="181" t="s">
        <v>165</v>
      </c>
    </row>
    <row r="677" s="187" customFormat="true" ht="12" hidden="false" customHeight="false" outlineLevel="0" collapsed="false">
      <c r="B677" s="188"/>
      <c r="D677" s="180" t="s">
        <v>174</v>
      </c>
      <c r="E677" s="189"/>
      <c r="F677" s="190" t="s">
        <v>741</v>
      </c>
      <c r="H677" s="191" t="n">
        <v>2.31</v>
      </c>
      <c r="I677" s="192"/>
      <c r="L677" s="188"/>
      <c r="M677" s="193"/>
      <c r="N677" s="194"/>
      <c r="O677" s="194"/>
      <c r="P677" s="194"/>
      <c r="Q677" s="194"/>
      <c r="R677" s="194"/>
      <c r="S677" s="194"/>
      <c r="T677" s="194"/>
      <c r="U677" s="195"/>
      <c r="AT677" s="189" t="s">
        <v>174</v>
      </c>
      <c r="AU677" s="189" t="s">
        <v>83</v>
      </c>
      <c r="AV677" s="187" t="s">
        <v>83</v>
      </c>
      <c r="AW677" s="187" t="s">
        <v>176</v>
      </c>
      <c r="AX677" s="187" t="s">
        <v>73</v>
      </c>
      <c r="AY677" s="189" t="s">
        <v>165</v>
      </c>
    </row>
    <row r="678" s="178" customFormat="true" ht="12" hidden="false" customHeight="false" outlineLevel="0" collapsed="false">
      <c r="B678" s="179"/>
      <c r="D678" s="180" t="s">
        <v>174</v>
      </c>
      <c r="E678" s="181"/>
      <c r="F678" s="182" t="s">
        <v>219</v>
      </c>
      <c r="H678" s="181"/>
      <c r="I678" s="183"/>
      <c r="L678" s="179"/>
      <c r="M678" s="184"/>
      <c r="N678" s="185"/>
      <c r="O678" s="185"/>
      <c r="P678" s="185"/>
      <c r="Q678" s="185"/>
      <c r="R678" s="185"/>
      <c r="S678" s="185"/>
      <c r="T678" s="185"/>
      <c r="U678" s="186"/>
      <c r="AT678" s="181" t="s">
        <v>174</v>
      </c>
      <c r="AU678" s="181" t="s">
        <v>83</v>
      </c>
      <c r="AV678" s="178" t="s">
        <v>81</v>
      </c>
      <c r="AW678" s="178" t="s">
        <v>176</v>
      </c>
      <c r="AX678" s="178" t="s">
        <v>73</v>
      </c>
      <c r="AY678" s="181" t="s">
        <v>165</v>
      </c>
    </row>
    <row r="679" s="178" customFormat="true" ht="12" hidden="false" customHeight="false" outlineLevel="0" collapsed="false">
      <c r="B679" s="179"/>
      <c r="D679" s="180" t="s">
        <v>174</v>
      </c>
      <c r="E679" s="181"/>
      <c r="F679" s="182" t="s">
        <v>213</v>
      </c>
      <c r="H679" s="181"/>
      <c r="I679" s="183"/>
      <c r="L679" s="179"/>
      <c r="M679" s="184"/>
      <c r="N679" s="185"/>
      <c r="O679" s="185"/>
      <c r="P679" s="185"/>
      <c r="Q679" s="185"/>
      <c r="R679" s="185"/>
      <c r="S679" s="185"/>
      <c r="T679" s="185"/>
      <c r="U679" s="186"/>
      <c r="AT679" s="181" t="s">
        <v>174</v>
      </c>
      <c r="AU679" s="181" t="s">
        <v>83</v>
      </c>
      <c r="AV679" s="178" t="s">
        <v>81</v>
      </c>
      <c r="AW679" s="178" t="s">
        <v>176</v>
      </c>
      <c r="AX679" s="178" t="s">
        <v>73</v>
      </c>
      <c r="AY679" s="181" t="s">
        <v>165</v>
      </c>
    </row>
    <row r="680" s="187" customFormat="true" ht="12" hidden="false" customHeight="false" outlineLevel="0" collapsed="false">
      <c r="B680" s="188"/>
      <c r="D680" s="180" t="s">
        <v>174</v>
      </c>
      <c r="E680" s="189"/>
      <c r="F680" s="190" t="s">
        <v>742</v>
      </c>
      <c r="H680" s="191" t="n">
        <v>1.146</v>
      </c>
      <c r="I680" s="192"/>
      <c r="L680" s="188"/>
      <c r="M680" s="193"/>
      <c r="N680" s="194"/>
      <c r="O680" s="194"/>
      <c r="P680" s="194"/>
      <c r="Q680" s="194"/>
      <c r="R680" s="194"/>
      <c r="S680" s="194"/>
      <c r="T680" s="194"/>
      <c r="U680" s="195"/>
      <c r="AT680" s="189" t="s">
        <v>174</v>
      </c>
      <c r="AU680" s="189" t="s">
        <v>83</v>
      </c>
      <c r="AV680" s="187" t="s">
        <v>83</v>
      </c>
      <c r="AW680" s="187" t="s">
        <v>176</v>
      </c>
      <c r="AX680" s="187" t="s">
        <v>73</v>
      </c>
      <c r="AY680" s="189" t="s">
        <v>165</v>
      </c>
    </row>
    <row r="681" s="178" customFormat="true" ht="12" hidden="false" customHeight="false" outlineLevel="0" collapsed="false">
      <c r="B681" s="179"/>
      <c r="D681" s="180" t="s">
        <v>174</v>
      </c>
      <c r="E681" s="181"/>
      <c r="F681" s="182" t="s">
        <v>221</v>
      </c>
      <c r="H681" s="181"/>
      <c r="I681" s="183"/>
      <c r="L681" s="179"/>
      <c r="M681" s="184"/>
      <c r="N681" s="185"/>
      <c r="O681" s="185"/>
      <c r="P681" s="185"/>
      <c r="Q681" s="185"/>
      <c r="R681" s="185"/>
      <c r="S681" s="185"/>
      <c r="T681" s="185"/>
      <c r="U681" s="186"/>
      <c r="AT681" s="181" t="s">
        <v>174</v>
      </c>
      <c r="AU681" s="181" t="s">
        <v>83</v>
      </c>
      <c r="AV681" s="178" t="s">
        <v>81</v>
      </c>
      <c r="AW681" s="178" t="s">
        <v>176</v>
      </c>
      <c r="AX681" s="178" t="s">
        <v>73</v>
      </c>
      <c r="AY681" s="181" t="s">
        <v>165</v>
      </c>
    </row>
    <row r="682" s="178" customFormat="true" ht="12" hidden="false" customHeight="false" outlineLevel="0" collapsed="false">
      <c r="B682" s="179"/>
      <c r="D682" s="180" t="s">
        <v>174</v>
      </c>
      <c r="E682" s="181"/>
      <c r="F682" s="182" t="s">
        <v>213</v>
      </c>
      <c r="H682" s="181"/>
      <c r="I682" s="183"/>
      <c r="L682" s="179"/>
      <c r="M682" s="184"/>
      <c r="N682" s="185"/>
      <c r="O682" s="185"/>
      <c r="P682" s="185"/>
      <c r="Q682" s="185"/>
      <c r="R682" s="185"/>
      <c r="S682" s="185"/>
      <c r="T682" s="185"/>
      <c r="U682" s="186"/>
      <c r="AT682" s="181" t="s">
        <v>174</v>
      </c>
      <c r="AU682" s="181" t="s">
        <v>83</v>
      </c>
      <c r="AV682" s="178" t="s">
        <v>81</v>
      </c>
      <c r="AW682" s="178" t="s">
        <v>176</v>
      </c>
      <c r="AX682" s="178" t="s">
        <v>73</v>
      </c>
      <c r="AY682" s="181" t="s">
        <v>165</v>
      </c>
    </row>
    <row r="683" s="187" customFormat="true" ht="12" hidden="false" customHeight="false" outlineLevel="0" collapsed="false">
      <c r="B683" s="188"/>
      <c r="D683" s="180" t="s">
        <v>174</v>
      </c>
      <c r="E683" s="189"/>
      <c r="F683" s="190" t="s">
        <v>743</v>
      </c>
      <c r="H683" s="191" t="n">
        <v>0.252</v>
      </c>
      <c r="I683" s="192"/>
      <c r="L683" s="188"/>
      <c r="M683" s="193"/>
      <c r="N683" s="194"/>
      <c r="O683" s="194"/>
      <c r="P683" s="194"/>
      <c r="Q683" s="194"/>
      <c r="R683" s="194"/>
      <c r="S683" s="194"/>
      <c r="T683" s="194"/>
      <c r="U683" s="195"/>
      <c r="AT683" s="189" t="s">
        <v>174</v>
      </c>
      <c r="AU683" s="189" t="s">
        <v>83</v>
      </c>
      <c r="AV683" s="187" t="s">
        <v>83</v>
      </c>
      <c r="AW683" s="187" t="s">
        <v>176</v>
      </c>
      <c r="AX683" s="187" t="s">
        <v>73</v>
      </c>
      <c r="AY683" s="189" t="s">
        <v>165</v>
      </c>
    </row>
    <row r="684" s="196" customFormat="true" ht="12" hidden="false" customHeight="false" outlineLevel="0" collapsed="false">
      <c r="B684" s="197"/>
      <c r="D684" s="180" t="s">
        <v>174</v>
      </c>
      <c r="E684" s="198"/>
      <c r="F684" s="199" t="s">
        <v>178</v>
      </c>
      <c r="H684" s="200" t="n">
        <v>7.869</v>
      </c>
      <c r="I684" s="201"/>
      <c r="L684" s="197"/>
      <c r="M684" s="202"/>
      <c r="N684" s="203"/>
      <c r="O684" s="203"/>
      <c r="P684" s="203"/>
      <c r="Q684" s="203"/>
      <c r="R684" s="203"/>
      <c r="S684" s="203"/>
      <c r="T684" s="203"/>
      <c r="U684" s="204"/>
      <c r="AT684" s="198" t="s">
        <v>174</v>
      </c>
      <c r="AU684" s="198" t="s">
        <v>83</v>
      </c>
      <c r="AV684" s="196" t="s">
        <v>172</v>
      </c>
      <c r="AW684" s="196" t="s">
        <v>176</v>
      </c>
      <c r="AX684" s="196" t="s">
        <v>81</v>
      </c>
      <c r="AY684" s="198" t="s">
        <v>165</v>
      </c>
    </row>
    <row r="685" s="150" customFormat="true" ht="23" hidden="false" customHeight="true" outlineLevel="0" collapsed="false">
      <c r="B685" s="151"/>
      <c r="D685" s="152" t="s">
        <v>72</v>
      </c>
      <c r="E685" s="162" t="s">
        <v>195</v>
      </c>
      <c r="F685" s="162" t="s">
        <v>744</v>
      </c>
      <c r="I685" s="154"/>
      <c r="J685" s="163" t="n">
        <f aca="false">BK685</f>
        <v>0</v>
      </c>
      <c r="L685" s="151"/>
      <c r="M685" s="156"/>
      <c r="N685" s="157"/>
      <c r="O685" s="157"/>
      <c r="P685" s="158" t="n">
        <f aca="false">SUM(P686:P700)</f>
        <v>0</v>
      </c>
      <c r="Q685" s="157"/>
      <c r="R685" s="158" t="n">
        <f aca="false">SUM(R686:R700)</f>
        <v>0.3853215</v>
      </c>
      <c r="S685" s="157"/>
      <c r="T685" s="158" t="n">
        <f aca="false">SUM(T686:T700)</f>
        <v>0</v>
      </c>
      <c r="U685" s="159"/>
      <c r="AR685" s="152" t="s">
        <v>81</v>
      </c>
      <c r="AT685" s="160" t="s">
        <v>72</v>
      </c>
      <c r="AU685" s="160" t="s">
        <v>81</v>
      </c>
      <c r="AY685" s="152" t="s">
        <v>165</v>
      </c>
      <c r="BK685" s="161" t="n">
        <f aca="false">SUM(BK686:BK700)</f>
        <v>0</v>
      </c>
    </row>
    <row r="686" s="22" customFormat="true" ht="16.5" hidden="false" customHeight="true" outlineLevel="0" collapsed="false">
      <c r="B686" s="164"/>
      <c r="C686" s="165" t="s">
        <v>745</v>
      </c>
      <c r="D686" s="165" t="s">
        <v>167</v>
      </c>
      <c r="E686" s="166" t="s">
        <v>746</v>
      </c>
      <c r="F686" s="167" t="s">
        <v>747</v>
      </c>
      <c r="G686" s="168" t="s">
        <v>170</v>
      </c>
      <c r="H686" s="169" t="n">
        <v>1.05</v>
      </c>
      <c r="I686" s="170"/>
      <c r="J686" s="171" t="n">
        <f aca="false">ROUND(I686*H686,2)</f>
        <v>0</v>
      </c>
      <c r="K686" s="215" t="s">
        <v>171</v>
      </c>
      <c r="L686" s="23"/>
      <c r="M686" s="172"/>
      <c r="N686" s="173" t="s">
        <v>44</v>
      </c>
      <c r="O686" s="54"/>
      <c r="P686" s="174" t="n">
        <f aca="false">O686*H686</f>
        <v>0</v>
      </c>
      <c r="Q686" s="174" t="n">
        <v>0</v>
      </c>
      <c r="R686" s="174" t="n">
        <f aca="false">Q686*H686</f>
        <v>0</v>
      </c>
      <c r="S686" s="174" t="n">
        <v>0</v>
      </c>
      <c r="T686" s="174" t="n">
        <f aca="false">S686*H686</f>
        <v>0</v>
      </c>
      <c r="U686" s="175"/>
      <c r="AR686" s="176" t="s">
        <v>172</v>
      </c>
      <c r="AT686" s="176" t="s">
        <v>167</v>
      </c>
      <c r="AU686" s="176" t="s">
        <v>83</v>
      </c>
      <c r="AY686" s="3" t="s">
        <v>165</v>
      </c>
      <c r="BE686" s="177" t="n">
        <f aca="false">IF(N686="základní",J686,0)</f>
        <v>0</v>
      </c>
      <c r="BF686" s="177" t="n">
        <f aca="false">IF(N686="snížená",J686,0)</f>
        <v>0</v>
      </c>
      <c r="BG686" s="177" t="n">
        <f aca="false">IF(N686="zákl. přenesená",J686,0)</f>
        <v>0</v>
      </c>
      <c r="BH686" s="177" t="n">
        <f aca="false">IF(N686="sníž. přenesená",J686,0)</f>
        <v>0</v>
      </c>
      <c r="BI686" s="177" t="n">
        <f aca="false">IF(N686="nulová",J686,0)</f>
        <v>0</v>
      </c>
      <c r="BJ686" s="3" t="s">
        <v>81</v>
      </c>
      <c r="BK686" s="177" t="n">
        <f aca="false">ROUND(I686*H686,2)</f>
        <v>0</v>
      </c>
      <c r="BL686" s="3" t="s">
        <v>172</v>
      </c>
      <c r="BM686" s="176" t="s">
        <v>748</v>
      </c>
    </row>
    <row r="687" s="178" customFormat="true" ht="12" hidden="false" customHeight="false" outlineLevel="0" collapsed="false">
      <c r="B687" s="179"/>
      <c r="D687" s="180" t="s">
        <v>174</v>
      </c>
      <c r="E687" s="181"/>
      <c r="F687" s="182" t="s">
        <v>175</v>
      </c>
      <c r="H687" s="181"/>
      <c r="I687" s="183"/>
      <c r="L687" s="179"/>
      <c r="M687" s="184"/>
      <c r="N687" s="185"/>
      <c r="O687" s="185"/>
      <c r="P687" s="185"/>
      <c r="Q687" s="185"/>
      <c r="R687" s="185"/>
      <c r="S687" s="185"/>
      <c r="T687" s="185"/>
      <c r="U687" s="186"/>
      <c r="AT687" s="181" t="s">
        <v>174</v>
      </c>
      <c r="AU687" s="181" t="s">
        <v>83</v>
      </c>
      <c r="AV687" s="178" t="s">
        <v>81</v>
      </c>
      <c r="AW687" s="178" t="s">
        <v>176</v>
      </c>
      <c r="AX687" s="178" t="s">
        <v>73</v>
      </c>
      <c r="AY687" s="181" t="s">
        <v>165</v>
      </c>
    </row>
    <row r="688" s="187" customFormat="true" ht="12" hidden="false" customHeight="false" outlineLevel="0" collapsed="false">
      <c r="B688" s="188"/>
      <c r="D688" s="180" t="s">
        <v>174</v>
      </c>
      <c r="E688" s="189"/>
      <c r="F688" s="190" t="s">
        <v>749</v>
      </c>
      <c r="H688" s="191" t="n">
        <v>1.05</v>
      </c>
      <c r="I688" s="192"/>
      <c r="L688" s="188"/>
      <c r="M688" s="193"/>
      <c r="N688" s="194"/>
      <c r="O688" s="194"/>
      <c r="P688" s="194"/>
      <c r="Q688" s="194"/>
      <c r="R688" s="194"/>
      <c r="S688" s="194"/>
      <c r="T688" s="194"/>
      <c r="U688" s="195"/>
      <c r="AT688" s="189" t="s">
        <v>174</v>
      </c>
      <c r="AU688" s="189" t="s">
        <v>83</v>
      </c>
      <c r="AV688" s="187" t="s">
        <v>83</v>
      </c>
      <c r="AW688" s="187" t="s">
        <v>176</v>
      </c>
      <c r="AX688" s="187" t="s">
        <v>73</v>
      </c>
      <c r="AY688" s="189" t="s">
        <v>165</v>
      </c>
    </row>
    <row r="689" s="196" customFormat="true" ht="12" hidden="false" customHeight="false" outlineLevel="0" collapsed="false">
      <c r="B689" s="197"/>
      <c r="D689" s="180" t="s">
        <v>174</v>
      </c>
      <c r="E689" s="198"/>
      <c r="F689" s="199" t="s">
        <v>178</v>
      </c>
      <c r="H689" s="200" t="n">
        <v>1.05</v>
      </c>
      <c r="I689" s="201"/>
      <c r="L689" s="197"/>
      <c r="M689" s="202"/>
      <c r="N689" s="203"/>
      <c r="O689" s="203"/>
      <c r="P689" s="203"/>
      <c r="Q689" s="203"/>
      <c r="R689" s="203"/>
      <c r="S689" s="203"/>
      <c r="T689" s="203"/>
      <c r="U689" s="204"/>
      <c r="AT689" s="198" t="s">
        <v>174</v>
      </c>
      <c r="AU689" s="198" t="s">
        <v>83</v>
      </c>
      <c r="AV689" s="196" t="s">
        <v>172</v>
      </c>
      <c r="AW689" s="196" t="s">
        <v>176</v>
      </c>
      <c r="AX689" s="196" t="s">
        <v>81</v>
      </c>
      <c r="AY689" s="198" t="s">
        <v>165</v>
      </c>
    </row>
    <row r="690" s="22" customFormat="true" ht="16.5" hidden="false" customHeight="true" outlineLevel="0" collapsed="false">
      <c r="B690" s="164"/>
      <c r="C690" s="165" t="s">
        <v>750</v>
      </c>
      <c r="D690" s="165" t="s">
        <v>167</v>
      </c>
      <c r="E690" s="166" t="s">
        <v>751</v>
      </c>
      <c r="F690" s="167" t="s">
        <v>752</v>
      </c>
      <c r="G690" s="168" t="s">
        <v>170</v>
      </c>
      <c r="H690" s="169" t="n">
        <v>0.75</v>
      </c>
      <c r="I690" s="170"/>
      <c r="J690" s="171" t="n">
        <f aca="false">ROUND(I690*H690,2)</f>
        <v>0</v>
      </c>
      <c r="K690" s="215" t="s">
        <v>171</v>
      </c>
      <c r="L690" s="23"/>
      <c r="M690" s="172"/>
      <c r="N690" s="173" t="s">
        <v>44</v>
      </c>
      <c r="O690" s="54"/>
      <c r="P690" s="174" t="n">
        <f aca="false">O690*H690</f>
        <v>0</v>
      </c>
      <c r="Q690" s="174" t="n">
        <v>0.30361</v>
      </c>
      <c r="R690" s="174" t="n">
        <f aca="false">Q690*H690</f>
        <v>0.2277075</v>
      </c>
      <c r="S690" s="174" t="n">
        <v>0</v>
      </c>
      <c r="T690" s="174" t="n">
        <f aca="false">S690*H690</f>
        <v>0</v>
      </c>
      <c r="U690" s="175"/>
      <c r="AR690" s="176" t="s">
        <v>172</v>
      </c>
      <c r="AT690" s="176" t="s">
        <v>167</v>
      </c>
      <c r="AU690" s="176" t="s">
        <v>83</v>
      </c>
      <c r="AY690" s="3" t="s">
        <v>165</v>
      </c>
      <c r="BE690" s="177" t="n">
        <f aca="false">IF(N690="základní",J690,0)</f>
        <v>0</v>
      </c>
      <c r="BF690" s="177" t="n">
        <f aca="false">IF(N690="snížená",J690,0)</f>
        <v>0</v>
      </c>
      <c r="BG690" s="177" t="n">
        <f aca="false">IF(N690="zákl. přenesená",J690,0)</f>
        <v>0</v>
      </c>
      <c r="BH690" s="177" t="n">
        <f aca="false">IF(N690="sníž. přenesená",J690,0)</f>
        <v>0</v>
      </c>
      <c r="BI690" s="177" t="n">
        <f aca="false">IF(N690="nulová",J690,0)</f>
        <v>0</v>
      </c>
      <c r="BJ690" s="3" t="s">
        <v>81</v>
      </c>
      <c r="BK690" s="177" t="n">
        <f aca="false">ROUND(I690*H690,2)</f>
        <v>0</v>
      </c>
      <c r="BL690" s="3" t="s">
        <v>172</v>
      </c>
      <c r="BM690" s="176" t="s">
        <v>753</v>
      </c>
    </row>
    <row r="691" s="178" customFormat="true" ht="12" hidden="false" customHeight="false" outlineLevel="0" collapsed="false">
      <c r="B691" s="179"/>
      <c r="D691" s="180" t="s">
        <v>174</v>
      </c>
      <c r="E691" s="181"/>
      <c r="F691" s="182" t="s">
        <v>175</v>
      </c>
      <c r="H691" s="181"/>
      <c r="I691" s="183"/>
      <c r="L691" s="179"/>
      <c r="M691" s="184"/>
      <c r="N691" s="185"/>
      <c r="O691" s="185"/>
      <c r="P691" s="185"/>
      <c r="Q691" s="185"/>
      <c r="R691" s="185"/>
      <c r="S691" s="185"/>
      <c r="T691" s="185"/>
      <c r="U691" s="186"/>
      <c r="AT691" s="181" t="s">
        <v>174</v>
      </c>
      <c r="AU691" s="181" t="s">
        <v>83</v>
      </c>
      <c r="AV691" s="178" t="s">
        <v>81</v>
      </c>
      <c r="AW691" s="178" t="s">
        <v>176</v>
      </c>
      <c r="AX691" s="178" t="s">
        <v>73</v>
      </c>
      <c r="AY691" s="181" t="s">
        <v>165</v>
      </c>
    </row>
    <row r="692" s="187" customFormat="true" ht="12" hidden="false" customHeight="false" outlineLevel="0" collapsed="false">
      <c r="B692" s="188"/>
      <c r="D692" s="180" t="s">
        <v>174</v>
      </c>
      <c r="E692" s="189"/>
      <c r="F692" s="190" t="s">
        <v>754</v>
      </c>
      <c r="H692" s="191" t="n">
        <v>0.75</v>
      </c>
      <c r="I692" s="192"/>
      <c r="L692" s="188"/>
      <c r="M692" s="193"/>
      <c r="N692" s="194"/>
      <c r="O692" s="194"/>
      <c r="P692" s="194"/>
      <c r="Q692" s="194"/>
      <c r="R692" s="194"/>
      <c r="S692" s="194"/>
      <c r="T692" s="194"/>
      <c r="U692" s="195"/>
      <c r="AT692" s="189" t="s">
        <v>174</v>
      </c>
      <c r="AU692" s="189" t="s">
        <v>83</v>
      </c>
      <c r="AV692" s="187" t="s">
        <v>83</v>
      </c>
      <c r="AW692" s="187" t="s">
        <v>176</v>
      </c>
      <c r="AX692" s="187" t="s">
        <v>73</v>
      </c>
      <c r="AY692" s="189" t="s">
        <v>165</v>
      </c>
    </row>
    <row r="693" s="196" customFormat="true" ht="12" hidden="false" customHeight="false" outlineLevel="0" collapsed="false">
      <c r="B693" s="197"/>
      <c r="D693" s="180" t="s">
        <v>174</v>
      </c>
      <c r="E693" s="198"/>
      <c r="F693" s="199" t="s">
        <v>178</v>
      </c>
      <c r="H693" s="200" t="n">
        <v>0.75</v>
      </c>
      <c r="I693" s="201"/>
      <c r="L693" s="197"/>
      <c r="M693" s="202"/>
      <c r="N693" s="203"/>
      <c r="O693" s="203"/>
      <c r="P693" s="203"/>
      <c r="Q693" s="203"/>
      <c r="R693" s="203"/>
      <c r="S693" s="203"/>
      <c r="T693" s="203"/>
      <c r="U693" s="204"/>
      <c r="AT693" s="198" t="s">
        <v>174</v>
      </c>
      <c r="AU693" s="198" t="s">
        <v>83</v>
      </c>
      <c r="AV693" s="196" t="s">
        <v>172</v>
      </c>
      <c r="AW693" s="196" t="s">
        <v>176</v>
      </c>
      <c r="AX693" s="196" t="s">
        <v>81</v>
      </c>
      <c r="AY693" s="198" t="s">
        <v>165</v>
      </c>
    </row>
    <row r="694" s="22" customFormat="true" ht="24" hidden="false" customHeight="true" outlineLevel="0" collapsed="false">
      <c r="B694" s="164"/>
      <c r="C694" s="165" t="s">
        <v>755</v>
      </c>
      <c r="D694" s="165" t="s">
        <v>167</v>
      </c>
      <c r="E694" s="166" t="s">
        <v>756</v>
      </c>
      <c r="F694" s="167" t="s">
        <v>757</v>
      </c>
      <c r="G694" s="168" t="s">
        <v>170</v>
      </c>
      <c r="H694" s="169" t="n">
        <v>0.75</v>
      </c>
      <c r="I694" s="170"/>
      <c r="J694" s="171" t="n">
        <f aca="false">ROUND(I694*H694,2)</f>
        <v>0</v>
      </c>
      <c r="K694" s="215" t="s">
        <v>171</v>
      </c>
      <c r="L694" s="23"/>
      <c r="M694" s="172"/>
      <c r="N694" s="173" t="s">
        <v>44</v>
      </c>
      <c r="O694" s="54"/>
      <c r="P694" s="174" t="n">
        <f aca="false">O694*H694</f>
        <v>0</v>
      </c>
      <c r="Q694" s="174" t="n">
        <v>0.101</v>
      </c>
      <c r="R694" s="174" t="n">
        <f aca="false">Q694*H694</f>
        <v>0.07575</v>
      </c>
      <c r="S694" s="174" t="n">
        <v>0</v>
      </c>
      <c r="T694" s="174" t="n">
        <f aca="false">S694*H694</f>
        <v>0</v>
      </c>
      <c r="U694" s="175"/>
      <c r="AR694" s="176" t="s">
        <v>172</v>
      </c>
      <c r="AT694" s="176" t="s">
        <v>167</v>
      </c>
      <c r="AU694" s="176" t="s">
        <v>83</v>
      </c>
      <c r="AY694" s="3" t="s">
        <v>165</v>
      </c>
      <c r="BE694" s="177" t="n">
        <f aca="false">IF(N694="základní",J694,0)</f>
        <v>0</v>
      </c>
      <c r="BF694" s="177" t="n">
        <f aca="false">IF(N694="snížená",J694,0)</f>
        <v>0</v>
      </c>
      <c r="BG694" s="177" t="n">
        <f aca="false">IF(N694="zákl. přenesená",J694,0)</f>
        <v>0</v>
      </c>
      <c r="BH694" s="177" t="n">
        <f aca="false">IF(N694="sníž. přenesená",J694,0)</f>
        <v>0</v>
      </c>
      <c r="BI694" s="177" t="n">
        <f aca="false">IF(N694="nulová",J694,0)</f>
        <v>0</v>
      </c>
      <c r="BJ694" s="3" t="s">
        <v>81</v>
      </c>
      <c r="BK694" s="177" t="n">
        <f aca="false">ROUND(I694*H694,2)</f>
        <v>0</v>
      </c>
      <c r="BL694" s="3" t="s">
        <v>172</v>
      </c>
      <c r="BM694" s="176" t="s">
        <v>758</v>
      </c>
    </row>
    <row r="695" s="178" customFormat="true" ht="12" hidden="false" customHeight="false" outlineLevel="0" collapsed="false">
      <c r="B695" s="179"/>
      <c r="D695" s="180" t="s">
        <v>174</v>
      </c>
      <c r="E695" s="181"/>
      <c r="F695" s="182" t="s">
        <v>175</v>
      </c>
      <c r="H695" s="181"/>
      <c r="I695" s="183"/>
      <c r="L695" s="179"/>
      <c r="M695" s="184"/>
      <c r="N695" s="185"/>
      <c r="O695" s="185"/>
      <c r="P695" s="185"/>
      <c r="Q695" s="185"/>
      <c r="R695" s="185"/>
      <c r="S695" s="185"/>
      <c r="T695" s="185"/>
      <c r="U695" s="186"/>
      <c r="AT695" s="181" t="s">
        <v>174</v>
      </c>
      <c r="AU695" s="181" t="s">
        <v>83</v>
      </c>
      <c r="AV695" s="178" t="s">
        <v>81</v>
      </c>
      <c r="AW695" s="178" t="s">
        <v>176</v>
      </c>
      <c r="AX695" s="178" t="s">
        <v>73</v>
      </c>
      <c r="AY695" s="181" t="s">
        <v>165</v>
      </c>
    </row>
    <row r="696" s="187" customFormat="true" ht="12" hidden="false" customHeight="false" outlineLevel="0" collapsed="false">
      <c r="B696" s="188"/>
      <c r="D696" s="180" t="s">
        <v>174</v>
      </c>
      <c r="E696" s="189"/>
      <c r="F696" s="190" t="s">
        <v>754</v>
      </c>
      <c r="H696" s="191" t="n">
        <v>0.75</v>
      </c>
      <c r="I696" s="192"/>
      <c r="L696" s="188"/>
      <c r="M696" s="193"/>
      <c r="N696" s="194"/>
      <c r="O696" s="194"/>
      <c r="P696" s="194"/>
      <c r="Q696" s="194"/>
      <c r="R696" s="194"/>
      <c r="S696" s="194"/>
      <c r="T696" s="194"/>
      <c r="U696" s="195"/>
      <c r="AT696" s="189" t="s">
        <v>174</v>
      </c>
      <c r="AU696" s="189" t="s">
        <v>83</v>
      </c>
      <c r="AV696" s="187" t="s">
        <v>83</v>
      </c>
      <c r="AW696" s="187" t="s">
        <v>176</v>
      </c>
      <c r="AX696" s="187" t="s">
        <v>73</v>
      </c>
      <c r="AY696" s="189" t="s">
        <v>165</v>
      </c>
    </row>
    <row r="697" s="196" customFormat="true" ht="12" hidden="false" customHeight="false" outlineLevel="0" collapsed="false">
      <c r="B697" s="197"/>
      <c r="D697" s="180" t="s">
        <v>174</v>
      </c>
      <c r="E697" s="198"/>
      <c r="F697" s="199" t="s">
        <v>178</v>
      </c>
      <c r="H697" s="200" t="n">
        <v>0.75</v>
      </c>
      <c r="I697" s="201"/>
      <c r="L697" s="197"/>
      <c r="M697" s="202"/>
      <c r="N697" s="203"/>
      <c r="O697" s="203"/>
      <c r="P697" s="203"/>
      <c r="Q697" s="203"/>
      <c r="R697" s="203"/>
      <c r="S697" s="203"/>
      <c r="T697" s="203"/>
      <c r="U697" s="204"/>
      <c r="AT697" s="198" t="s">
        <v>174</v>
      </c>
      <c r="AU697" s="198" t="s">
        <v>83</v>
      </c>
      <c r="AV697" s="196" t="s">
        <v>172</v>
      </c>
      <c r="AW697" s="196" t="s">
        <v>176</v>
      </c>
      <c r="AX697" s="196" t="s">
        <v>81</v>
      </c>
      <c r="AY697" s="198" t="s">
        <v>165</v>
      </c>
    </row>
    <row r="698" s="22" customFormat="true" ht="16.5" hidden="false" customHeight="true" outlineLevel="0" collapsed="false">
      <c r="B698" s="164"/>
      <c r="C698" s="205" t="s">
        <v>759</v>
      </c>
      <c r="D698" s="205" t="s">
        <v>262</v>
      </c>
      <c r="E698" s="206" t="s">
        <v>760</v>
      </c>
      <c r="F698" s="207" t="s">
        <v>761</v>
      </c>
      <c r="G698" s="208" t="s">
        <v>170</v>
      </c>
      <c r="H698" s="209" t="n">
        <v>0.758</v>
      </c>
      <c r="I698" s="210"/>
      <c r="J698" s="211" t="n">
        <f aca="false">ROUND(I698*H698,2)</f>
        <v>0</v>
      </c>
      <c r="K698" s="207" t="s">
        <v>171</v>
      </c>
      <c r="L698" s="212"/>
      <c r="M698" s="213"/>
      <c r="N698" s="214" t="s">
        <v>44</v>
      </c>
      <c r="O698" s="54"/>
      <c r="P698" s="174" t="n">
        <f aca="false">O698*H698</f>
        <v>0</v>
      </c>
      <c r="Q698" s="174" t="n">
        <v>0.108</v>
      </c>
      <c r="R698" s="174" t="n">
        <f aca="false">Q698*H698</f>
        <v>0.081864</v>
      </c>
      <c r="S698" s="174" t="n">
        <v>0</v>
      </c>
      <c r="T698" s="174" t="n">
        <f aca="false">S698*H698</f>
        <v>0</v>
      </c>
      <c r="U698" s="175"/>
      <c r="AR698" s="176" t="s">
        <v>223</v>
      </c>
      <c r="AT698" s="176" t="s">
        <v>262</v>
      </c>
      <c r="AU698" s="176" t="s">
        <v>83</v>
      </c>
      <c r="AY698" s="3" t="s">
        <v>165</v>
      </c>
      <c r="BE698" s="177" t="n">
        <f aca="false">IF(N698="základní",J698,0)</f>
        <v>0</v>
      </c>
      <c r="BF698" s="177" t="n">
        <f aca="false">IF(N698="snížená",J698,0)</f>
        <v>0</v>
      </c>
      <c r="BG698" s="177" t="n">
        <f aca="false">IF(N698="zákl. přenesená",J698,0)</f>
        <v>0</v>
      </c>
      <c r="BH698" s="177" t="n">
        <f aca="false">IF(N698="sníž. přenesená",J698,0)</f>
        <v>0</v>
      </c>
      <c r="BI698" s="177" t="n">
        <f aca="false">IF(N698="nulová",J698,0)</f>
        <v>0</v>
      </c>
      <c r="BJ698" s="3" t="s">
        <v>81</v>
      </c>
      <c r="BK698" s="177" t="n">
        <f aca="false">ROUND(I698*H698,2)</f>
        <v>0</v>
      </c>
      <c r="BL698" s="3" t="s">
        <v>172</v>
      </c>
      <c r="BM698" s="176" t="s">
        <v>762</v>
      </c>
    </row>
    <row r="699" s="187" customFormat="true" ht="12" hidden="false" customHeight="false" outlineLevel="0" collapsed="false">
      <c r="B699" s="188"/>
      <c r="D699" s="180" t="s">
        <v>174</v>
      </c>
      <c r="E699" s="189"/>
      <c r="F699" s="190" t="s">
        <v>763</v>
      </c>
      <c r="H699" s="191" t="n">
        <v>0.7575</v>
      </c>
      <c r="I699" s="192"/>
      <c r="L699" s="188"/>
      <c r="M699" s="193"/>
      <c r="N699" s="194"/>
      <c r="O699" s="194"/>
      <c r="P699" s="194"/>
      <c r="Q699" s="194"/>
      <c r="R699" s="194"/>
      <c r="S699" s="194"/>
      <c r="T699" s="194"/>
      <c r="U699" s="195"/>
      <c r="AT699" s="189" t="s">
        <v>174</v>
      </c>
      <c r="AU699" s="189" t="s">
        <v>83</v>
      </c>
      <c r="AV699" s="187" t="s">
        <v>83</v>
      </c>
      <c r="AW699" s="187" t="s">
        <v>176</v>
      </c>
      <c r="AX699" s="187" t="s">
        <v>73</v>
      </c>
      <c r="AY699" s="189" t="s">
        <v>165</v>
      </c>
    </row>
    <row r="700" s="196" customFormat="true" ht="12" hidden="false" customHeight="false" outlineLevel="0" collapsed="false">
      <c r="B700" s="197"/>
      <c r="D700" s="180" t="s">
        <v>174</v>
      </c>
      <c r="E700" s="198"/>
      <c r="F700" s="199" t="s">
        <v>178</v>
      </c>
      <c r="H700" s="200" t="n">
        <v>0.7575</v>
      </c>
      <c r="I700" s="201"/>
      <c r="L700" s="197"/>
      <c r="M700" s="202"/>
      <c r="N700" s="203"/>
      <c r="O700" s="203"/>
      <c r="P700" s="203"/>
      <c r="Q700" s="203"/>
      <c r="R700" s="203"/>
      <c r="S700" s="203"/>
      <c r="T700" s="203"/>
      <c r="U700" s="204"/>
      <c r="AT700" s="198" t="s">
        <v>174</v>
      </c>
      <c r="AU700" s="198" t="s">
        <v>83</v>
      </c>
      <c r="AV700" s="196" t="s">
        <v>172</v>
      </c>
      <c r="AW700" s="196" t="s">
        <v>176</v>
      </c>
      <c r="AX700" s="196" t="s">
        <v>81</v>
      </c>
      <c r="AY700" s="198" t="s">
        <v>165</v>
      </c>
    </row>
    <row r="701" s="150" customFormat="true" ht="23" hidden="false" customHeight="true" outlineLevel="0" collapsed="false">
      <c r="B701" s="151"/>
      <c r="D701" s="152" t="s">
        <v>72</v>
      </c>
      <c r="E701" s="162" t="s">
        <v>202</v>
      </c>
      <c r="F701" s="162" t="s">
        <v>764</v>
      </c>
      <c r="I701" s="154"/>
      <c r="J701" s="163" t="n">
        <f aca="false">BK701</f>
        <v>0</v>
      </c>
      <c r="L701" s="151"/>
      <c r="M701" s="156"/>
      <c r="N701" s="157"/>
      <c r="O701" s="157"/>
      <c r="P701" s="158" t="n">
        <f aca="false">SUM(P702:P1275)</f>
        <v>0</v>
      </c>
      <c r="Q701" s="157"/>
      <c r="R701" s="158" t="n">
        <f aca="false">SUM(R702:R1275)</f>
        <v>241.62435796</v>
      </c>
      <c r="S701" s="157"/>
      <c r="T701" s="158" t="n">
        <f aca="false">SUM(T702:T1275)</f>
        <v>0</v>
      </c>
      <c r="U701" s="159"/>
      <c r="AR701" s="152" t="s">
        <v>81</v>
      </c>
      <c r="AT701" s="160" t="s">
        <v>72</v>
      </c>
      <c r="AU701" s="160" t="s">
        <v>81</v>
      </c>
      <c r="AY701" s="152" t="s">
        <v>165</v>
      </c>
      <c r="BK701" s="161" t="n">
        <f aca="false">SUM(BK702:BK1275)</f>
        <v>0</v>
      </c>
    </row>
    <row r="702" s="22" customFormat="true" ht="24" hidden="false" customHeight="true" outlineLevel="0" collapsed="false">
      <c r="B702" s="164"/>
      <c r="C702" s="165" t="s">
        <v>765</v>
      </c>
      <c r="D702" s="165" t="s">
        <v>167</v>
      </c>
      <c r="E702" s="166" t="s">
        <v>766</v>
      </c>
      <c r="F702" s="167" t="s">
        <v>767</v>
      </c>
      <c r="G702" s="168" t="s">
        <v>170</v>
      </c>
      <c r="H702" s="169" t="n">
        <v>692.38</v>
      </c>
      <c r="I702" s="170"/>
      <c r="J702" s="171" t="n">
        <f aca="false">ROUND(I702*H702,2)</f>
        <v>0</v>
      </c>
      <c r="K702" s="215" t="s">
        <v>171</v>
      </c>
      <c r="L702" s="23"/>
      <c r="M702" s="172"/>
      <c r="N702" s="173" t="s">
        <v>44</v>
      </c>
      <c r="O702" s="54"/>
      <c r="P702" s="174" t="n">
        <f aca="false">O702*H702</f>
        <v>0</v>
      </c>
      <c r="Q702" s="174" t="n">
        <v>0.00735</v>
      </c>
      <c r="R702" s="174" t="n">
        <f aca="false">Q702*H702</f>
        <v>5.088993</v>
      </c>
      <c r="S702" s="174" t="n">
        <v>0</v>
      </c>
      <c r="T702" s="174" t="n">
        <f aca="false">S702*H702</f>
        <v>0</v>
      </c>
      <c r="U702" s="175"/>
      <c r="AR702" s="176" t="s">
        <v>172</v>
      </c>
      <c r="AT702" s="176" t="s">
        <v>167</v>
      </c>
      <c r="AU702" s="176" t="s">
        <v>83</v>
      </c>
      <c r="AY702" s="3" t="s">
        <v>165</v>
      </c>
      <c r="BE702" s="177" t="n">
        <f aca="false">IF(N702="základní",J702,0)</f>
        <v>0</v>
      </c>
      <c r="BF702" s="177" t="n">
        <f aca="false">IF(N702="snížená",J702,0)</f>
        <v>0</v>
      </c>
      <c r="BG702" s="177" t="n">
        <f aca="false">IF(N702="zákl. přenesená",J702,0)</f>
        <v>0</v>
      </c>
      <c r="BH702" s="177" t="n">
        <f aca="false">IF(N702="sníž. přenesená",J702,0)</f>
        <v>0</v>
      </c>
      <c r="BI702" s="177" t="n">
        <f aca="false">IF(N702="nulová",J702,0)</f>
        <v>0</v>
      </c>
      <c r="BJ702" s="3" t="s">
        <v>81</v>
      </c>
      <c r="BK702" s="177" t="n">
        <f aca="false">ROUND(I702*H702,2)</f>
        <v>0</v>
      </c>
      <c r="BL702" s="3" t="s">
        <v>172</v>
      </c>
      <c r="BM702" s="176" t="s">
        <v>768</v>
      </c>
    </row>
    <row r="703" s="187" customFormat="true" ht="12" hidden="false" customHeight="false" outlineLevel="0" collapsed="false">
      <c r="B703" s="188"/>
      <c r="D703" s="180" t="s">
        <v>174</v>
      </c>
      <c r="E703" s="189"/>
      <c r="F703" s="190" t="s">
        <v>769</v>
      </c>
      <c r="H703" s="191" t="n">
        <v>400.96</v>
      </c>
      <c r="I703" s="192"/>
      <c r="L703" s="188"/>
      <c r="M703" s="193"/>
      <c r="N703" s="194"/>
      <c r="O703" s="194"/>
      <c r="P703" s="194"/>
      <c r="Q703" s="194"/>
      <c r="R703" s="194"/>
      <c r="S703" s="194"/>
      <c r="T703" s="194"/>
      <c r="U703" s="195"/>
      <c r="AT703" s="189" t="s">
        <v>174</v>
      </c>
      <c r="AU703" s="189" t="s">
        <v>83</v>
      </c>
      <c r="AV703" s="187" t="s">
        <v>83</v>
      </c>
      <c r="AW703" s="187" t="s">
        <v>176</v>
      </c>
      <c r="AX703" s="187" t="s">
        <v>73</v>
      </c>
      <c r="AY703" s="189" t="s">
        <v>165</v>
      </c>
    </row>
    <row r="704" s="187" customFormat="true" ht="12" hidden="false" customHeight="false" outlineLevel="0" collapsed="false">
      <c r="B704" s="188"/>
      <c r="D704" s="180" t="s">
        <v>174</v>
      </c>
      <c r="E704" s="189"/>
      <c r="F704" s="190" t="s">
        <v>770</v>
      </c>
      <c r="H704" s="191" t="n">
        <v>436.95</v>
      </c>
      <c r="I704" s="192"/>
      <c r="L704" s="188"/>
      <c r="M704" s="193"/>
      <c r="N704" s="194"/>
      <c r="O704" s="194"/>
      <c r="P704" s="194"/>
      <c r="Q704" s="194"/>
      <c r="R704" s="194"/>
      <c r="S704" s="194"/>
      <c r="T704" s="194"/>
      <c r="U704" s="195"/>
      <c r="AT704" s="189" t="s">
        <v>174</v>
      </c>
      <c r="AU704" s="189" t="s">
        <v>83</v>
      </c>
      <c r="AV704" s="187" t="s">
        <v>83</v>
      </c>
      <c r="AW704" s="187" t="s">
        <v>176</v>
      </c>
      <c r="AX704" s="187" t="s">
        <v>73</v>
      </c>
      <c r="AY704" s="189" t="s">
        <v>165</v>
      </c>
    </row>
    <row r="705" s="187" customFormat="true" ht="12" hidden="false" customHeight="false" outlineLevel="0" collapsed="false">
      <c r="B705" s="188"/>
      <c r="D705" s="180" t="s">
        <v>174</v>
      </c>
      <c r="E705" s="189"/>
      <c r="F705" s="190" t="s">
        <v>771</v>
      </c>
      <c r="H705" s="191" t="n">
        <v>437.38</v>
      </c>
      <c r="I705" s="192"/>
      <c r="L705" s="188"/>
      <c r="M705" s="193"/>
      <c r="N705" s="194"/>
      <c r="O705" s="194"/>
      <c r="P705" s="194"/>
      <c r="Q705" s="194"/>
      <c r="R705" s="194"/>
      <c r="S705" s="194"/>
      <c r="T705" s="194"/>
      <c r="U705" s="195"/>
      <c r="AT705" s="189" t="s">
        <v>174</v>
      </c>
      <c r="AU705" s="189" t="s">
        <v>83</v>
      </c>
      <c r="AV705" s="187" t="s">
        <v>83</v>
      </c>
      <c r="AW705" s="187" t="s">
        <v>176</v>
      </c>
      <c r="AX705" s="187" t="s">
        <v>73</v>
      </c>
      <c r="AY705" s="189" t="s">
        <v>165</v>
      </c>
    </row>
    <row r="706" s="178" customFormat="true" ht="12" hidden="false" customHeight="false" outlineLevel="0" collapsed="false">
      <c r="B706" s="179"/>
      <c r="D706" s="180" t="s">
        <v>174</v>
      </c>
      <c r="E706" s="181"/>
      <c r="F706" s="182" t="s">
        <v>772</v>
      </c>
      <c r="H706" s="181"/>
      <c r="I706" s="183"/>
      <c r="L706" s="179"/>
      <c r="M706" s="184"/>
      <c r="N706" s="185"/>
      <c r="O706" s="185"/>
      <c r="P706" s="185"/>
      <c r="Q706" s="185"/>
      <c r="R706" s="185"/>
      <c r="S706" s="185"/>
      <c r="T706" s="185"/>
      <c r="U706" s="186"/>
      <c r="AT706" s="181" t="s">
        <v>174</v>
      </c>
      <c r="AU706" s="181" t="s">
        <v>83</v>
      </c>
      <c r="AV706" s="178" t="s">
        <v>81</v>
      </c>
      <c r="AW706" s="178" t="s">
        <v>176</v>
      </c>
      <c r="AX706" s="178" t="s">
        <v>73</v>
      </c>
      <c r="AY706" s="181" t="s">
        <v>165</v>
      </c>
    </row>
    <row r="707" s="187" customFormat="true" ht="12" hidden="false" customHeight="false" outlineLevel="0" collapsed="false">
      <c r="B707" s="188"/>
      <c r="D707" s="180" t="s">
        <v>174</v>
      </c>
      <c r="E707" s="189"/>
      <c r="F707" s="190" t="s">
        <v>773</v>
      </c>
      <c r="H707" s="191" t="n">
        <v>-113.86</v>
      </c>
      <c r="I707" s="192"/>
      <c r="L707" s="188"/>
      <c r="M707" s="193"/>
      <c r="N707" s="194"/>
      <c r="O707" s="194"/>
      <c r="P707" s="194"/>
      <c r="Q707" s="194"/>
      <c r="R707" s="194"/>
      <c r="S707" s="194"/>
      <c r="T707" s="194"/>
      <c r="U707" s="195"/>
      <c r="AT707" s="189" t="s">
        <v>174</v>
      </c>
      <c r="AU707" s="189" t="s">
        <v>83</v>
      </c>
      <c r="AV707" s="187" t="s">
        <v>83</v>
      </c>
      <c r="AW707" s="187" t="s">
        <v>176</v>
      </c>
      <c r="AX707" s="187" t="s">
        <v>73</v>
      </c>
      <c r="AY707" s="189" t="s">
        <v>165</v>
      </c>
    </row>
    <row r="708" s="187" customFormat="true" ht="12" hidden="false" customHeight="false" outlineLevel="0" collapsed="false">
      <c r="B708" s="188"/>
      <c r="D708" s="180" t="s">
        <v>174</v>
      </c>
      <c r="E708" s="189"/>
      <c r="F708" s="190" t="s">
        <v>774</v>
      </c>
      <c r="H708" s="191" t="n">
        <v>-235.93</v>
      </c>
      <c r="I708" s="192"/>
      <c r="L708" s="188"/>
      <c r="M708" s="193"/>
      <c r="N708" s="194"/>
      <c r="O708" s="194"/>
      <c r="P708" s="194"/>
      <c r="Q708" s="194"/>
      <c r="R708" s="194"/>
      <c r="S708" s="194"/>
      <c r="T708" s="194"/>
      <c r="U708" s="195"/>
      <c r="AT708" s="189" t="s">
        <v>174</v>
      </c>
      <c r="AU708" s="189" t="s">
        <v>83</v>
      </c>
      <c r="AV708" s="187" t="s">
        <v>83</v>
      </c>
      <c r="AW708" s="187" t="s">
        <v>176</v>
      </c>
      <c r="AX708" s="187" t="s">
        <v>73</v>
      </c>
      <c r="AY708" s="189" t="s">
        <v>165</v>
      </c>
    </row>
    <row r="709" s="187" customFormat="true" ht="12" hidden="false" customHeight="false" outlineLevel="0" collapsed="false">
      <c r="B709" s="188"/>
      <c r="D709" s="180" t="s">
        <v>174</v>
      </c>
      <c r="E709" s="189"/>
      <c r="F709" s="190" t="s">
        <v>775</v>
      </c>
      <c r="H709" s="191" t="n">
        <v>-233.12</v>
      </c>
      <c r="I709" s="192"/>
      <c r="L709" s="188"/>
      <c r="M709" s="193"/>
      <c r="N709" s="194"/>
      <c r="O709" s="194"/>
      <c r="P709" s="194"/>
      <c r="Q709" s="194"/>
      <c r="R709" s="194"/>
      <c r="S709" s="194"/>
      <c r="T709" s="194"/>
      <c r="U709" s="195"/>
      <c r="AT709" s="189" t="s">
        <v>174</v>
      </c>
      <c r="AU709" s="189" t="s">
        <v>83</v>
      </c>
      <c r="AV709" s="187" t="s">
        <v>83</v>
      </c>
      <c r="AW709" s="187" t="s">
        <v>176</v>
      </c>
      <c r="AX709" s="187" t="s">
        <v>73</v>
      </c>
      <c r="AY709" s="189" t="s">
        <v>165</v>
      </c>
    </row>
    <row r="710" s="196" customFormat="true" ht="12" hidden="false" customHeight="false" outlineLevel="0" collapsed="false">
      <c r="B710" s="197"/>
      <c r="D710" s="180" t="s">
        <v>174</v>
      </c>
      <c r="E710" s="198"/>
      <c r="F710" s="199" t="s">
        <v>178</v>
      </c>
      <c r="H710" s="200" t="n">
        <v>692.38</v>
      </c>
      <c r="I710" s="201"/>
      <c r="L710" s="197"/>
      <c r="M710" s="202"/>
      <c r="N710" s="203"/>
      <c r="O710" s="203"/>
      <c r="P710" s="203"/>
      <c r="Q710" s="203"/>
      <c r="R710" s="203"/>
      <c r="S710" s="203"/>
      <c r="T710" s="203"/>
      <c r="U710" s="204"/>
      <c r="AT710" s="198" t="s">
        <v>174</v>
      </c>
      <c r="AU710" s="198" t="s">
        <v>83</v>
      </c>
      <c r="AV710" s="196" t="s">
        <v>172</v>
      </c>
      <c r="AW710" s="196" t="s">
        <v>176</v>
      </c>
      <c r="AX710" s="196" t="s">
        <v>81</v>
      </c>
      <c r="AY710" s="198" t="s">
        <v>165</v>
      </c>
    </row>
    <row r="711" s="22" customFormat="true" ht="24" hidden="false" customHeight="true" outlineLevel="0" collapsed="false">
      <c r="B711" s="164"/>
      <c r="C711" s="165" t="s">
        <v>776</v>
      </c>
      <c r="D711" s="165" t="s">
        <v>167</v>
      </c>
      <c r="E711" s="166" t="s">
        <v>777</v>
      </c>
      <c r="F711" s="167" t="s">
        <v>778</v>
      </c>
      <c r="G711" s="168" t="s">
        <v>170</v>
      </c>
      <c r="H711" s="169" t="n">
        <v>692.38</v>
      </c>
      <c r="I711" s="170"/>
      <c r="J711" s="171" t="n">
        <f aca="false">ROUND(I711*H711,2)</f>
        <v>0</v>
      </c>
      <c r="K711" s="215" t="s">
        <v>171</v>
      </c>
      <c r="L711" s="23"/>
      <c r="M711" s="172"/>
      <c r="N711" s="173" t="s">
        <v>44</v>
      </c>
      <c r="O711" s="54"/>
      <c r="P711" s="174" t="n">
        <f aca="false">O711*H711</f>
        <v>0</v>
      </c>
      <c r="Q711" s="174" t="n">
        <v>0.01838</v>
      </c>
      <c r="R711" s="174" t="n">
        <f aca="false">Q711*H711</f>
        <v>12.7259444</v>
      </c>
      <c r="S711" s="174" t="n">
        <v>0</v>
      </c>
      <c r="T711" s="174" t="n">
        <f aca="false">S711*H711</f>
        <v>0</v>
      </c>
      <c r="U711" s="175"/>
      <c r="AR711" s="176" t="s">
        <v>172</v>
      </c>
      <c r="AT711" s="176" t="s">
        <v>167</v>
      </c>
      <c r="AU711" s="176" t="s">
        <v>83</v>
      </c>
      <c r="AY711" s="3" t="s">
        <v>165</v>
      </c>
      <c r="BE711" s="177" t="n">
        <f aca="false">IF(N711="základní",J711,0)</f>
        <v>0</v>
      </c>
      <c r="BF711" s="177" t="n">
        <f aca="false">IF(N711="snížená",J711,0)</f>
        <v>0</v>
      </c>
      <c r="BG711" s="177" t="n">
        <f aca="false">IF(N711="zákl. přenesená",J711,0)</f>
        <v>0</v>
      </c>
      <c r="BH711" s="177" t="n">
        <f aca="false">IF(N711="sníž. přenesená",J711,0)</f>
        <v>0</v>
      </c>
      <c r="BI711" s="177" t="n">
        <f aca="false">IF(N711="nulová",J711,0)</f>
        <v>0</v>
      </c>
      <c r="BJ711" s="3" t="s">
        <v>81</v>
      </c>
      <c r="BK711" s="177" t="n">
        <f aca="false">ROUND(I711*H711,2)</f>
        <v>0</v>
      </c>
      <c r="BL711" s="3" t="s">
        <v>172</v>
      </c>
      <c r="BM711" s="176" t="s">
        <v>779</v>
      </c>
    </row>
    <row r="712" s="187" customFormat="true" ht="12" hidden="false" customHeight="false" outlineLevel="0" collapsed="false">
      <c r="B712" s="188"/>
      <c r="D712" s="180" t="s">
        <v>174</v>
      </c>
      <c r="E712" s="189"/>
      <c r="F712" s="190" t="s">
        <v>769</v>
      </c>
      <c r="H712" s="191" t="n">
        <v>400.96</v>
      </c>
      <c r="I712" s="192"/>
      <c r="L712" s="188"/>
      <c r="M712" s="193"/>
      <c r="N712" s="194"/>
      <c r="O712" s="194"/>
      <c r="P712" s="194"/>
      <c r="Q712" s="194"/>
      <c r="R712" s="194"/>
      <c r="S712" s="194"/>
      <c r="T712" s="194"/>
      <c r="U712" s="195"/>
      <c r="AT712" s="189" t="s">
        <v>174</v>
      </c>
      <c r="AU712" s="189" t="s">
        <v>83</v>
      </c>
      <c r="AV712" s="187" t="s">
        <v>83</v>
      </c>
      <c r="AW712" s="187" t="s">
        <v>176</v>
      </c>
      <c r="AX712" s="187" t="s">
        <v>73</v>
      </c>
      <c r="AY712" s="189" t="s">
        <v>165</v>
      </c>
    </row>
    <row r="713" s="187" customFormat="true" ht="12" hidden="false" customHeight="false" outlineLevel="0" collapsed="false">
      <c r="B713" s="188"/>
      <c r="D713" s="180" t="s">
        <v>174</v>
      </c>
      <c r="E713" s="189"/>
      <c r="F713" s="190" t="s">
        <v>770</v>
      </c>
      <c r="H713" s="191" t="n">
        <v>436.95</v>
      </c>
      <c r="I713" s="192"/>
      <c r="L713" s="188"/>
      <c r="M713" s="193"/>
      <c r="N713" s="194"/>
      <c r="O713" s="194"/>
      <c r="P713" s="194"/>
      <c r="Q713" s="194"/>
      <c r="R713" s="194"/>
      <c r="S713" s="194"/>
      <c r="T713" s="194"/>
      <c r="U713" s="195"/>
      <c r="AT713" s="189" t="s">
        <v>174</v>
      </c>
      <c r="AU713" s="189" t="s">
        <v>83</v>
      </c>
      <c r="AV713" s="187" t="s">
        <v>83</v>
      </c>
      <c r="AW713" s="187" t="s">
        <v>176</v>
      </c>
      <c r="AX713" s="187" t="s">
        <v>73</v>
      </c>
      <c r="AY713" s="189" t="s">
        <v>165</v>
      </c>
    </row>
    <row r="714" s="187" customFormat="true" ht="12" hidden="false" customHeight="false" outlineLevel="0" collapsed="false">
      <c r="B714" s="188"/>
      <c r="D714" s="180" t="s">
        <v>174</v>
      </c>
      <c r="E714" s="189"/>
      <c r="F714" s="190" t="s">
        <v>771</v>
      </c>
      <c r="H714" s="191" t="n">
        <v>437.38</v>
      </c>
      <c r="I714" s="192"/>
      <c r="L714" s="188"/>
      <c r="M714" s="193"/>
      <c r="N714" s="194"/>
      <c r="O714" s="194"/>
      <c r="P714" s="194"/>
      <c r="Q714" s="194"/>
      <c r="R714" s="194"/>
      <c r="S714" s="194"/>
      <c r="T714" s="194"/>
      <c r="U714" s="195"/>
      <c r="AT714" s="189" t="s">
        <v>174</v>
      </c>
      <c r="AU714" s="189" t="s">
        <v>83</v>
      </c>
      <c r="AV714" s="187" t="s">
        <v>83</v>
      </c>
      <c r="AW714" s="187" t="s">
        <v>176</v>
      </c>
      <c r="AX714" s="187" t="s">
        <v>73</v>
      </c>
      <c r="AY714" s="189" t="s">
        <v>165</v>
      </c>
    </row>
    <row r="715" s="178" customFormat="true" ht="12" hidden="false" customHeight="false" outlineLevel="0" collapsed="false">
      <c r="B715" s="179"/>
      <c r="D715" s="180" t="s">
        <v>174</v>
      </c>
      <c r="E715" s="181"/>
      <c r="F715" s="182" t="s">
        <v>772</v>
      </c>
      <c r="H715" s="181"/>
      <c r="I715" s="183"/>
      <c r="L715" s="179"/>
      <c r="M715" s="184"/>
      <c r="N715" s="185"/>
      <c r="O715" s="185"/>
      <c r="P715" s="185"/>
      <c r="Q715" s="185"/>
      <c r="R715" s="185"/>
      <c r="S715" s="185"/>
      <c r="T715" s="185"/>
      <c r="U715" s="186"/>
      <c r="AT715" s="181" t="s">
        <v>174</v>
      </c>
      <c r="AU715" s="181" t="s">
        <v>83</v>
      </c>
      <c r="AV715" s="178" t="s">
        <v>81</v>
      </c>
      <c r="AW715" s="178" t="s">
        <v>176</v>
      </c>
      <c r="AX715" s="178" t="s">
        <v>73</v>
      </c>
      <c r="AY715" s="181" t="s">
        <v>165</v>
      </c>
    </row>
    <row r="716" s="187" customFormat="true" ht="12" hidden="false" customHeight="false" outlineLevel="0" collapsed="false">
      <c r="B716" s="188"/>
      <c r="D716" s="180" t="s">
        <v>174</v>
      </c>
      <c r="E716" s="189"/>
      <c r="F716" s="190" t="s">
        <v>773</v>
      </c>
      <c r="H716" s="191" t="n">
        <v>-113.86</v>
      </c>
      <c r="I716" s="192"/>
      <c r="L716" s="188"/>
      <c r="M716" s="193"/>
      <c r="N716" s="194"/>
      <c r="O716" s="194"/>
      <c r="P716" s="194"/>
      <c r="Q716" s="194"/>
      <c r="R716" s="194"/>
      <c r="S716" s="194"/>
      <c r="T716" s="194"/>
      <c r="U716" s="195"/>
      <c r="AT716" s="189" t="s">
        <v>174</v>
      </c>
      <c r="AU716" s="189" t="s">
        <v>83</v>
      </c>
      <c r="AV716" s="187" t="s">
        <v>83</v>
      </c>
      <c r="AW716" s="187" t="s">
        <v>176</v>
      </c>
      <c r="AX716" s="187" t="s">
        <v>73</v>
      </c>
      <c r="AY716" s="189" t="s">
        <v>165</v>
      </c>
    </row>
    <row r="717" s="187" customFormat="true" ht="12" hidden="false" customHeight="false" outlineLevel="0" collapsed="false">
      <c r="B717" s="188"/>
      <c r="D717" s="180" t="s">
        <v>174</v>
      </c>
      <c r="E717" s="189"/>
      <c r="F717" s="190" t="s">
        <v>774</v>
      </c>
      <c r="H717" s="191" t="n">
        <v>-235.93</v>
      </c>
      <c r="I717" s="192"/>
      <c r="L717" s="188"/>
      <c r="M717" s="193"/>
      <c r="N717" s="194"/>
      <c r="O717" s="194"/>
      <c r="P717" s="194"/>
      <c r="Q717" s="194"/>
      <c r="R717" s="194"/>
      <c r="S717" s="194"/>
      <c r="T717" s="194"/>
      <c r="U717" s="195"/>
      <c r="AT717" s="189" t="s">
        <v>174</v>
      </c>
      <c r="AU717" s="189" t="s">
        <v>83</v>
      </c>
      <c r="AV717" s="187" t="s">
        <v>83</v>
      </c>
      <c r="AW717" s="187" t="s">
        <v>176</v>
      </c>
      <c r="AX717" s="187" t="s">
        <v>73</v>
      </c>
      <c r="AY717" s="189" t="s">
        <v>165</v>
      </c>
    </row>
    <row r="718" s="187" customFormat="true" ht="12" hidden="false" customHeight="false" outlineLevel="0" collapsed="false">
      <c r="B718" s="188"/>
      <c r="D718" s="180" t="s">
        <v>174</v>
      </c>
      <c r="E718" s="189"/>
      <c r="F718" s="190" t="s">
        <v>775</v>
      </c>
      <c r="H718" s="191" t="n">
        <v>-233.12</v>
      </c>
      <c r="I718" s="192"/>
      <c r="L718" s="188"/>
      <c r="M718" s="193"/>
      <c r="N718" s="194"/>
      <c r="O718" s="194"/>
      <c r="P718" s="194"/>
      <c r="Q718" s="194"/>
      <c r="R718" s="194"/>
      <c r="S718" s="194"/>
      <c r="T718" s="194"/>
      <c r="U718" s="195"/>
      <c r="AT718" s="189" t="s">
        <v>174</v>
      </c>
      <c r="AU718" s="189" t="s">
        <v>83</v>
      </c>
      <c r="AV718" s="187" t="s">
        <v>83</v>
      </c>
      <c r="AW718" s="187" t="s">
        <v>176</v>
      </c>
      <c r="AX718" s="187" t="s">
        <v>73</v>
      </c>
      <c r="AY718" s="189" t="s">
        <v>165</v>
      </c>
    </row>
    <row r="719" s="196" customFormat="true" ht="12" hidden="false" customHeight="false" outlineLevel="0" collapsed="false">
      <c r="B719" s="197"/>
      <c r="D719" s="180" t="s">
        <v>174</v>
      </c>
      <c r="E719" s="198"/>
      <c r="F719" s="199" t="s">
        <v>178</v>
      </c>
      <c r="H719" s="200" t="n">
        <v>692.38</v>
      </c>
      <c r="I719" s="201"/>
      <c r="L719" s="197"/>
      <c r="M719" s="202"/>
      <c r="N719" s="203"/>
      <c r="O719" s="203"/>
      <c r="P719" s="203"/>
      <c r="Q719" s="203"/>
      <c r="R719" s="203"/>
      <c r="S719" s="203"/>
      <c r="T719" s="203"/>
      <c r="U719" s="204"/>
      <c r="AT719" s="198" t="s">
        <v>174</v>
      </c>
      <c r="AU719" s="198" t="s">
        <v>83</v>
      </c>
      <c r="AV719" s="196" t="s">
        <v>172</v>
      </c>
      <c r="AW719" s="196" t="s">
        <v>176</v>
      </c>
      <c r="AX719" s="196" t="s">
        <v>81</v>
      </c>
      <c r="AY719" s="198" t="s">
        <v>165</v>
      </c>
    </row>
    <row r="720" s="22" customFormat="true" ht="24" hidden="false" customHeight="true" outlineLevel="0" collapsed="false">
      <c r="B720" s="164"/>
      <c r="C720" s="165" t="s">
        <v>780</v>
      </c>
      <c r="D720" s="165" t="s">
        <v>167</v>
      </c>
      <c r="E720" s="166" t="s">
        <v>781</v>
      </c>
      <c r="F720" s="167" t="s">
        <v>782</v>
      </c>
      <c r="G720" s="168" t="s">
        <v>170</v>
      </c>
      <c r="H720" s="169" t="n">
        <v>1384.76</v>
      </c>
      <c r="I720" s="170"/>
      <c r="J720" s="171" t="n">
        <f aca="false">ROUND(I720*H720,2)</f>
        <v>0</v>
      </c>
      <c r="K720" s="215" t="s">
        <v>171</v>
      </c>
      <c r="L720" s="23"/>
      <c r="M720" s="172"/>
      <c r="N720" s="173" t="s">
        <v>44</v>
      </c>
      <c r="O720" s="54"/>
      <c r="P720" s="174" t="n">
        <f aca="false">O720*H720</f>
        <v>0</v>
      </c>
      <c r="Q720" s="174" t="n">
        <v>0.0079</v>
      </c>
      <c r="R720" s="174" t="n">
        <f aca="false">Q720*H720</f>
        <v>10.939604</v>
      </c>
      <c r="S720" s="174" t="n">
        <v>0</v>
      </c>
      <c r="T720" s="174" t="n">
        <f aca="false">S720*H720</f>
        <v>0</v>
      </c>
      <c r="U720" s="175"/>
      <c r="AR720" s="176" t="s">
        <v>172</v>
      </c>
      <c r="AT720" s="176" t="s">
        <v>167</v>
      </c>
      <c r="AU720" s="176" t="s">
        <v>83</v>
      </c>
      <c r="AY720" s="3" t="s">
        <v>165</v>
      </c>
      <c r="BE720" s="177" t="n">
        <f aca="false">IF(N720="základní",J720,0)</f>
        <v>0</v>
      </c>
      <c r="BF720" s="177" t="n">
        <f aca="false">IF(N720="snížená",J720,0)</f>
        <v>0</v>
      </c>
      <c r="BG720" s="177" t="n">
        <f aca="false">IF(N720="zákl. přenesená",J720,0)</f>
        <v>0</v>
      </c>
      <c r="BH720" s="177" t="n">
        <f aca="false">IF(N720="sníž. přenesená",J720,0)</f>
        <v>0</v>
      </c>
      <c r="BI720" s="177" t="n">
        <f aca="false">IF(N720="nulová",J720,0)</f>
        <v>0</v>
      </c>
      <c r="BJ720" s="3" t="s">
        <v>81</v>
      </c>
      <c r="BK720" s="177" t="n">
        <f aca="false">ROUND(I720*H720,2)</f>
        <v>0</v>
      </c>
      <c r="BL720" s="3" t="s">
        <v>172</v>
      </c>
      <c r="BM720" s="176" t="s">
        <v>783</v>
      </c>
    </row>
    <row r="721" s="187" customFormat="true" ht="12" hidden="false" customHeight="false" outlineLevel="0" collapsed="false">
      <c r="B721" s="188"/>
      <c r="D721" s="180" t="s">
        <v>174</v>
      </c>
      <c r="E721" s="189"/>
      <c r="F721" s="190" t="s">
        <v>784</v>
      </c>
      <c r="H721" s="191" t="n">
        <v>1384.76</v>
      </c>
      <c r="I721" s="192"/>
      <c r="L721" s="188"/>
      <c r="M721" s="193"/>
      <c r="N721" s="194"/>
      <c r="O721" s="194"/>
      <c r="P721" s="194"/>
      <c r="Q721" s="194"/>
      <c r="R721" s="194"/>
      <c r="S721" s="194"/>
      <c r="T721" s="194"/>
      <c r="U721" s="195"/>
      <c r="AT721" s="189" t="s">
        <v>174</v>
      </c>
      <c r="AU721" s="189" t="s">
        <v>83</v>
      </c>
      <c r="AV721" s="187" t="s">
        <v>83</v>
      </c>
      <c r="AW721" s="187" t="s">
        <v>176</v>
      </c>
      <c r="AX721" s="187" t="s">
        <v>73</v>
      </c>
      <c r="AY721" s="189" t="s">
        <v>165</v>
      </c>
    </row>
    <row r="722" s="196" customFormat="true" ht="12" hidden="false" customHeight="false" outlineLevel="0" collapsed="false">
      <c r="B722" s="197"/>
      <c r="D722" s="180" t="s">
        <v>174</v>
      </c>
      <c r="E722" s="198"/>
      <c r="F722" s="199" t="s">
        <v>178</v>
      </c>
      <c r="H722" s="200" t="n">
        <v>1384.76</v>
      </c>
      <c r="I722" s="201"/>
      <c r="L722" s="197"/>
      <c r="M722" s="202"/>
      <c r="N722" s="203"/>
      <c r="O722" s="203"/>
      <c r="P722" s="203"/>
      <c r="Q722" s="203"/>
      <c r="R722" s="203"/>
      <c r="S722" s="203"/>
      <c r="T722" s="203"/>
      <c r="U722" s="204"/>
      <c r="AT722" s="198" t="s">
        <v>174</v>
      </c>
      <c r="AU722" s="198" t="s">
        <v>83</v>
      </c>
      <c r="AV722" s="196" t="s">
        <v>172</v>
      </c>
      <c r="AW722" s="196" t="s">
        <v>176</v>
      </c>
      <c r="AX722" s="196" t="s">
        <v>81</v>
      </c>
      <c r="AY722" s="198" t="s">
        <v>165</v>
      </c>
    </row>
    <row r="723" s="22" customFormat="true" ht="24" hidden="false" customHeight="true" outlineLevel="0" collapsed="false">
      <c r="B723" s="164"/>
      <c r="C723" s="165" t="s">
        <v>785</v>
      </c>
      <c r="D723" s="165" t="s">
        <v>167</v>
      </c>
      <c r="E723" s="166" t="s">
        <v>786</v>
      </c>
      <c r="F723" s="167" t="s">
        <v>787</v>
      </c>
      <c r="G723" s="168" t="s">
        <v>170</v>
      </c>
      <c r="H723" s="169" t="n">
        <v>3517.573</v>
      </c>
      <c r="I723" s="170"/>
      <c r="J723" s="171" t="n">
        <f aca="false">ROUND(I723*H723,2)</f>
        <v>0</v>
      </c>
      <c r="K723" s="215" t="s">
        <v>171</v>
      </c>
      <c r="L723" s="23"/>
      <c r="M723" s="172"/>
      <c r="N723" s="173" t="s">
        <v>44</v>
      </c>
      <c r="O723" s="54"/>
      <c r="P723" s="174" t="n">
        <f aca="false">O723*H723</f>
        <v>0</v>
      </c>
      <c r="Q723" s="174" t="n">
        <v>0.00735</v>
      </c>
      <c r="R723" s="174" t="n">
        <f aca="false">Q723*H723</f>
        <v>25.85416155</v>
      </c>
      <c r="S723" s="174" t="n">
        <v>0</v>
      </c>
      <c r="T723" s="174" t="n">
        <f aca="false">S723*H723</f>
        <v>0</v>
      </c>
      <c r="U723" s="175"/>
      <c r="AR723" s="176" t="s">
        <v>172</v>
      </c>
      <c r="AT723" s="176" t="s">
        <v>167</v>
      </c>
      <c r="AU723" s="176" t="s">
        <v>83</v>
      </c>
      <c r="AY723" s="3" t="s">
        <v>165</v>
      </c>
      <c r="BE723" s="177" t="n">
        <f aca="false">IF(N723="základní",J723,0)</f>
        <v>0</v>
      </c>
      <c r="BF723" s="177" t="n">
        <f aca="false">IF(N723="snížená",J723,0)</f>
        <v>0</v>
      </c>
      <c r="BG723" s="177" t="n">
        <f aca="false">IF(N723="zákl. přenesená",J723,0)</f>
        <v>0</v>
      </c>
      <c r="BH723" s="177" t="n">
        <f aca="false">IF(N723="sníž. přenesená",J723,0)</f>
        <v>0</v>
      </c>
      <c r="BI723" s="177" t="n">
        <f aca="false">IF(N723="nulová",J723,0)</f>
        <v>0</v>
      </c>
      <c r="BJ723" s="3" t="s">
        <v>81</v>
      </c>
      <c r="BK723" s="177" t="n">
        <f aca="false">ROUND(I723*H723,2)</f>
        <v>0</v>
      </c>
      <c r="BL723" s="3" t="s">
        <v>172</v>
      </c>
      <c r="BM723" s="176" t="s">
        <v>788</v>
      </c>
    </row>
    <row r="724" s="178" customFormat="true" ht="24" hidden="false" customHeight="false" outlineLevel="0" collapsed="false">
      <c r="B724" s="179"/>
      <c r="D724" s="180" t="s">
        <v>174</v>
      </c>
      <c r="E724" s="181"/>
      <c r="F724" s="182" t="s">
        <v>789</v>
      </c>
      <c r="H724" s="181"/>
      <c r="I724" s="183"/>
      <c r="L724" s="179"/>
      <c r="M724" s="184"/>
      <c r="N724" s="185"/>
      <c r="O724" s="185"/>
      <c r="P724" s="185"/>
      <c r="Q724" s="185"/>
      <c r="R724" s="185"/>
      <c r="S724" s="185"/>
      <c r="T724" s="185"/>
      <c r="U724" s="186"/>
      <c r="AT724" s="181" t="s">
        <v>174</v>
      </c>
      <c r="AU724" s="181" t="s">
        <v>83</v>
      </c>
      <c r="AV724" s="178" t="s">
        <v>81</v>
      </c>
      <c r="AW724" s="178" t="s">
        <v>176</v>
      </c>
      <c r="AX724" s="178" t="s">
        <v>73</v>
      </c>
      <c r="AY724" s="181" t="s">
        <v>165</v>
      </c>
    </row>
    <row r="725" s="178" customFormat="true" ht="12" hidden="false" customHeight="false" outlineLevel="0" collapsed="false">
      <c r="B725" s="179"/>
      <c r="D725" s="180" t="s">
        <v>174</v>
      </c>
      <c r="E725" s="181"/>
      <c r="F725" s="182" t="s">
        <v>210</v>
      </c>
      <c r="H725" s="181"/>
      <c r="I725" s="183"/>
      <c r="L725" s="179"/>
      <c r="M725" s="184"/>
      <c r="N725" s="185"/>
      <c r="O725" s="185"/>
      <c r="P725" s="185"/>
      <c r="Q725" s="185"/>
      <c r="R725" s="185"/>
      <c r="S725" s="185"/>
      <c r="T725" s="185"/>
      <c r="U725" s="186"/>
      <c r="AT725" s="181" t="s">
        <v>174</v>
      </c>
      <c r="AU725" s="181" t="s">
        <v>83</v>
      </c>
      <c r="AV725" s="178" t="s">
        <v>81</v>
      </c>
      <c r="AW725" s="178" t="s">
        <v>176</v>
      </c>
      <c r="AX725" s="178" t="s">
        <v>73</v>
      </c>
      <c r="AY725" s="181" t="s">
        <v>165</v>
      </c>
    </row>
    <row r="726" s="187" customFormat="true" ht="24" hidden="false" customHeight="false" outlineLevel="0" collapsed="false">
      <c r="B726" s="188"/>
      <c r="D726" s="180" t="s">
        <v>174</v>
      </c>
      <c r="E726" s="189"/>
      <c r="F726" s="190" t="s">
        <v>790</v>
      </c>
      <c r="H726" s="191" t="n">
        <v>34.8525</v>
      </c>
      <c r="I726" s="192"/>
      <c r="L726" s="188"/>
      <c r="M726" s="193"/>
      <c r="N726" s="194"/>
      <c r="O726" s="194"/>
      <c r="P726" s="194"/>
      <c r="Q726" s="194"/>
      <c r="R726" s="194"/>
      <c r="S726" s="194"/>
      <c r="T726" s="194"/>
      <c r="U726" s="195"/>
      <c r="AT726" s="189" t="s">
        <v>174</v>
      </c>
      <c r="AU726" s="189" t="s">
        <v>83</v>
      </c>
      <c r="AV726" s="187" t="s">
        <v>83</v>
      </c>
      <c r="AW726" s="187" t="s">
        <v>176</v>
      </c>
      <c r="AX726" s="187" t="s">
        <v>73</v>
      </c>
      <c r="AY726" s="189" t="s">
        <v>165</v>
      </c>
    </row>
    <row r="727" s="187" customFormat="true" ht="12" hidden="false" customHeight="false" outlineLevel="0" collapsed="false">
      <c r="B727" s="188"/>
      <c r="D727" s="180" t="s">
        <v>174</v>
      </c>
      <c r="E727" s="189"/>
      <c r="F727" s="190" t="s">
        <v>791</v>
      </c>
      <c r="H727" s="191" t="n">
        <v>7.77</v>
      </c>
      <c r="I727" s="192"/>
      <c r="L727" s="188"/>
      <c r="M727" s="193"/>
      <c r="N727" s="194"/>
      <c r="O727" s="194"/>
      <c r="P727" s="194"/>
      <c r="Q727" s="194"/>
      <c r="R727" s="194"/>
      <c r="S727" s="194"/>
      <c r="T727" s="194"/>
      <c r="U727" s="195"/>
      <c r="AT727" s="189" t="s">
        <v>174</v>
      </c>
      <c r="AU727" s="189" t="s">
        <v>83</v>
      </c>
      <c r="AV727" s="187" t="s">
        <v>83</v>
      </c>
      <c r="AW727" s="187" t="s">
        <v>176</v>
      </c>
      <c r="AX727" s="187" t="s">
        <v>73</v>
      </c>
      <c r="AY727" s="189" t="s">
        <v>165</v>
      </c>
    </row>
    <row r="728" s="187" customFormat="true" ht="36" hidden="false" customHeight="false" outlineLevel="0" collapsed="false">
      <c r="B728" s="188"/>
      <c r="D728" s="180" t="s">
        <v>174</v>
      </c>
      <c r="E728" s="189"/>
      <c r="F728" s="190" t="s">
        <v>792</v>
      </c>
      <c r="H728" s="191" t="n">
        <v>157.915</v>
      </c>
      <c r="I728" s="192"/>
      <c r="L728" s="188"/>
      <c r="M728" s="193"/>
      <c r="N728" s="194"/>
      <c r="O728" s="194"/>
      <c r="P728" s="194"/>
      <c r="Q728" s="194"/>
      <c r="R728" s="194"/>
      <c r="S728" s="194"/>
      <c r="T728" s="194"/>
      <c r="U728" s="195"/>
      <c r="AT728" s="189" t="s">
        <v>174</v>
      </c>
      <c r="AU728" s="189" t="s">
        <v>83</v>
      </c>
      <c r="AV728" s="187" t="s">
        <v>83</v>
      </c>
      <c r="AW728" s="187" t="s">
        <v>176</v>
      </c>
      <c r="AX728" s="187" t="s">
        <v>73</v>
      </c>
      <c r="AY728" s="189" t="s">
        <v>165</v>
      </c>
    </row>
    <row r="729" s="187" customFormat="true" ht="12" hidden="false" customHeight="false" outlineLevel="0" collapsed="false">
      <c r="B729" s="188"/>
      <c r="D729" s="180" t="s">
        <v>174</v>
      </c>
      <c r="E729" s="189"/>
      <c r="F729" s="190" t="s">
        <v>793</v>
      </c>
      <c r="H729" s="191" t="n">
        <v>63.2725</v>
      </c>
      <c r="I729" s="192"/>
      <c r="L729" s="188"/>
      <c r="M729" s="193"/>
      <c r="N729" s="194"/>
      <c r="O729" s="194"/>
      <c r="P729" s="194"/>
      <c r="Q729" s="194"/>
      <c r="R729" s="194"/>
      <c r="S729" s="194"/>
      <c r="T729" s="194"/>
      <c r="U729" s="195"/>
      <c r="AT729" s="189" t="s">
        <v>174</v>
      </c>
      <c r="AU729" s="189" t="s">
        <v>83</v>
      </c>
      <c r="AV729" s="187" t="s">
        <v>83</v>
      </c>
      <c r="AW729" s="187" t="s">
        <v>176</v>
      </c>
      <c r="AX729" s="187" t="s">
        <v>73</v>
      </c>
      <c r="AY729" s="189" t="s">
        <v>165</v>
      </c>
    </row>
    <row r="730" s="187" customFormat="true" ht="24" hidden="false" customHeight="false" outlineLevel="0" collapsed="false">
      <c r="B730" s="188"/>
      <c r="D730" s="180" t="s">
        <v>174</v>
      </c>
      <c r="E730" s="189"/>
      <c r="F730" s="190" t="s">
        <v>794</v>
      </c>
      <c r="H730" s="191" t="n">
        <v>68.5975</v>
      </c>
      <c r="I730" s="192"/>
      <c r="L730" s="188"/>
      <c r="M730" s="193"/>
      <c r="N730" s="194"/>
      <c r="O730" s="194"/>
      <c r="P730" s="194"/>
      <c r="Q730" s="194"/>
      <c r="R730" s="194"/>
      <c r="S730" s="194"/>
      <c r="T730" s="194"/>
      <c r="U730" s="195"/>
      <c r="AT730" s="189" t="s">
        <v>174</v>
      </c>
      <c r="AU730" s="189" t="s">
        <v>83</v>
      </c>
      <c r="AV730" s="187" t="s">
        <v>83</v>
      </c>
      <c r="AW730" s="187" t="s">
        <v>176</v>
      </c>
      <c r="AX730" s="187" t="s">
        <v>73</v>
      </c>
      <c r="AY730" s="189" t="s">
        <v>165</v>
      </c>
    </row>
    <row r="731" s="187" customFormat="true" ht="36" hidden="false" customHeight="false" outlineLevel="0" collapsed="false">
      <c r="B731" s="188"/>
      <c r="D731" s="180" t="s">
        <v>174</v>
      </c>
      <c r="E731" s="189"/>
      <c r="F731" s="190" t="s">
        <v>795</v>
      </c>
      <c r="H731" s="191" t="n">
        <v>87.1215</v>
      </c>
      <c r="I731" s="192"/>
      <c r="L731" s="188"/>
      <c r="M731" s="193"/>
      <c r="N731" s="194"/>
      <c r="O731" s="194"/>
      <c r="P731" s="194"/>
      <c r="Q731" s="194"/>
      <c r="R731" s="194"/>
      <c r="S731" s="194"/>
      <c r="T731" s="194"/>
      <c r="U731" s="195"/>
      <c r="AT731" s="189" t="s">
        <v>174</v>
      </c>
      <c r="AU731" s="189" t="s">
        <v>83</v>
      </c>
      <c r="AV731" s="187" t="s">
        <v>83</v>
      </c>
      <c r="AW731" s="187" t="s">
        <v>176</v>
      </c>
      <c r="AX731" s="187" t="s">
        <v>73</v>
      </c>
      <c r="AY731" s="189" t="s">
        <v>165</v>
      </c>
    </row>
    <row r="732" s="187" customFormat="true" ht="12" hidden="false" customHeight="false" outlineLevel="0" collapsed="false">
      <c r="B732" s="188"/>
      <c r="D732" s="180" t="s">
        <v>174</v>
      </c>
      <c r="E732" s="189"/>
      <c r="F732" s="190" t="s">
        <v>796</v>
      </c>
      <c r="H732" s="191" t="n">
        <v>9.8865</v>
      </c>
      <c r="I732" s="192"/>
      <c r="L732" s="188"/>
      <c r="M732" s="193"/>
      <c r="N732" s="194"/>
      <c r="O732" s="194"/>
      <c r="P732" s="194"/>
      <c r="Q732" s="194"/>
      <c r="R732" s="194"/>
      <c r="S732" s="194"/>
      <c r="T732" s="194"/>
      <c r="U732" s="195"/>
      <c r="AT732" s="189" t="s">
        <v>174</v>
      </c>
      <c r="AU732" s="189" t="s">
        <v>83</v>
      </c>
      <c r="AV732" s="187" t="s">
        <v>83</v>
      </c>
      <c r="AW732" s="187" t="s">
        <v>176</v>
      </c>
      <c r="AX732" s="187" t="s">
        <v>73</v>
      </c>
      <c r="AY732" s="189" t="s">
        <v>165</v>
      </c>
    </row>
    <row r="733" s="187" customFormat="true" ht="12" hidden="false" customHeight="false" outlineLevel="0" collapsed="false">
      <c r="B733" s="188"/>
      <c r="D733" s="180" t="s">
        <v>174</v>
      </c>
      <c r="E733" s="189"/>
      <c r="F733" s="190" t="s">
        <v>797</v>
      </c>
      <c r="H733" s="191" t="n">
        <v>10.0455</v>
      </c>
      <c r="I733" s="192"/>
      <c r="L733" s="188"/>
      <c r="M733" s="193"/>
      <c r="N733" s="194"/>
      <c r="O733" s="194"/>
      <c r="P733" s="194"/>
      <c r="Q733" s="194"/>
      <c r="R733" s="194"/>
      <c r="S733" s="194"/>
      <c r="T733" s="194"/>
      <c r="U733" s="195"/>
      <c r="AT733" s="189" t="s">
        <v>174</v>
      </c>
      <c r="AU733" s="189" t="s">
        <v>83</v>
      </c>
      <c r="AV733" s="187" t="s">
        <v>83</v>
      </c>
      <c r="AW733" s="187" t="s">
        <v>176</v>
      </c>
      <c r="AX733" s="187" t="s">
        <v>73</v>
      </c>
      <c r="AY733" s="189" t="s">
        <v>165</v>
      </c>
    </row>
    <row r="734" s="187" customFormat="true" ht="12" hidden="false" customHeight="false" outlineLevel="0" collapsed="false">
      <c r="B734" s="188"/>
      <c r="D734" s="180" t="s">
        <v>174</v>
      </c>
      <c r="E734" s="189"/>
      <c r="F734" s="190" t="s">
        <v>798</v>
      </c>
      <c r="H734" s="191" t="n">
        <v>20.741</v>
      </c>
      <c r="I734" s="192"/>
      <c r="L734" s="188"/>
      <c r="M734" s="193"/>
      <c r="N734" s="194"/>
      <c r="O734" s="194"/>
      <c r="P734" s="194"/>
      <c r="Q734" s="194"/>
      <c r="R734" s="194"/>
      <c r="S734" s="194"/>
      <c r="T734" s="194"/>
      <c r="U734" s="195"/>
      <c r="AT734" s="189" t="s">
        <v>174</v>
      </c>
      <c r="AU734" s="189" t="s">
        <v>83</v>
      </c>
      <c r="AV734" s="187" t="s">
        <v>83</v>
      </c>
      <c r="AW734" s="187" t="s">
        <v>176</v>
      </c>
      <c r="AX734" s="187" t="s">
        <v>73</v>
      </c>
      <c r="AY734" s="189" t="s">
        <v>165</v>
      </c>
    </row>
    <row r="735" s="187" customFormat="true" ht="24" hidden="false" customHeight="false" outlineLevel="0" collapsed="false">
      <c r="B735" s="188"/>
      <c r="D735" s="180" t="s">
        <v>174</v>
      </c>
      <c r="E735" s="189"/>
      <c r="F735" s="190" t="s">
        <v>799</v>
      </c>
      <c r="H735" s="191" t="n">
        <v>27.794</v>
      </c>
      <c r="I735" s="192"/>
      <c r="L735" s="188"/>
      <c r="M735" s="193"/>
      <c r="N735" s="194"/>
      <c r="O735" s="194"/>
      <c r="P735" s="194"/>
      <c r="Q735" s="194"/>
      <c r="R735" s="194"/>
      <c r="S735" s="194"/>
      <c r="T735" s="194"/>
      <c r="U735" s="195"/>
      <c r="AT735" s="189" t="s">
        <v>174</v>
      </c>
      <c r="AU735" s="189" t="s">
        <v>83</v>
      </c>
      <c r="AV735" s="187" t="s">
        <v>83</v>
      </c>
      <c r="AW735" s="187" t="s">
        <v>176</v>
      </c>
      <c r="AX735" s="187" t="s">
        <v>73</v>
      </c>
      <c r="AY735" s="189" t="s">
        <v>165</v>
      </c>
    </row>
    <row r="736" s="187" customFormat="true" ht="12" hidden="false" customHeight="false" outlineLevel="0" collapsed="false">
      <c r="B736" s="188"/>
      <c r="D736" s="180" t="s">
        <v>174</v>
      </c>
      <c r="E736" s="189"/>
      <c r="F736" s="190" t="s">
        <v>800</v>
      </c>
      <c r="H736" s="191" t="n">
        <v>15.999</v>
      </c>
      <c r="I736" s="192"/>
      <c r="L736" s="188"/>
      <c r="M736" s="193"/>
      <c r="N736" s="194"/>
      <c r="O736" s="194"/>
      <c r="P736" s="194"/>
      <c r="Q736" s="194"/>
      <c r="R736" s="194"/>
      <c r="S736" s="194"/>
      <c r="T736" s="194"/>
      <c r="U736" s="195"/>
      <c r="AT736" s="189" t="s">
        <v>174</v>
      </c>
      <c r="AU736" s="189" t="s">
        <v>83</v>
      </c>
      <c r="AV736" s="187" t="s">
        <v>83</v>
      </c>
      <c r="AW736" s="187" t="s">
        <v>176</v>
      </c>
      <c r="AX736" s="187" t="s">
        <v>73</v>
      </c>
      <c r="AY736" s="189" t="s">
        <v>165</v>
      </c>
    </row>
    <row r="737" s="187" customFormat="true" ht="48" hidden="false" customHeight="false" outlineLevel="0" collapsed="false">
      <c r="B737" s="188"/>
      <c r="D737" s="180" t="s">
        <v>174</v>
      </c>
      <c r="E737" s="189"/>
      <c r="F737" s="190" t="s">
        <v>801</v>
      </c>
      <c r="H737" s="191" t="n">
        <v>110.69</v>
      </c>
      <c r="I737" s="192"/>
      <c r="L737" s="188"/>
      <c r="M737" s="193"/>
      <c r="N737" s="194"/>
      <c r="O737" s="194"/>
      <c r="P737" s="194"/>
      <c r="Q737" s="194"/>
      <c r="R737" s="194"/>
      <c r="S737" s="194"/>
      <c r="T737" s="194"/>
      <c r="U737" s="195"/>
      <c r="AT737" s="189" t="s">
        <v>174</v>
      </c>
      <c r="AU737" s="189" t="s">
        <v>83</v>
      </c>
      <c r="AV737" s="187" t="s">
        <v>83</v>
      </c>
      <c r="AW737" s="187" t="s">
        <v>176</v>
      </c>
      <c r="AX737" s="187" t="s">
        <v>73</v>
      </c>
      <c r="AY737" s="189" t="s">
        <v>165</v>
      </c>
    </row>
    <row r="738" s="187" customFormat="true" ht="12" hidden="false" customHeight="false" outlineLevel="0" collapsed="false">
      <c r="B738" s="188"/>
      <c r="D738" s="180" t="s">
        <v>174</v>
      </c>
      <c r="E738" s="189"/>
      <c r="F738" s="190" t="s">
        <v>802</v>
      </c>
      <c r="H738" s="191" t="n">
        <v>-0.885</v>
      </c>
      <c r="I738" s="192"/>
      <c r="L738" s="188"/>
      <c r="M738" s="193"/>
      <c r="N738" s="194"/>
      <c r="O738" s="194"/>
      <c r="P738" s="194"/>
      <c r="Q738" s="194"/>
      <c r="R738" s="194"/>
      <c r="S738" s="194"/>
      <c r="T738" s="194"/>
      <c r="U738" s="195"/>
      <c r="AT738" s="189" t="s">
        <v>174</v>
      </c>
      <c r="AU738" s="189" t="s">
        <v>83</v>
      </c>
      <c r="AV738" s="187" t="s">
        <v>83</v>
      </c>
      <c r="AW738" s="187" t="s">
        <v>176</v>
      </c>
      <c r="AX738" s="187" t="s">
        <v>73</v>
      </c>
      <c r="AY738" s="189" t="s">
        <v>165</v>
      </c>
    </row>
    <row r="739" s="187" customFormat="true" ht="12" hidden="false" customHeight="false" outlineLevel="0" collapsed="false">
      <c r="B739" s="188"/>
      <c r="D739" s="180" t="s">
        <v>174</v>
      </c>
      <c r="E739" s="189"/>
      <c r="F739" s="190" t="s">
        <v>803</v>
      </c>
      <c r="H739" s="191" t="n">
        <v>30.5165</v>
      </c>
      <c r="I739" s="192"/>
      <c r="L739" s="188"/>
      <c r="M739" s="193"/>
      <c r="N739" s="194"/>
      <c r="O739" s="194"/>
      <c r="P739" s="194"/>
      <c r="Q739" s="194"/>
      <c r="R739" s="194"/>
      <c r="S739" s="194"/>
      <c r="T739" s="194"/>
      <c r="U739" s="195"/>
      <c r="AT739" s="189" t="s">
        <v>174</v>
      </c>
      <c r="AU739" s="189" t="s">
        <v>83</v>
      </c>
      <c r="AV739" s="187" t="s">
        <v>83</v>
      </c>
      <c r="AW739" s="187" t="s">
        <v>176</v>
      </c>
      <c r="AX739" s="187" t="s">
        <v>73</v>
      </c>
      <c r="AY739" s="189" t="s">
        <v>165</v>
      </c>
    </row>
    <row r="740" s="187" customFormat="true" ht="12" hidden="false" customHeight="false" outlineLevel="0" collapsed="false">
      <c r="B740" s="188"/>
      <c r="D740" s="180" t="s">
        <v>174</v>
      </c>
      <c r="E740" s="189"/>
      <c r="F740" s="190" t="s">
        <v>804</v>
      </c>
      <c r="H740" s="191" t="n">
        <v>35.779</v>
      </c>
      <c r="I740" s="192"/>
      <c r="L740" s="188"/>
      <c r="M740" s="193"/>
      <c r="N740" s="194"/>
      <c r="O740" s="194"/>
      <c r="P740" s="194"/>
      <c r="Q740" s="194"/>
      <c r="R740" s="194"/>
      <c r="S740" s="194"/>
      <c r="T740" s="194"/>
      <c r="U740" s="195"/>
      <c r="AT740" s="189" t="s">
        <v>174</v>
      </c>
      <c r="AU740" s="189" t="s">
        <v>83</v>
      </c>
      <c r="AV740" s="187" t="s">
        <v>83</v>
      </c>
      <c r="AW740" s="187" t="s">
        <v>176</v>
      </c>
      <c r="AX740" s="187" t="s">
        <v>73</v>
      </c>
      <c r="AY740" s="189" t="s">
        <v>165</v>
      </c>
    </row>
    <row r="741" s="187" customFormat="true" ht="12" hidden="false" customHeight="false" outlineLevel="0" collapsed="false">
      <c r="B741" s="188"/>
      <c r="D741" s="180" t="s">
        <v>174</v>
      </c>
      <c r="E741" s="189"/>
      <c r="F741" s="190" t="s">
        <v>805</v>
      </c>
      <c r="H741" s="191" t="n">
        <v>172.015</v>
      </c>
      <c r="I741" s="192"/>
      <c r="L741" s="188"/>
      <c r="M741" s="193"/>
      <c r="N741" s="194"/>
      <c r="O741" s="194"/>
      <c r="P741" s="194"/>
      <c r="Q741" s="194"/>
      <c r="R741" s="194"/>
      <c r="S741" s="194"/>
      <c r="T741" s="194"/>
      <c r="U741" s="195"/>
      <c r="AT741" s="189" t="s">
        <v>174</v>
      </c>
      <c r="AU741" s="189" t="s">
        <v>83</v>
      </c>
      <c r="AV741" s="187" t="s">
        <v>83</v>
      </c>
      <c r="AW741" s="187" t="s">
        <v>176</v>
      </c>
      <c r="AX741" s="187" t="s">
        <v>73</v>
      </c>
      <c r="AY741" s="189" t="s">
        <v>165</v>
      </c>
    </row>
    <row r="742" s="187" customFormat="true" ht="12" hidden="false" customHeight="false" outlineLevel="0" collapsed="false">
      <c r="B742" s="188"/>
      <c r="D742" s="180" t="s">
        <v>174</v>
      </c>
      <c r="E742" s="189"/>
      <c r="F742" s="190" t="s">
        <v>806</v>
      </c>
      <c r="H742" s="191" t="n">
        <v>5.46</v>
      </c>
      <c r="I742" s="192"/>
      <c r="L742" s="188"/>
      <c r="M742" s="193"/>
      <c r="N742" s="194"/>
      <c r="O742" s="194"/>
      <c r="P742" s="194"/>
      <c r="Q742" s="194"/>
      <c r="R742" s="194"/>
      <c r="S742" s="194"/>
      <c r="T742" s="194"/>
      <c r="U742" s="195"/>
      <c r="AT742" s="189" t="s">
        <v>174</v>
      </c>
      <c r="AU742" s="189" t="s">
        <v>83</v>
      </c>
      <c r="AV742" s="187" t="s">
        <v>83</v>
      </c>
      <c r="AW742" s="187" t="s">
        <v>176</v>
      </c>
      <c r="AX742" s="187" t="s">
        <v>73</v>
      </c>
      <c r="AY742" s="189" t="s">
        <v>165</v>
      </c>
    </row>
    <row r="743" s="187" customFormat="true" ht="12" hidden="false" customHeight="false" outlineLevel="0" collapsed="false">
      <c r="B743" s="188"/>
      <c r="D743" s="180" t="s">
        <v>174</v>
      </c>
      <c r="E743" s="189"/>
      <c r="F743" s="190" t="s">
        <v>807</v>
      </c>
      <c r="H743" s="191" t="n">
        <v>5.46</v>
      </c>
      <c r="I743" s="192"/>
      <c r="L743" s="188"/>
      <c r="M743" s="193"/>
      <c r="N743" s="194"/>
      <c r="O743" s="194"/>
      <c r="P743" s="194"/>
      <c r="Q743" s="194"/>
      <c r="R743" s="194"/>
      <c r="S743" s="194"/>
      <c r="T743" s="194"/>
      <c r="U743" s="195"/>
      <c r="AT743" s="189" t="s">
        <v>174</v>
      </c>
      <c r="AU743" s="189" t="s">
        <v>83</v>
      </c>
      <c r="AV743" s="187" t="s">
        <v>83</v>
      </c>
      <c r="AW743" s="187" t="s">
        <v>176</v>
      </c>
      <c r="AX743" s="187" t="s">
        <v>73</v>
      </c>
      <c r="AY743" s="189" t="s">
        <v>165</v>
      </c>
    </row>
    <row r="744" s="187" customFormat="true" ht="12" hidden="false" customHeight="false" outlineLevel="0" collapsed="false">
      <c r="B744" s="188"/>
      <c r="D744" s="180" t="s">
        <v>174</v>
      </c>
      <c r="E744" s="189"/>
      <c r="F744" s="190" t="s">
        <v>808</v>
      </c>
      <c r="H744" s="191" t="n">
        <v>5.775</v>
      </c>
      <c r="I744" s="192"/>
      <c r="L744" s="188"/>
      <c r="M744" s="193"/>
      <c r="N744" s="194"/>
      <c r="O744" s="194"/>
      <c r="P744" s="194"/>
      <c r="Q744" s="194"/>
      <c r="R744" s="194"/>
      <c r="S744" s="194"/>
      <c r="T744" s="194"/>
      <c r="U744" s="195"/>
      <c r="AT744" s="189" t="s">
        <v>174</v>
      </c>
      <c r="AU744" s="189" t="s">
        <v>83</v>
      </c>
      <c r="AV744" s="187" t="s">
        <v>83</v>
      </c>
      <c r="AW744" s="187" t="s">
        <v>176</v>
      </c>
      <c r="AX744" s="187" t="s">
        <v>73</v>
      </c>
      <c r="AY744" s="189" t="s">
        <v>165</v>
      </c>
    </row>
    <row r="745" s="187" customFormat="true" ht="36" hidden="false" customHeight="false" outlineLevel="0" collapsed="false">
      <c r="B745" s="188"/>
      <c r="D745" s="180" t="s">
        <v>174</v>
      </c>
      <c r="E745" s="189"/>
      <c r="F745" s="190" t="s">
        <v>809</v>
      </c>
      <c r="H745" s="191" t="n">
        <v>57.1465</v>
      </c>
      <c r="I745" s="192"/>
      <c r="L745" s="188"/>
      <c r="M745" s="193"/>
      <c r="N745" s="194"/>
      <c r="O745" s="194"/>
      <c r="P745" s="194"/>
      <c r="Q745" s="194"/>
      <c r="R745" s="194"/>
      <c r="S745" s="194"/>
      <c r="T745" s="194"/>
      <c r="U745" s="195"/>
      <c r="AT745" s="189" t="s">
        <v>174</v>
      </c>
      <c r="AU745" s="189" t="s">
        <v>83</v>
      </c>
      <c r="AV745" s="187" t="s">
        <v>83</v>
      </c>
      <c r="AW745" s="187" t="s">
        <v>176</v>
      </c>
      <c r="AX745" s="187" t="s">
        <v>73</v>
      </c>
      <c r="AY745" s="189" t="s">
        <v>165</v>
      </c>
    </row>
    <row r="746" s="187" customFormat="true" ht="12" hidden="false" customHeight="false" outlineLevel="0" collapsed="false">
      <c r="B746" s="188"/>
      <c r="D746" s="180" t="s">
        <v>174</v>
      </c>
      <c r="E746" s="189"/>
      <c r="F746" s="190" t="s">
        <v>810</v>
      </c>
      <c r="H746" s="191" t="n">
        <v>6.8775</v>
      </c>
      <c r="I746" s="192"/>
      <c r="L746" s="188"/>
      <c r="M746" s="193"/>
      <c r="N746" s="194"/>
      <c r="O746" s="194"/>
      <c r="P746" s="194"/>
      <c r="Q746" s="194"/>
      <c r="R746" s="194"/>
      <c r="S746" s="194"/>
      <c r="T746" s="194"/>
      <c r="U746" s="195"/>
      <c r="AT746" s="189" t="s">
        <v>174</v>
      </c>
      <c r="AU746" s="189" t="s">
        <v>83</v>
      </c>
      <c r="AV746" s="187" t="s">
        <v>83</v>
      </c>
      <c r="AW746" s="187" t="s">
        <v>176</v>
      </c>
      <c r="AX746" s="187" t="s">
        <v>73</v>
      </c>
      <c r="AY746" s="189" t="s">
        <v>165</v>
      </c>
    </row>
    <row r="747" s="187" customFormat="true" ht="12" hidden="false" customHeight="false" outlineLevel="0" collapsed="false">
      <c r="B747" s="188"/>
      <c r="D747" s="180" t="s">
        <v>174</v>
      </c>
      <c r="E747" s="189"/>
      <c r="F747" s="190" t="s">
        <v>811</v>
      </c>
      <c r="H747" s="191" t="n">
        <v>5.46</v>
      </c>
      <c r="I747" s="192"/>
      <c r="L747" s="188"/>
      <c r="M747" s="193"/>
      <c r="N747" s="194"/>
      <c r="O747" s="194"/>
      <c r="P747" s="194"/>
      <c r="Q747" s="194"/>
      <c r="R747" s="194"/>
      <c r="S747" s="194"/>
      <c r="T747" s="194"/>
      <c r="U747" s="195"/>
      <c r="AT747" s="189" t="s">
        <v>174</v>
      </c>
      <c r="AU747" s="189" t="s">
        <v>83</v>
      </c>
      <c r="AV747" s="187" t="s">
        <v>83</v>
      </c>
      <c r="AW747" s="187" t="s">
        <v>176</v>
      </c>
      <c r="AX747" s="187" t="s">
        <v>73</v>
      </c>
      <c r="AY747" s="189" t="s">
        <v>165</v>
      </c>
    </row>
    <row r="748" s="187" customFormat="true" ht="12" hidden="false" customHeight="false" outlineLevel="0" collapsed="false">
      <c r="B748" s="188"/>
      <c r="D748" s="180" t="s">
        <v>174</v>
      </c>
      <c r="E748" s="189"/>
      <c r="F748" s="190" t="s">
        <v>812</v>
      </c>
      <c r="H748" s="191" t="n">
        <v>5.46</v>
      </c>
      <c r="I748" s="192"/>
      <c r="L748" s="188"/>
      <c r="M748" s="193"/>
      <c r="N748" s="194"/>
      <c r="O748" s="194"/>
      <c r="P748" s="194"/>
      <c r="Q748" s="194"/>
      <c r="R748" s="194"/>
      <c r="S748" s="194"/>
      <c r="T748" s="194"/>
      <c r="U748" s="195"/>
      <c r="AT748" s="189" t="s">
        <v>174</v>
      </c>
      <c r="AU748" s="189" t="s">
        <v>83</v>
      </c>
      <c r="AV748" s="187" t="s">
        <v>83</v>
      </c>
      <c r="AW748" s="187" t="s">
        <v>176</v>
      </c>
      <c r="AX748" s="187" t="s">
        <v>73</v>
      </c>
      <c r="AY748" s="189" t="s">
        <v>165</v>
      </c>
    </row>
    <row r="749" s="187" customFormat="true" ht="12" hidden="false" customHeight="false" outlineLevel="0" collapsed="false">
      <c r="B749" s="188"/>
      <c r="D749" s="180" t="s">
        <v>174</v>
      </c>
      <c r="E749" s="189"/>
      <c r="F749" s="190" t="s">
        <v>813</v>
      </c>
      <c r="H749" s="191" t="n">
        <v>22.59</v>
      </c>
      <c r="I749" s="192"/>
      <c r="L749" s="188"/>
      <c r="M749" s="193"/>
      <c r="N749" s="194"/>
      <c r="O749" s="194"/>
      <c r="P749" s="194"/>
      <c r="Q749" s="194"/>
      <c r="R749" s="194"/>
      <c r="S749" s="194"/>
      <c r="T749" s="194"/>
      <c r="U749" s="195"/>
      <c r="AT749" s="189" t="s">
        <v>174</v>
      </c>
      <c r="AU749" s="189" t="s">
        <v>83</v>
      </c>
      <c r="AV749" s="187" t="s">
        <v>83</v>
      </c>
      <c r="AW749" s="187" t="s">
        <v>176</v>
      </c>
      <c r="AX749" s="187" t="s">
        <v>73</v>
      </c>
      <c r="AY749" s="189" t="s">
        <v>165</v>
      </c>
    </row>
    <row r="750" s="187" customFormat="true" ht="12" hidden="false" customHeight="false" outlineLevel="0" collapsed="false">
      <c r="B750" s="188"/>
      <c r="D750" s="180" t="s">
        <v>174</v>
      </c>
      <c r="E750" s="189"/>
      <c r="F750" s="190" t="s">
        <v>814</v>
      </c>
      <c r="H750" s="191" t="n">
        <v>28.77</v>
      </c>
      <c r="I750" s="192"/>
      <c r="L750" s="188"/>
      <c r="M750" s="193"/>
      <c r="N750" s="194"/>
      <c r="O750" s="194"/>
      <c r="P750" s="194"/>
      <c r="Q750" s="194"/>
      <c r="R750" s="194"/>
      <c r="S750" s="194"/>
      <c r="T750" s="194"/>
      <c r="U750" s="195"/>
      <c r="AT750" s="189" t="s">
        <v>174</v>
      </c>
      <c r="AU750" s="189" t="s">
        <v>83</v>
      </c>
      <c r="AV750" s="187" t="s">
        <v>83</v>
      </c>
      <c r="AW750" s="187" t="s">
        <v>176</v>
      </c>
      <c r="AX750" s="187" t="s">
        <v>73</v>
      </c>
      <c r="AY750" s="189" t="s">
        <v>165</v>
      </c>
    </row>
    <row r="751" s="187" customFormat="true" ht="24" hidden="false" customHeight="false" outlineLevel="0" collapsed="false">
      <c r="B751" s="188"/>
      <c r="D751" s="180" t="s">
        <v>174</v>
      </c>
      <c r="E751" s="189"/>
      <c r="F751" s="190" t="s">
        <v>815</v>
      </c>
      <c r="H751" s="191" t="n">
        <v>57.51</v>
      </c>
      <c r="I751" s="192"/>
      <c r="L751" s="188"/>
      <c r="M751" s="193"/>
      <c r="N751" s="194"/>
      <c r="O751" s="194"/>
      <c r="P751" s="194"/>
      <c r="Q751" s="194"/>
      <c r="R751" s="194"/>
      <c r="S751" s="194"/>
      <c r="T751" s="194"/>
      <c r="U751" s="195"/>
      <c r="AT751" s="189" t="s">
        <v>174</v>
      </c>
      <c r="AU751" s="189" t="s">
        <v>83</v>
      </c>
      <c r="AV751" s="187" t="s">
        <v>83</v>
      </c>
      <c r="AW751" s="187" t="s">
        <v>176</v>
      </c>
      <c r="AX751" s="187" t="s">
        <v>73</v>
      </c>
      <c r="AY751" s="189" t="s">
        <v>165</v>
      </c>
    </row>
    <row r="752" s="187" customFormat="true" ht="12" hidden="false" customHeight="false" outlineLevel="0" collapsed="false">
      <c r="B752" s="188"/>
      <c r="D752" s="180" t="s">
        <v>174</v>
      </c>
      <c r="E752" s="189"/>
      <c r="F752" s="190" t="s">
        <v>816</v>
      </c>
      <c r="H752" s="191" t="n">
        <v>30.0725</v>
      </c>
      <c r="I752" s="192"/>
      <c r="L752" s="188"/>
      <c r="M752" s="193"/>
      <c r="N752" s="194"/>
      <c r="O752" s="194"/>
      <c r="P752" s="194"/>
      <c r="Q752" s="194"/>
      <c r="R752" s="194"/>
      <c r="S752" s="194"/>
      <c r="T752" s="194"/>
      <c r="U752" s="195"/>
      <c r="AT752" s="189" t="s">
        <v>174</v>
      </c>
      <c r="AU752" s="189" t="s">
        <v>83</v>
      </c>
      <c r="AV752" s="187" t="s">
        <v>83</v>
      </c>
      <c r="AW752" s="187" t="s">
        <v>176</v>
      </c>
      <c r="AX752" s="187" t="s">
        <v>73</v>
      </c>
      <c r="AY752" s="189" t="s">
        <v>165</v>
      </c>
    </row>
    <row r="753" s="187" customFormat="true" ht="12" hidden="false" customHeight="false" outlineLevel="0" collapsed="false">
      <c r="B753" s="188"/>
      <c r="D753" s="180" t="s">
        <v>174</v>
      </c>
      <c r="E753" s="189"/>
      <c r="F753" s="190" t="s">
        <v>817</v>
      </c>
      <c r="H753" s="191" t="n">
        <v>43.41</v>
      </c>
      <c r="I753" s="192"/>
      <c r="L753" s="188"/>
      <c r="M753" s="193"/>
      <c r="N753" s="194"/>
      <c r="O753" s="194"/>
      <c r="P753" s="194"/>
      <c r="Q753" s="194"/>
      <c r="R753" s="194"/>
      <c r="S753" s="194"/>
      <c r="T753" s="194"/>
      <c r="U753" s="195"/>
      <c r="AT753" s="189" t="s">
        <v>174</v>
      </c>
      <c r="AU753" s="189" t="s">
        <v>83</v>
      </c>
      <c r="AV753" s="187" t="s">
        <v>83</v>
      </c>
      <c r="AW753" s="187" t="s">
        <v>176</v>
      </c>
      <c r="AX753" s="187" t="s">
        <v>73</v>
      </c>
      <c r="AY753" s="189" t="s">
        <v>165</v>
      </c>
    </row>
    <row r="754" s="187" customFormat="true" ht="12" hidden="false" customHeight="false" outlineLevel="0" collapsed="false">
      <c r="B754" s="188"/>
      <c r="D754" s="180" t="s">
        <v>174</v>
      </c>
      <c r="E754" s="189"/>
      <c r="F754" s="190" t="s">
        <v>818</v>
      </c>
      <c r="H754" s="191" t="n">
        <v>46.155</v>
      </c>
      <c r="I754" s="192"/>
      <c r="L754" s="188"/>
      <c r="M754" s="193"/>
      <c r="N754" s="194"/>
      <c r="O754" s="194"/>
      <c r="P754" s="194"/>
      <c r="Q754" s="194"/>
      <c r="R754" s="194"/>
      <c r="S754" s="194"/>
      <c r="T754" s="194"/>
      <c r="U754" s="195"/>
      <c r="AT754" s="189" t="s">
        <v>174</v>
      </c>
      <c r="AU754" s="189" t="s">
        <v>83</v>
      </c>
      <c r="AV754" s="187" t="s">
        <v>83</v>
      </c>
      <c r="AW754" s="187" t="s">
        <v>176</v>
      </c>
      <c r="AX754" s="187" t="s">
        <v>73</v>
      </c>
      <c r="AY754" s="189" t="s">
        <v>165</v>
      </c>
    </row>
    <row r="755" s="187" customFormat="true" ht="12" hidden="false" customHeight="false" outlineLevel="0" collapsed="false">
      <c r="B755" s="188"/>
      <c r="D755" s="180" t="s">
        <v>174</v>
      </c>
      <c r="E755" s="189"/>
      <c r="F755" s="190" t="s">
        <v>819</v>
      </c>
      <c r="H755" s="191" t="n">
        <v>27.785</v>
      </c>
      <c r="I755" s="192"/>
      <c r="L755" s="188"/>
      <c r="M755" s="193"/>
      <c r="N755" s="194"/>
      <c r="O755" s="194"/>
      <c r="P755" s="194"/>
      <c r="Q755" s="194"/>
      <c r="R755" s="194"/>
      <c r="S755" s="194"/>
      <c r="T755" s="194"/>
      <c r="U755" s="195"/>
      <c r="AT755" s="189" t="s">
        <v>174</v>
      </c>
      <c r="AU755" s="189" t="s">
        <v>83</v>
      </c>
      <c r="AV755" s="187" t="s">
        <v>83</v>
      </c>
      <c r="AW755" s="187" t="s">
        <v>176</v>
      </c>
      <c r="AX755" s="187" t="s">
        <v>73</v>
      </c>
      <c r="AY755" s="189" t="s">
        <v>165</v>
      </c>
    </row>
    <row r="756" s="187" customFormat="true" ht="12" hidden="false" customHeight="false" outlineLevel="0" collapsed="false">
      <c r="B756" s="188"/>
      <c r="D756" s="180" t="s">
        <v>174</v>
      </c>
      <c r="E756" s="189"/>
      <c r="F756" s="190" t="s">
        <v>820</v>
      </c>
      <c r="H756" s="191" t="n">
        <v>10.0275</v>
      </c>
      <c r="I756" s="192"/>
      <c r="L756" s="188"/>
      <c r="M756" s="193"/>
      <c r="N756" s="194"/>
      <c r="O756" s="194"/>
      <c r="P756" s="194"/>
      <c r="Q756" s="194"/>
      <c r="R756" s="194"/>
      <c r="S756" s="194"/>
      <c r="T756" s="194"/>
      <c r="U756" s="195"/>
      <c r="AT756" s="189" t="s">
        <v>174</v>
      </c>
      <c r="AU756" s="189" t="s">
        <v>83</v>
      </c>
      <c r="AV756" s="187" t="s">
        <v>83</v>
      </c>
      <c r="AW756" s="187" t="s">
        <v>176</v>
      </c>
      <c r="AX756" s="187" t="s">
        <v>73</v>
      </c>
      <c r="AY756" s="189" t="s">
        <v>165</v>
      </c>
    </row>
    <row r="757" s="187" customFormat="true" ht="12" hidden="false" customHeight="false" outlineLevel="0" collapsed="false">
      <c r="B757" s="188"/>
      <c r="D757" s="180" t="s">
        <v>174</v>
      </c>
      <c r="E757" s="189"/>
      <c r="F757" s="190" t="s">
        <v>821</v>
      </c>
      <c r="H757" s="191" t="n">
        <v>6.9825</v>
      </c>
      <c r="I757" s="192"/>
      <c r="L757" s="188"/>
      <c r="M757" s="193"/>
      <c r="N757" s="194"/>
      <c r="O757" s="194"/>
      <c r="P757" s="194"/>
      <c r="Q757" s="194"/>
      <c r="R757" s="194"/>
      <c r="S757" s="194"/>
      <c r="T757" s="194"/>
      <c r="U757" s="195"/>
      <c r="AT757" s="189" t="s">
        <v>174</v>
      </c>
      <c r="AU757" s="189" t="s">
        <v>83</v>
      </c>
      <c r="AV757" s="187" t="s">
        <v>83</v>
      </c>
      <c r="AW757" s="187" t="s">
        <v>176</v>
      </c>
      <c r="AX757" s="187" t="s">
        <v>73</v>
      </c>
      <c r="AY757" s="189" t="s">
        <v>165</v>
      </c>
    </row>
    <row r="758" s="187" customFormat="true" ht="12" hidden="false" customHeight="false" outlineLevel="0" collapsed="false">
      <c r="B758" s="188"/>
      <c r="D758" s="180" t="s">
        <v>174</v>
      </c>
      <c r="E758" s="189"/>
      <c r="F758" s="190" t="s">
        <v>822</v>
      </c>
      <c r="H758" s="191" t="n">
        <v>5.565</v>
      </c>
      <c r="I758" s="192"/>
      <c r="L758" s="188"/>
      <c r="M758" s="193"/>
      <c r="N758" s="194"/>
      <c r="O758" s="194"/>
      <c r="P758" s="194"/>
      <c r="Q758" s="194"/>
      <c r="R758" s="194"/>
      <c r="S758" s="194"/>
      <c r="T758" s="194"/>
      <c r="U758" s="195"/>
      <c r="AT758" s="189" t="s">
        <v>174</v>
      </c>
      <c r="AU758" s="189" t="s">
        <v>83</v>
      </c>
      <c r="AV758" s="187" t="s">
        <v>83</v>
      </c>
      <c r="AW758" s="187" t="s">
        <v>176</v>
      </c>
      <c r="AX758" s="187" t="s">
        <v>73</v>
      </c>
      <c r="AY758" s="189" t="s">
        <v>165</v>
      </c>
    </row>
    <row r="759" s="187" customFormat="true" ht="12" hidden="false" customHeight="false" outlineLevel="0" collapsed="false">
      <c r="B759" s="188"/>
      <c r="D759" s="180" t="s">
        <v>174</v>
      </c>
      <c r="E759" s="189"/>
      <c r="F759" s="190" t="s">
        <v>823</v>
      </c>
      <c r="H759" s="191" t="n">
        <v>5.565</v>
      </c>
      <c r="I759" s="192"/>
      <c r="L759" s="188"/>
      <c r="M759" s="193"/>
      <c r="N759" s="194"/>
      <c r="O759" s="194"/>
      <c r="P759" s="194"/>
      <c r="Q759" s="194"/>
      <c r="R759" s="194"/>
      <c r="S759" s="194"/>
      <c r="T759" s="194"/>
      <c r="U759" s="195"/>
      <c r="AT759" s="189" t="s">
        <v>174</v>
      </c>
      <c r="AU759" s="189" t="s">
        <v>83</v>
      </c>
      <c r="AV759" s="187" t="s">
        <v>83</v>
      </c>
      <c r="AW759" s="187" t="s">
        <v>176</v>
      </c>
      <c r="AX759" s="187" t="s">
        <v>73</v>
      </c>
      <c r="AY759" s="189" t="s">
        <v>165</v>
      </c>
    </row>
    <row r="760" s="187" customFormat="true" ht="12" hidden="false" customHeight="false" outlineLevel="0" collapsed="false">
      <c r="B760" s="188"/>
      <c r="D760" s="180" t="s">
        <v>174</v>
      </c>
      <c r="E760" s="189"/>
      <c r="F760" s="190" t="s">
        <v>824</v>
      </c>
      <c r="H760" s="191" t="n">
        <v>5.565</v>
      </c>
      <c r="I760" s="192"/>
      <c r="L760" s="188"/>
      <c r="M760" s="193"/>
      <c r="N760" s="194"/>
      <c r="O760" s="194"/>
      <c r="P760" s="194"/>
      <c r="Q760" s="194"/>
      <c r="R760" s="194"/>
      <c r="S760" s="194"/>
      <c r="T760" s="194"/>
      <c r="U760" s="195"/>
      <c r="AT760" s="189" t="s">
        <v>174</v>
      </c>
      <c r="AU760" s="189" t="s">
        <v>83</v>
      </c>
      <c r="AV760" s="187" t="s">
        <v>83</v>
      </c>
      <c r="AW760" s="187" t="s">
        <v>176</v>
      </c>
      <c r="AX760" s="187" t="s">
        <v>73</v>
      </c>
      <c r="AY760" s="189" t="s">
        <v>165</v>
      </c>
    </row>
    <row r="761" s="187" customFormat="true" ht="12" hidden="false" customHeight="false" outlineLevel="0" collapsed="false">
      <c r="B761" s="188"/>
      <c r="D761" s="180" t="s">
        <v>174</v>
      </c>
      <c r="E761" s="189"/>
      <c r="F761" s="190" t="s">
        <v>825</v>
      </c>
      <c r="H761" s="191" t="n">
        <v>9.5025</v>
      </c>
      <c r="I761" s="192"/>
      <c r="L761" s="188"/>
      <c r="M761" s="193"/>
      <c r="N761" s="194"/>
      <c r="O761" s="194"/>
      <c r="P761" s="194"/>
      <c r="Q761" s="194"/>
      <c r="R761" s="194"/>
      <c r="S761" s="194"/>
      <c r="T761" s="194"/>
      <c r="U761" s="195"/>
      <c r="AT761" s="189" t="s">
        <v>174</v>
      </c>
      <c r="AU761" s="189" t="s">
        <v>83</v>
      </c>
      <c r="AV761" s="187" t="s">
        <v>83</v>
      </c>
      <c r="AW761" s="187" t="s">
        <v>176</v>
      </c>
      <c r="AX761" s="187" t="s">
        <v>73</v>
      </c>
      <c r="AY761" s="189" t="s">
        <v>165</v>
      </c>
    </row>
    <row r="762" s="178" customFormat="true" ht="12" hidden="false" customHeight="false" outlineLevel="0" collapsed="false">
      <c r="B762" s="179"/>
      <c r="D762" s="180" t="s">
        <v>174</v>
      </c>
      <c r="E762" s="181"/>
      <c r="F762" s="182" t="s">
        <v>375</v>
      </c>
      <c r="H762" s="181"/>
      <c r="I762" s="183"/>
      <c r="L762" s="179"/>
      <c r="M762" s="184"/>
      <c r="N762" s="185"/>
      <c r="O762" s="185"/>
      <c r="P762" s="185"/>
      <c r="Q762" s="185"/>
      <c r="R762" s="185"/>
      <c r="S762" s="185"/>
      <c r="T762" s="185"/>
      <c r="U762" s="186"/>
      <c r="AT762" s="181" t="s">
        <v>174</v>
      </c>
      <c r="AU762" s="181" t="s">
        <v>83</v>
      </c>
      <c r="AV762" s="178" t="s">
        <v>81</v>
      </c>
      <c r="AW762" s="178" t="s">
        <v>176</v>
      </c>
      <c r="AX762" s="178" t="s">
        <v>73</v>
      </c>
      <c r="AY762" s="181" t="s">
        <v>165</v>
      </c>
    </row>
    <row r="763" s="187" customFormat="true" ht="12" hidden="false" customHeight="false" outlineLevel="0" collapsed="false">
      <c r="B763" s="188"/>
      <c r="D763" s="180" t="s">
        <v>174</v>
      </c>
      <c r="E763" s="189"/>
      <c r="F763" s="190" t="s">
        <v>826</v>
      </c>
      <c r="H763" s="191" t="n">
        <v>35.4425</v>
      </c>
      <c r="I763" s="192"/>
      <c r="L763" s="188"/>
      <c r="M763" s="193"/>
      <c r="N763" s="194"/>
      <c r="O763" s="194"/>
      <c r="P763" s="194"/>
      <c r="Q763" s="194"/>
      <c r="R763" s="194"/>
      <c r="S763" s="194"/>
      <c r="T763" s="194"/>
      <c r="U763" s="195"/>
      <c r="AT763" s="189" t="s">
        <v>174</v>
      </c>
      <c r="AU763" s="189" t="s">
        <v>83</v>
      </c>
      <c r="AV763" s="187" t="s">
        <v>83</v>
      </c>
      <c r="AW763" s="187" t="s">
        <v>176</v>
      </c>
      <c r="AX763" s="187" t="s">
        <v>73</v>
      </c>
      <c r="AY763" s="189" t="s">
        <v>165</v>
      </c>
    </row>
    <row r="764" s="187" customFormat="true" ht="24" hidden="false" customHeight="false" outlineLevel="0" collapsed="false">
      <c r="B764" s="188"/>
      <c r="D764" s="180" t="s">
        <v>174</v>
      </c>
      <c r="E764" s="189"/>
      <c r="F764" s="190" t="s">
        <v>827</v>
      </c>
      <c r="H764" s="191" t="n">
        <v>66.31</v>
      </c>
      <c r="I764" s="192"/>
      <c r="L764" s="188"/>
      <c r="M764" s="193"/>
      <c r="N764" s="194"/>
      <c r="O764" s="194"/>
      <c r="P764" s="194"/>
      <c r="Q764" s="194"/>
      <c r="R764" s="194"/>
      <c r="S764" s="194"/>
      <c r="T764" s="194"/>
      <c r="U764" s="195"/>
      <c r="AT764" s="189" t="s">
        <v>174</v>
      </c>
      <c r="AU764" s="189" t="s">
        <v>83</v>
      </c>
      <c r="AV764" s="187" t="s">
        <v>83</v>
      </c>
      <c r="AW764" s="187" t="s">
        <v>176</v>
      </c>
      <c r="AX764" s="187" t="s">
        <v>73</v>
      </c>
      <c r="AY764" s="189" t="s">
        <v>165</v>
      </c>
    </row>
    <row r="765" s="187" customFormat="true" ht="24" hidden="false" customHeight="false" outlineLevel="0" collapsed="false">
      <c r="B765" s="188"/>
      <c r="D765" s="180" t="s">
        <v>174</v>
      </c>
      <c r="E765" s="189"/>
      <c r="F765" s="190" t="s">
        <v>828</v>
      </c>
      <c r="H765" s="191" t="n">
        <v>53.5525</v>
      </c>
      <c r="I765" s="192"/>
      <c r="L765" s="188"/>
      <c r="M765" s="193"/>
      <c r="N765" s="194"/>
      <c r="O765" s="194"/>
      <c r="P765" s="194"/>
      <c r="Q765" s="194"/>
      <c r="R765" s="194"/>
      <c r="S765" s="194"/>
      <c r="T765" s="194"/>
      <c r="U765" s="195"/>
      <c r="AT765" s="189" t="s">
        <v>174</v>
      </c>
      <c r="AU765" s="189" t="s">
        <v>83</v>
      </c>
      <c r="AV765" s="187" t="s">
        <v>83</v>
      </c>
      <c r="AW765" s="187" t="s">
        <v>176</v>
      </c>
      <c r="AX765" s="187" t="s">
        <v>73</v>
      </c>
      <c r="AY765" s="189" t="s">
        <v>165</v>
      </c>
    </row>
    <row r="766" s="187" customFormat="true" ht="12" hidden="false" customHeight="false" outlineLevel="0" collapsed="false">
      <c r="B766" s="188"/>
      <c r="D766" s="180" t="s">
        <v>174</v>
      </c>
      <c r="E766" s="189"/>
      <c r="F766" s="190" t="s">
        <v>829</v>
      </c>
      <c r="H766" s="191" t="n">
        <v>6.279</v>
      </c>
      <c r="I766" s="192"/>
      <c r="L766" s="188"/>
      <c r="M766" s="193"/>
      <c r="N766" s="194"/>
      <c r="O766" s="194"/>
      <c r="P766" s="194"/>
      <c r="Q766" s="194"/>
      <c r="R766" s="194"/>
      <c r="S766" s="194"/>
      <c r="T766" s="194"/>
      <c r="U766" s="195"/>
      <c r="AT766" s="189" t="s">
        <v>174</v>
      </c>
      <c r="AU766" s="189" t="s">
        <v>83</v>
      </c>
      <c r="AV766" s="187" t="s">
        <v>83</v>
      </c>
      <c r="AW766" s="187" t="s">
        <v>176</v>
      </c>
      <c r="AX766" s="187" t="s">
        <v>73</v>
      </c>
      <c r="AY766" s="189" t="s">
        <v>165</v>
      </c>
    </row>
    <row r="767" s="187" customFormat="true" ht="12" hidden="false" customHeight="false" outlineLevel="0" collapsed="false">
      <c r="B767" s="188"/>
      <c r="D767" s="180" t="s">
        <v>174</v>
      </c>
      <c r="E767" s="189"/>
      <c r="F767" s="190" t="s">
        <v>830</v>
      </c>
      <c r="H767" s="191" t="n">
        <v>6.174</v>
      </c>
      <c r="I767" s="192"/>
      <c r="L767" s="188"/>
      <c r="M767" s="193"/>
      <c r="N767" s="194"/>
      <c r="O767" s="194"/>
      <c r="P767" s="194"/>
      <c r="Q767" s="194"/>
      <c r="R767" s="194"/>
      <c r="S767" s="194"/>
      <c r="T767" s="194"/>
      <c r="U767" s="195"/>
      <c r="AT767" s="189" t="s">
        <v>174</v>
      </c>
      <c r="AU767" s="189" t="s">
        <v>83</v>
      </c>
      <c r="AV767" s="187" t="s">
        <v>83</v>
      </c>
      <c r="AW767" s="187" t="s">
        <v>176</v>
      </c>
      <c r="AX767" s="187" t="s">
        <v>73</v>
      </c>
      <c r="AY767" s="189" t="s">
        <v>165</v>
      </c>
    </row>
    <row r="768" s="187" customFormat="true" ht="24" hidden="false" customHeight="false" outlineLevel="0" collapsed="false">
      <c r="B768" s="188"/>
      <c r="D768" s="180" t="s">
        <v>174</v>
      </c>
      <c r="E768" s="189"/>
      <c r="F768" s="190" t="s">
        <v>831</v>
      </c>
      <c r="H768" s="191" t="n">
        <v>22.0875</v>
      </c>
      <c r="I768" s="192"/>
      <c r="L768" s="188"/>
      <c r="M768" s="193"/>
      <c r="N768" s="194"/>
      <c r="O768" s="194"/>
      <c r="P768" s="194"/>
      <c r="Q768" s="194"/>
      <c r="R768" s="194"/>
      <c r="S768" s="194"/>
      <c r="T768" s="194"/>
      <c r="U768" s="195"/>
      <c r="AT768" s="189" t="s">
        <v>174</v>
      </c>
      <c r="AU768" s="189" t="s">
        <v>83</v>
      </c>
      <c r="AV768" s="187" t="s">
        <v>83</v>
      </c>
      <c r="AW768" s="187" t="s">
        <v>176</v>
      </c>
      <c r="AX768" s="187" t="s">
        <v>73</v>
      </c>
      <c r="AY768" s="189" t="s">
        <v>165</v>
      </c>
    </row>
    <row r="769" s="187" customFormat="true" ht="12" hidden="false" customHeight="false" outlineLevel="0" collapsed="false">
      <c r="B769" s="188"/>
      <c r="D769" s="180" t="s">
        <v>174</v>
      </c>
      <c r="E769" s="189"/>
      <c r="F769" s="190" t="s">
        <v>832</v>
      </c>
      <c r="H769" s="191" t="n">
        <v>13.86</v>
      </c>
      <c r="I769" s="192"/>
      <c r="L769" s="188"/>
      <c r="M769" s="193"/>
      <c r="N769" s="194"/>
      <c r="O769" s="194"/>
      <c r="P769" s="194"/>
      <c r="Q769" s="194"/>
      <c r="R769" s="194"/>
      <c r="S769" s="194"/>
      <c r="T769" s="194"/>
      <c r="U769" s="195"/>
      <c r="AT769" s="189" t="s">
        <v>174</v>
      </c>
      <c r="AU769" s="189" t="s">
        <v>83</v>
      </c>
      <c r="AV769" s="187" t="s">
        <v>83</v>
      </c>
      <c r="AW769" s="187" t="s">
        <v>176</v>
      </c>
      <c r="AX769" s="187" t="s">
        <v>73</v>
      </c>
      <c r="AY769" s="189" t="s">
        <v>165</v>
      </c>
    </row>
    <row r="770" s="187" customFormat="true" ht="12" hidden="false" customHeight="false" outlineLevel="0" collapsed="false">
      <c r="B770" s="188"/>
      <c r="D770" s="180" t="s">
        <v>174</v>
      </c>
      <c r="E770" s="189"/>
      <c r="F770" s="190" t="s">
        <v>833</v>
      </c>
      <c r="H770" s="191" t="n">
        <v>6.195</v>
      </c>
      <c r="I770" s="192"/>
      <c r="L770" s="188"/>
      <c r="M770" s="193"/>
      <c r="N770" s="194"/>
      <c r="O770" s="194"/>
      <c r="P770" s="194"/>
      <c r="Q770" s="194"/>
      <c r="R770" s="194"/>
      <c r="S770" s="194"/>
      <c r="T770" s="194"/>
      <c r="U770" s="195"/>
      <c r="AT770" s="189" t="s">
        <v>174</v>
      </c>
      <c r="AU770" s="189" t="s">
        <v>83</v>
      </c>
      <c r="AV770" s="187" t="s">
        <v>83</v>
      </c>
      <c r="AW770" s="187" t="s">
        <v>176</v>
      </c>
      <c r="AX770" s="187" t="s">
        <v>73</v>
      </c>
      <c r="AY770" s="189" t="s">
        <v>165</v>
      </c>
    </row>
    <row r="771" s="187" customFormat="true" ht="24" hidden="false" customHeight="false" outlineLevel="0" collapsed="false">
      <c r="B771" s="188"/>
      <c r="D771" s="180" t="s">
        <v>174</v>
      </c>
      <c r="E771" s="189"/>
      <c r="F771" s="190" t="s">
        <v>834</v>
      </c>
      <c r="H771" s="191" t="n">
        <v>43.024</v>
      </c>
      <c r="I771" s="192"/>
      <c r="L771" s="188"/>
      <c r="M771" s="193"/>
      <c r="N771" s="194"/>
      <c r="O771" s="194"/>
      <c r="P771" s="194"/>
      <c r="Q771" s="194"/>
      <c r="R771" s="194"/>
      <c r="S771" s="194"/>
      <c r="T771" s="194"/>
      <c r="U771" s="195"/>
      <c r="AT771" s="189" t="s">
        <v>174</v>
      </c>
      <c r="AU771" s="189" t="s">
        <v>83</v>
      </c>
      <c r="AV771" s="187" t="s">
        <v>83</v>
      </c>
      <c r="AW771" s="187" t="s">
        <v>176</v>
      </c>
      <c r="AX771" s="187" t="s">
        <v>73</v>
      </c>
      <c r="AY771" s="189" t="s">
        <v>165</v>
      </c>
    </row>
    <row r="772" s="187" customFormat="true" ht="36" hidden="false" customHeight="false" outlineLevel="0" collapsed="false">
      <c r="B772" s="188"/>
      <c r="D772" s="180" t="s">
        <v>174</v>
      </c>
      <c r="E772" s="189"/>
      <c r="F772" s="190" t="s">
        <v>835</v>
      </c>
      <c r="H772" s="191" t="n">
        <v>132.31</v>
      </c>
      <c r="I772" s="192"/>
      <c r="L772" s="188"/>
      <c r="M772" s="193"/>
      <c r="N772" s="194"/>
      <c r="O772" s="194"/>
      <c r="P772" s="194"/>
      <c r="Q772" s="194"/>
      <c r="R772" s="194"/>
      <c r="S772" s="194"/>
      <c r="T772" s="194"/>
      <c r="U772" s="195"/>
      <c r="AT772" s="189" t="s">
        <v>174</v>
      </c>
      <c r="AU772" s="189" t="s">
        <v>83</v>
      </c>
      <c r="AV772" s="187" t="s">
        <v>83</v>
      </c>
      <c r="AW772" s="187" t="s">
        <v>176</v>
      </c>
      <c r="AX772" s="187" t="s">
        <v>73</v>
      </c>
      <c r="AY772" s="189" t="s">
        <v>165</v>
      </c>
    </row>
    <row r="773" s="187" customFormat="true" ht="12" hidden="false" customHeight="false" outlineLevel="0" collapsed="false">
      <c r="B773" s="188"/>
      <c r="D773" s="180" t="s">
        <v>174</v>
      </c>
      <c r="E773" s="189"/>
      <c r="F773" s="190" t="s">
        <v>836</v>
      </c>
      <c r="H773" s="191" t="n">
        <v>21.6275</v>
      </c>
      <c r="I773" s="192"/>
      <c r="L773" s="188"/>
      <c r="M773" s="193"/>
      <c r="N773" s="194"/>
      <c r="O773" s="194"/>
      <c r="P773" s="194"/>
      <c r="Q773" s="194"/>
      <c r="R773" s="194"/>
      <c r="S773" s="194"/>
      <c r="T773" s="194"/>
      <c r="U773" s="195"/>
      <c r="AT773" s="189" t="s">
        <v>174</v>
      </c>
      <c r="AU773" s="189" t="s">
        <v>83</v>
      </c>
      <c r="AV773" s="187" t="s">
        <v>83</v>
      </c>
      <c r="AW773" s="187" t="s">
        <v>176</v>
      </c>
      <c r="AX773" s="187" t="s">
        <v>73</v>
      </c>
      <c r="AY773" s="189" t="s">
        <v>165</v>
      </c>
    </row>
    <row r="774" s="187" customFormat="true" ht="12" hidden="false" customHeight="false" outlineLevel="0" collapsed="false">
      <c r="B774" s="188"/>
      <c r="D774" s="180" t="s">
        <v>174</v>
      </c>
      <c r="E774" s="189"/>
      <c r="F774" s="190" t="s">
        <v>837</v>
      </c>
      <c r="H774" s="191" t="n">
        <v>9.015</v>
      </c>
      <c r="I774" s="192"/>
      <c r="L774" s="188"/>
      <c r="M774" s="193"/>
      <c r="N774" s="194"/>
      <c r="O774" s="194"/>
      <c r="P774" s="194"/>
      <c r="Q774" s="194"/>
      <c r="R774" s="194"/>
      <c r="S774" s="194"/>
      <c r="T774" s="194"/>
      <c r="U774" s="195"/>
      <c r="AT774" s="189" t="s">
        <v>174</v>
      </c>
      <c r="AU774" s="189" t="s">
        <v>83</v>
      </c>
      <c r="AV774" s="187" t="s">
        <v>83</v>
      </c>
      <c r="AW774" s="187" t="s">
        <v>176</v>
      </c>
      <c r="AX774" s="187" t="s">
        <v>73</v>
      </c>
      <c r="AY774" s="189" t="s">
        <v>165</v>
      </c>
    </row>
    <row r="775" s="187" customFormat="true" ht="12" hidden="false" customHeight="false" outlineLevel="0" collapsed="false">
      <c r="B775" s="188"/>
      <c r="D775" s="180" t="s">
        <v>174</v>
      </c>
      <c r="E775" s="189"/>
      <c r="F775" s="190" t="s">
        <v>838</v>
      </c>
      <c r="H775" s="191" t="n">
        <v>9.015</v>
      </c>
      <c r="I775" s="192"/>
      <c r="L775" s="188"/>
      <c r="M775" s="193"/>
      <c r="N775" s="194"/>
      <c r="O775" s="194"/>
      <c r="P775" s="194"/>
      <c r="Q775" s="194"/>
      <c r="R775" s="194"/>
      <c r="S775" s="194"/>
      <c r="T775" s="194"/>
      <c r="U775" s="195"/>
      <c r="AT775" s="189" t="s">
        <v>174</v>
      </c>
      <c r="AU775" s="189" t="s">
        <v>83</v>
      </c>
      <c r="AV775" s="187" t="s">
        <v>83</v>
      </c>
      <c r="AW775" s="187" t="s">
        <v>176</v>
      </c>
      <c r="AX775" s="187" t="s">
        <v>73</v>
      </c>
      <c r="AY775" s="189" t="s">
        <v>165</v>
      </c>
    </row>
    <row r="776" s="187" customFormat="true" ht="12" hidden="false" customHeight="false" outlineLevel="0" collapsed="false">
      <c r="B776" s="188"/>
      <c r="D776" s="180" t="s">
        <v>174</v>
      </c>
      <c r="E776" s="189"/>
      <c r="F776" s="190" t="s">
        <v>839</v>
      </c>
      <c r="H776" s="191" t="n">
        <v>21.6275</v>
      </c>
      <c r="I776" s="192"/>
      <c r="L776" s="188"/>
      <c r="M776" s="193"/>
      <c r="N776" s="194"/>
      <c r="O776" s="194"/>
      <c r="P776" s="194"/>
      <c r="Q776" s="194"/>
      <c r="R776" s="194"/>
      <c r="S776" s="194"/>
      <c r="T776" s="194"/>
      <c r="U776" s="195"/>
      <c r="AT776" s="189" t="s">
        <v>174</v>
      </c>
      <c r="AU776" s="189" t="s">
        <v>83</v>
      </c>
      <c r="AV776" s="187" t="s">
        <v>83</v>
      </c>
      <c r="AW776" s="187" t="s">
        <v>176</v>
      </c>
      <c r="AX776" s="187" t="s">
        <v>73</v>
      </c>
      <c r="AY776" s="189" t="s">
        <v>165</v>
      </c>
    </row>
    <row r="777" s="187" customFormat="true" ht="36" hidden="false" customHeight="false" outlineLevel="0" collapsed="false">
      <c r="B777" s="188"/>
      <c r="D777" s="180" t="s">
        <v>174</v>
      </c>
      <c r="E777" s="189"/>
      <c r="F777" s="190" t="s">
        <v>840</v>
      </c>
      <c r="H777" s="191" t="n">
        <v>132.31</v>
      </c>
      <c r="I777" s="192"/>
      <c r="L777" s="188"/>
      <c r="M777" s="193"/>
      <c r="N777" s="194"/>
      <c r="O777" s="194"/>
      <c r="P777" s="194"/>
      <c r="Q777" s="194"/>
      <c r="R777" s="194"/>
      <c r="S777" s="194"/>
      <c r="T777" s="194"/>
      <c r="U777" s="195"/>
      <c r="AT777" s="189" t="s">
        <v>174</v>
      </c>
      <c r="AU777" s="189" t="s">
        <v>83</v>
      </c>
      <c r="AV777" s="187" t="s">
        <v>83</v>
      </c>
      <c r="AW777" s="187" t="s">
        <v>176</v>
      </c>
      <c r="AX777" s="187" t="s">
        <v>73</v>
      </c>
      <c r="AY777" s="189" t="s">
        <v>165</v>
      </c>
    </row>
    <row r="778" s="187" customFormat="true" ht="24" hidden="false" customHeight="false" outlineLevel="0" collapsed="false">
      <c r="B778" s="188"/>
      <c r="D778" s="180" t="s">
        <v>174</v>
      </c>
      <c r="E778" s="189"/>
      <c r="F778" s="190" t="s">
        <v>841</v>
      </c>
      <c r="H778" s="191" t="n">
        <v>43.024</v>
      </c>
      <c r="I778" s="192"/>
      <c r="L778" s="188"/>
      <c r="M778" s="193"/>
      <c r="N778" s="194"/>
      <c r="O778" s="194"/>
      <c r="P778" s="194"/>
      <c r="Q778" s="194"/>
      <c r="R778" s="194"/>
      <c r="S778" s="194"/>
      <c r="T778" s="194"/>
      <c r="U778" s="195"/>
      <c r="AT778" s="189" t="s">
        <v>174</v>
      </c>
      <c r="AU778" s="189" t="s">
        <v>83</v>
      </c>
      <c r="AV778" s="187" t="s">
        <v>83</v>
      </c>
      <c r="AW778" s="187" t="s">
        <v>176</v>
      </c>
      <c r="AX778" s="187" t="s">
        <v>73</v>
      </c>
      <c r="AY778" s="189" t="s">
        <v>165</v>
      </c>
    </row>
    <row r="779" s="187" customFormat="true" ht="24" hidden="false" customHeight="false" outlineLevel="0" collapsed="false">
      <c r="B779" s="188"/>
      <c r="D779" s="180" t="s">
        <v>174</v>
      </c>
      <c r="E779" s="189"/>
      <c r="F779" s="190" t="s">
        <v>842</v>
      </c>
      <c r="H779" s="191" t="n">
        <v>22.0875</v>
      </c>
      <c r="I779" s="192"/>
      <c r="L779" s="188"/>
      <c r="M779" s="193"/>
      <c r="N779" s="194"/>
      <c r="O779" s="194"/>
      <c r="P779" s="194"/>
      <c r="Q779" s="194"/>
      <c r="R779" s="194"/>
      <c r="S779" s="194"/>
      <c r="T779" s="194"/>
      <c r="U779" s="195"/>
      <c r="AT779" s="189" t="s">
        <v>174</v>
      </c>
      <c r="AU779" s="189" t="s">
        <v>83</v>
      </c>
      <c r="AV779" s="187" t="s">
        <v>83</v>
      </c>
      <c r="AW779" s="187" t="s">
        <v>176</v>
      </c>
      <c r="AX779" s="187" t="s">
        <v>73</v>
      </c>
      <c r="AY779" s="189" t="s">
        <v>165</v>
      </c>
    </row>
    <row r="780" s="187" customFormat="true" ht="12" hidden="false" customHeight="false" outlineLevel="0" collapsed="false">
      <c r="B780" s="188"/>
      <c r="D780" s="180" t="s">
        <v>174</v>
      </c>
      <c r="E780" s="189"/>
      <c r="F780" s="190" t="s">
        <v>843</v>
      </c>
      <c r="H780" s="191" t="n">
        <v>13.86</v>
      </c>
      <c r="I780" s="192"/>
      <c r="L780" s="188"/>
      <c r="M780" s="193"/>
      <c r="N780" s="194"/>
      <c r="O780" s="194"/>
      <c r="P780" s="194"/>
      <c r="Q780" s="194"/>
      <c r="R780" s="194"/>
      <c r="S780" s="194"/>
      <c r="T780" s="194"/>
      <c r="U780" s="195"/>
      <c r="AT780" s="189" t="s">
        <v>174</v>
      </c>
      <c r="AU780" s="189" t="s">
        <v>83</v>
      </c>
      <c r="AV780" s="187" t="s">
        <v>83</v>
      </c>
      <c r="AW780" s="187" t="s">
        <v>176</v>
      </c>
      <c r="AX780" s="187" t="s">
        <v>73</v>
      </c>
      <c r="AY780" s="189" t="s">
        <v>165</v>
      </c>
    </row>
    <row r="781" s="187" customFormat="true" ht="12" hidden="false" customHeight="false" outlineLevel="0" collapsed="false">
      <c r="B781" s="188"/>
      <c r="D781" s="180" t="s">
        <v>174</v>
      </c>
      <c r="E781" s="189"/>
      <c r="F781" s="190" t="s">
        <v>844</v>
      </c>
      <c r="H781" s="191" t="n">
        <v>6.195</v>
      </c>
      <c r="I781" s="192"/>
      <c r="L781" s="188"/>
      <c r="M781" s="193"/>
      <c r="N781" s="194"/>
      <c r="O781" s="194"/>
      <c r="P781" s="194"/>
      <c r="Q781" s="194"/>
      <c r="R781" s="194"/>
      <c r="S781" s="194"/>
      <c r="T781" s="194"/>
      <c r="U781" s="195"/>
      <c r="AT781" s="189" t="s">
        <v>174</v>
      </c>
      <c r="AU781" s="189" t="s">
        <v>83</v>
      </c>
      <c r="AV781" s="187" t="s">
        <v>83</v>
      </c>
      <c r="AW781" s="187" t="s">
        <v>176</v>
      </c>
      <c r="AX781" s="187" t="s">
        <v>73</v>
      </c>
      <c r="AY781" s="189" t="s">
        <v>165</v>
      </c>
    </row>
    <row r="782" s="187" customFormat="true" ht="24" hidden="false" customHeight="false" outlineLevel="0" collapsed="false">
      <c r="B782" s="188"/>
      <c r="D782" s="180" t="s">
        <v>174</v>
      </c>
      <c r="E782" s="189"/>
      <c r="F782" s="190" t="s">
        <v>845</v>
      </c>
      <c r="H782" s="191" t="n">
        <v>53.5525</v>
      </c>
      <c r="I782" s="192"/>
      <c r="L782" s="188"/>
      <c r="M782" s="193"/>
      <c r="N782" s="194"/>
      <c r="O782" s="194"/>
      <c r="P782" s="194"/>
      <c r="Q782" s="194"/>
      <c r="R782" s="194"/>
      <c r="S782" s="194"/>
      <c r="T782" s="194"/>
      <c r="U782" s="195"/>
      <c r="AT782" s="189" t="s">
        <v>174</v>
      </c>
      <c r="AU782" s="189" t="s">
        <v>83</v>
      </c>
      <c r="AV782" s="187" t="s">
        <v>83</v>
      </c>
      <c r="AW782" s="187" t="s">
        <v>176</v>
      </c>
      <c r="AX782" s="187" t="s">
        <v>73</v>
      </c>
      <c r="AY782" s="189" t="s">
        <v>165</v>
      </c>
    </row>
    <row r="783" s="187" customFormat="true" ht="12" hidden="false" customHeight="false" outlineLevel="0" collapsed="false">
      <c r="B783" s="188"/>
      <c r="D783" s="180" t="s">
        <v>174</v>
      </c>
      <c r="E783" s="189"/>
      <c r="F783" s="190" t="s">
        <v>846</v>
      </c>
      <c r="H783" s="191" t="n">
        <v>6.279</v>
      </c>
      <c r="I783" s="192"/>
      <c r="L783" s="188"/>
      <c r="M783" s="193"/>
      <c r="N783" s="194"/>
      <c r="O783" s="194"/>
      <c r="P783" s="194"/>
      <c r="Q783" s="194"/>
      <c r="R783" s="194"/>
      <c r="S783" s="194"/>
      <c r="T783" s="194"/>
      <c r="U783" s="195"/>
      <c r="AT783" s="189" t="s">
        <v>174</v>
      </c>
      <c r="AU783" s="189" t="s">
        <v>83</v>
      </c>
      <c r="AV783" s="187" t="s">
        <v>83</v>
      </c>
      <c r="AW783" s="187" t="s">
        <v>176</v>
      </c>
      <c r="AX783" s="187" t="s">
        <v>73</v>
      </c>
      <c r="AY783" s="189" t="s">
        <v>165</v>
      </c>
    </row>
    <row r="784" s="187" customFormat="true" ht="12" hidden="false" customHeight="false" outlineLevel="0" collapsed="false">
      <c r="B784" s="188"/>
      <c r="D784" s="180" t="s">
        <v>174</v>
      </c>
      <c r="E784" s="189"/>
      <c r="F784" s="190" t="s">
        <v>847</v>
      </c>
      <c r="H784" s="191" t="n">
        <v>6.174</v>
      </c>
      <c r="I784" s="192"/>
      <c r="L784" s="188"/>
      <c r="M784" s="193"/>
      <c r="N784" s="194"/>
      <c r="O784" s="194"/>
      <c r="P784" s="194"/>
      <c r="Q784" s="194"/>
      <c r="R784" s="194"/>
      <c r="S784" s="194"/>
      <c r="T784" s="194"/>
      <c r="U784" s="195"/>
      <c r="AT784" s="189" t="s">
        <v>174</v>
      </c>
      <c r="AU784" s="189" t="s">
        <v>83</v>
      </c>
      <c r="AV784" s="187" t="s">
        <v>83</v>
      </c>
      <c r="AW784" s="187" t="s">
        <v>176</v>
      </c>
      <c r="AX784" s="187" t="s">
        <v>73</v>
      </c>
      <c r="AY784" s="189" t="s">
        <v>165</v>
      </c>
    </row>
    <row r="785" s="187" customFormat="true" ht="24" hidden="false" customHeight="false" outlineLevel="0" collapsed="false">
      <c r="B785" s="188"/>
      <c r="D785" s="180" t="s">
        <v>174</v>
      </c>
      <c r="E785" s="189"/>
      <c r="F785" s="190" t="s">
        <v>848</v>
      </c>
      <c r="H785" s="191" t="n">
        <v>54.193</v>
      </c>
      <c r="I785" s="192"/>
      <c r="L785" s="188"/>
      <c r="M785" s="193"/>
      <c r="N785" s="194"/>
      <c r="O785" s="194"/>
      <c r="P785" s="194"/>
      <c r="Q785" s="194"/>
      <c r="R785" s="194"/>
      <c r="S785" s="194"/>
      <c r="T785" s="194"/>
      <c r="U785" s="195"/>
      <c r="AT785" s="189" t="s">
        <v>174</v>
      </c>
      <c r="AU785" s="189" t="s">
        <v>83</v>
      </c>
      <c r="AV785" s="187" t="s">
        <v>83</v>
      </c>
      <c r="AW785" s="187" t="s">
        <v>176</v>
      </c>
      <c r="AX785" s="187" t="s">
        <v>73</v>
      </c>
      <c r="AY785" s="189" t="s">
        <v>165</v>
      </c>
    </row>
    <row r="786" s="178" customFormat="true" ht="12" hidden="false" customHeight="false" outlineLevel="0" collapsed="false">
      <c r="B786" s="179"/>
      <c r="D786" s="180" t="s">
        <v>174</v>
      </c>
      <c r="E786" s="181"/>
      <c r="F786" s="182" t="s">
        <v>377</v>
      </c>
      <c r="H786" s="181"/>
      <c r="I786" s="183"/>
      <c r="L786" s="179"/>
      <c r="M786" s="184"/>
      <c r="N786" s="185"/>
      <c r="O786" s="185"/>
      <c r="P786" s="185"/>
      <c r="Q786" s="185"/>
      <c r="R786" s="185"/>
      <c r="S786" s="185"/>
      <c r="T786" s="185"/>
      <c r="U786" s="186"/>
      <c r="AT786" s="181" t="s">
        <v>174</v>
      </c>
      <c r="AU786" s="181" t="s">
        <v>83</v>
      </c>
      <c r="AV786" s="178" t="s">
        <v>81</v>
      </c>
      <c r="AW786" s="178" t="s">
        <v>176</v>
      </c>
      <c r="AX786" s="178" t="s">
        <v>73</v>
      </c>
      <c r="AY786" s="181" t="s">
        <v>165</v>
      </c>
    </row>
    <row r="787" s="187" customFormat="true" ht="24" hidden="false" customHeight="false" outlineLevel="0" collapsed="false">
      <c r="B787" s="188"/>
      <c r="D787" s="180" t="s">
        <v>174</v>
      </c>
      <c r="E787" s="189"/>
      <c r="F787" s="190" t="s">
        <v>849</v>
      </c>
      <c r="H787" s="191" t="n">
        <v>28.3525</v>
      </c>
      <c r="I787" s="192"/>
      <c r="L787" s="188"/>
      <c r="M787" s="193"/>
      <c r="N787" s="194"/>
      <c r="O787" s="194"/>
      <c r="P787" s="194"/>
      <c r="Q787" s="194"/>
      <c r="R787" s="194"/>
      <c r="S787" s="194"/>
      <c r="T787" s="194"/>
      <c r="U787" s="195"/>
      <c r="AT787" s="189" t="s">
        <v>174</v>
      </c>
      <c r="AU787" s="189" t="s">
        <v>83</v>
      </c>
      <c r="AV787" s="187" t="s">
        <v>83</v>
      </c>
      <c r="AW787" s="187" t="s">
        <v>176</v>
      </c>
      <c r="AX787" s="187" t="s">
        <v>73</v>
      </c>
      <c r="AY787" s="189" t="s">
        <v>165</v>
      </c>
    </row>
    <row r="788" s="187" customFormat="true" ht="24" hidden="false" customHeight="false" outlineLevel="0" collapsed="false">
      <c r="B788" s="188"/>
      <c r="D788" s="180" t="s">
        <v>174</v>
      </c>
      <c r="E788" s="189"/>
      <c r="F788" s="190" t="s">
        <v>850</v>
      </c>
      <c r="H788" s="191" t="n">
        <v>58.4955</v>
      </c>
      <c r="I788" s="192"/>
      <c r="L788" s="188"/>
      <c r="M788" s="193"/>
      <c r="N788" s="194"/>
      <c r="O788" s="194"/>
      <c r="P788" s="194"/>
      <c r="Q788" s="194"/>
      <c r="R788" s="194"/>
      <c r="S788" s="194"/>
      <c r="T788" s="194"/>
      <c r="U788" s="195"/>
      <c r="AT788" s="189" t="s">
        <v>174</v>
      </c>
      <c r="AU788" s="189" t="s">
        <v>83</v>
      </c>
      <c r="AV788" s="187" t="s">
        <v>83</v>
      </c>
      <c r="AW788" s="187" t="s">
        <v>176</v>
      </c>
      <c r="AX788" s="187" t="s">
        <v>73</v>
      </c>
      <c r="AY788" s="189" t="s">
        <v>165</v>
      </c>
    </row>
    <row r="789" s="187" customFormat="true" ht="24" hidden="false" customHeight="false" outlineLevel="0" collapsed="false">
      <c r="B789" s="188"/>
      <c r="D789" s="180" t="s">
        <v>174</v>
      </c>
      <c r="E789" s="189"/>
      <c r="F789" s="190" t="s">
        <v>851</v>
      </c>
      <c r="H789" s="191" t="n">
        <v>53.5525</v>
      </c>
      <c r="I789" s="192"/>
      <c r="L789" s="188"/>
      <c r="M789" s="193"/>
      <c r="N789" s="194"/>
      <c r="O789" s="194"/>
      <c r="P789" s="194"/>
      <c r="Q789" s="194"/>
      <c r="R789" s="194"/>
      <c r="S789" s="194"/>
      <c r="T789" s="194"/>
      <c r="U789" s="195"/>
      <c r="AT789" s="189" t="s">
        <v>174</v>
      </c>
      <c r="AU789" s="189" t="s">
        <v>83</v>
      </c>
      <c r="AV789" s="187" t="s">
        <v>83</v>
      </c>
      <c r="AW789" s="187" t="s">
        <v>176</v>
      </c>
      <c r="AX789" s="187" t="s">
        <v>73</v>
      </c>
      <c r="AY789" s="189" t="s">
        <v>165</v>
      </c>
    </row>
    <row r="790" s="187" customFormat="true" ht="12" hidden="false" customHeight="false" outlineLevel="0" collapsed="false">
      <c r="B790" s="188"/>
      <c r="D790" s="180" t="s">
        <v>174</v>
      </c>
      <c r="E790" s="189"/>
      <c r="F790" s="190" t="s">
        <v>852</v>
      </c>
      <c r="H790" s="191" t="n">
        <v>6.279</v>
      </c>
      <c r="I790" s="192"/>
      <c r="L790" s="188"/>
      <c r="M790" s="193"/>
      <c r="N790" s="194"/>
      <c r="O790" s="194"/>
      <c r="P790" s="194"/>
      <c r="Q790" s="194"/>
      <c r="R790" s="194"/>
      <c r="S790" s="194"/>
      <c r="T790" s="194"/>
      <c r="U790" s="195"/>
      <c r="AT790" s="189" t="s">
        <v>174</v>
      </c>
      <c r="AU790" s="189" t="s">
        <v>83</v>
      </c>
      <c r="AV790" s="187" t="s">
        <v>83</v>
      </c>
      <c r="AW790" s="187" t="s">
        <v>176</v>
      </c>
      <c r="AX790" s="187" t="s">
        <v>73</v>
      </c>
      <c r="AY790" s="189" t="s">
        <v>165</v>
      </c>
    </row>
    <row r="791" s="187" customFormat="true" ht="12" hidden="false" customHeight="false" outlineLevel="0" collapsed="false">
      <c r="B791" s="188"/>
      <c r="D791" s="180" t="s">
        <v>174</v>
      </c>
      <c r="E791" s="189"/>
      <c r="F791" s="190" t="s">
        <v>853</v>
      </c>
      <c r="H791" s="191" t="n">
        <v>6.174</v>
      </c>
      <c r="I791" s="192"/>
      <c r="L791" s="188"/>
      <c r="M791" s="193"/>
      <c r="N791" s="194"/>
      <c r="O791" s="194"/>
      <c r="P791" s="194"/>
      <c r="Q791" s="194"/>
      <c r="R791" s="194"/>
      <c r="S791" s="194"/>
      <c r="T791" s="194"/>
      <c r="U791" s="195"/>
      <c r="AT791" s="189" t="s">
        <v>174</v>
      </c>
      <c r="AU791" s="189" t="s">
        <v>83</v>
      </c>
      <c r="AV791" s="187" t="s">
        <v>83</v>
      </c>
      <c r="AW791" s="187" t="s">
        <v>176</v>
      </c>
      <c r="AX791" s="187" t="s">
        <v>73</v>
      </c>
      <c r="AY791" s="189" t="s">
        <v>165</v>
      </c>
    </row>
    <row r="792" s="187" customFormat="true" ht="24" hidden="false" customHeight="false" outlineLevel="0" collapsed="false">
      <c r="B792" s="188"/>
      <c r="D792" s="180" t="s">
        <v>174</v>
      </c>
      <c r="E792" s="189"/>
      <c r="F792" s="190" t="s">
        <v>854</v>
      </c>
      <c r="H792" s="191" t="n">
        <v>22.0875</v>
      </c>
      <c r="I792" s="192"/>
      <c r="L792" s="188"/>
      <c r="M792" s="193"/>
      <c r="N792" s="194"/>
      <c r="O792" s="194"/>
      <c r="P792" s="194"/>
      <c r="Q792" s="194"/>
      <c r="R792" s="194"/>
      <c r="S792" s="194"/>
      <c r="T792" s="194"/>
      <c r="U792" s="195"/>
      <c r="AT792" s="189" t="s">
        <v>174</v>
      </c>
      <c r="AU792" s="189" t="s">
        <v>83</v>
      </c>
      <c r="AV792" s="187" t="s">
        <v>83</v>
      </c>
      <c r="AW792" s="187" t="s">
        <v>176</v>
      </c>
      <c r="AX792" s="187" t="s">
        <v>73</v>
      </c>
      <c r="AY792" s="189" t="s">
        <v>165</v>
      </c>
    </row>
    <row r="793" s="187" customFormat="true" ht="12" hidden="false" customHeight="false" outlineLevel="0" collapsed="false">
      <c r="B793" s="188"/>
      <c r="D793" s="180" t="s">
        <v>174</v>
      </c>
      <c r="E793" s="189"/>
      <c r="F793" s="190" t="s">
        <v>855</v>
      </c>
      <c r="H793" s="191" t="n">
        <v>13.86</v>
      </c>
      <c r="I793" s="192"/>
      <c r="L793" s="188"/>
      <c r="M793" s="193"/>
      <c r="N793" s="194"/>
      <c r="O793" s="194"/>
      <c r="P793" s="194"/>
      <c r="Q793" s="194"/>
      <c r="R793" s="194"/>
      <c r="S793" s="194"/>
      <c r="T793" s="194"/>
      <c r="U793" s="195"/>
      <c r="AT793" s="189" t="s">
        <v>174</v>
      </c>
      <c r="AU793" s="189" t="s">
        <v>83</v>
      </c>
      <c r="AV793" s="187" t="s">
        <v>83</v>
      </c>
      <c r="AW793" s="187" t="s">
        <v>176</v>
      </c>
      <c r="AX793" s="187" t="s">
        <v>73</v>
      </c>
      <c r="AY793" s="189" t="s">
        <v>165</v>
      </c>
    </row>
    <row r="794" s="187" customFormat="true" ht="12" hidden="false" customHeight="false" outlineLevel="0" collapsed="false">
      <c r="B794" s="188"/>
      <c r="D794" s="180" t="s">
        <v>174</v>
      </c>
      <c r="E794" s="189"/>
      <c r="F794" s="190" t="s">
        <v>856</v>
      </c>
      <c r="H794" s="191" t="n">
        <v>6.195</v>
      </c>
      <c r="I794" s="192"/>
      <c r="L794" s="188"/>
      <c r="M794" s="193"/>
      <c r="N794" s="194"/>
      <c r="O794" s="194"/>
      <c r="P794" s="194"/>
      <c r="Q794" s="194"/>
      <c r="R794" s="194"/>
      <c r="S794" s="194"/>
      <c r="T794" s="194"/>
      <c r="U794" s="195"/>
      <c r="AT794" s="189" t="s">
        <v>174</v>
      </c>
      <c r="AU794" s="189" t="s">
        <v>83</v>
      </c>
      <c r="AV794" s="187" t="s">
        <v>83</v>
      </c>
      <c r="AW794" s="187" t="s">
        <v>176</v>
      </c>
      <c r="AX794" s="187" t="s">
        <v>73</v>
      </c>
      <c r="AY794" s="189" t="s">
        <v>165</v>
      </c>
    </row>
    <row r="795" s="187" customFormat="true" ht="24" hidden="false" customHeight="false" outlineLevel="0" collapsed="false">
      <c r="B795" s="188"/>
      <c r="D795" s="180" t="s">
        <v>174</v>
      </c>
      <c r="E795" s="189"/>
      <c r="F795" s="190" t="s">
        <v>857</v>
      </c>
      <c r="H795" s="191" t="n">
        <v>43.024</v>
      </c>
      <c r="I795" s="192"/>
      <c r="L795" s="188"/>
      <c r="M795" s="193"/>
      <c r="N795" s="194"/>
      <c r="O795" s="194"/>
      <c r="P795" s="194"/>
      <c r="Q795" s="194"/>
      <c r="R795" s="194"/>
      <c r="S795" s="194"/>
      <c r="T795" s="194"/>
      <c r="U795" s="195"/>
      <c r="AT795" s="189" t="s">
        <v>174</v>
      </c>
      <c r="AU795" s="189" t="s">
        <v>83</v>
      </c>
      <c r="AV795" s="187" t="s">
        <v>83</v>
      </c>
      <c r="AW795" s="187" t="s">
        <v>176</v>
      </c>
      <c r="AX795" s="187" t="s">
        <v>73</v>
      </c>
      <c r="AY795" s="189" t="s">
        <v>165</v>
      </c>
    </row>
    <row r="796" s="187" customFormat="true" ht="36" hidden="false" customHeight="false" outlineLevel="0" collapsed="false">
      <c r="B796" s="188"/>
      <c r="D796" s="180" t="s">
        <v>174</v>
      </c>
      <c r="E796" s="189"/>
      <c r="F796" s="190" t="s">
        <v>858</v>
      </c>
      <c r="H796" s="191" t="n">
        <v>132.31</v>
      </c>
      <c r="I796" s="192"/>
      <c r="L796" s="188"/>
      <c r="M796" s="193"/>
      <c r="N796" s="194"/>
      <c r="O796" s="194"/>
      <c r="P796" s="194"/>
      <c r="Q796" s="194"/>
      <c r="R796" s="194"/>
      <c r="S796" s="194"/>
      <c r="T796" s="194"/>
      <c r="U796" s="195"/>
      <c r="AT796" s="189" t="s">
        <v>174</v>
      </c>
      <c r="AU796" s="189" t="s">
        <v>83</v>
      </c>
      <c r="AV796" s="187" t="s">
        <v>83</v>
      </c>
      <c r="AW796" s="187" t="s">
        <v>176</v>
      </c>
      <c r="AX796" s="187" t="s">
        <v>73</v>
      </c>
      <c r="AY796" s="189" t="s">
        <v>165</v>
      </c>
    </row>
    <row r="797" s="187" customFormat="true" ht="12" hidden="false" customHeight="false" outlineLevel="0" collapsed="false">
      <c r="B797" s="188"/>
      <c r="D797" s="180" t="s">
        <v>174</v>
      </c>
      <c r="E797" s="189"/>
      <c r="F797" s="190" t="s">
        <v>859</v>
      </c>
      <c r="H797" s="191" t="n">
        <v>21.6275</v>
      </c>
      <c r="I797" s="192"/>
      <c r="L797" s="188"/>
      <c r="M797" s="193"/>
      <c r="N797" s="194"/>
      <c r="O797" s="194"/>
      <c r="P797" s="194"/>
      <c r="Q797" s="194"/>
      <c r="R797" s="194"/>
      <c r="S797" s="194"/>
      <c r="T797" s="194"/>
      <c r="U797" s="195"/>
      <c r="AT797" s="189" t="s">
        <v>174</v>
      </c>
      <c r="AU797" s="189" t="s">
        <v>83</v>
      </c>
      <c r="AV797" s="187" t="s">
        <v>83</v>
      </c>
      <c r="AW797" s="187" t="s">
        <v>176</v>
      </c>
      <c r="AX797" s="187" t="s">
        <v>73</v>
      </c>
      <c r="AY797" s="189" t="s">
        <v>165</v>
      </c>
    </row>
    <row r="798" s="187" customFormat="true" ht="12" hidden="false" customHeight="false" outlineLevel="0" collapsed="false">
      <c r="B798" s="188"/>
      <c r="D798" s="180" t="s">
        <v>174</v>
      </c>
      <c r="E798" s="189"/>
      <c r="F798" s="190" t="s">
        <v>860</v>
      </c>
      <c r="H798" s="191" t="n">
        <v>9.015</v>
      </c>
      <c r="I798" s="192"/>
      <c r="L798" s="188"/>
      <c r="M798" s="193"/>
      <c r="N798" s="194"/>
      <c r="O798" s="194"/>
      <c r="P798" s="194"/>
      <c r="Q798" s="194"/>
      <c r="R798" s="194"/>
      <c r="S798" s="194"/>
      <c r="T798" s="194"/>
      <c r="U798" s="195"/>
      <c r="AT798" s="189" t="s">
        <v>174</v>
      </c>
      <c r="AU798" s="189" t="s">
        <v>83</v>
      </c>
      <c r="AV798" s="187" t="s">
        <v>83</v>
      </c>
      <c r="AW798" s="187" t="s">
        <v>176</v>
      </c>
      <c r="AX798" s="187" t="s">
        <v>73</v>
      </c>
      <c r="AY798" s="189" t="s">
        <v>165</v>
      </c>
    </row>
    <row r="799" s="187" customFormat="true" ht="12" hidden="false" customHeight="false" outlineLevel="0" collapsed="false">
      <c r="B799" s="188"/>
      <c r="D799" s="180" t="s">
        <v>174</v>
      </c>
      <c r="E799" s="189"/>
      <c r="F799" s="190" t="s">
        <v>861</v>
      </c>
      <c r="H799" s="191" t="n">
        <v>9.015</v>
      </c>
      <c r="I799" s="192"/>
      <c r="L799" s="188"/>
      <c r="M799" s="193"/>
      <c r="N799" s="194"/>
      <c r="O799" s="194"/>
      <c r="P799" s="194"/>
      <c r="Q799" s="194"/>
      <c r="R799" s="194"/>
      <c r="S799" s="194"/>
      <c r="T799" s="194"/>
      <c r="U799" s="195"/>
      <c r="AT799" s="189" t="s">
        <v>174</v>
      </c>
      <c r="AU799" s="189" t="s">
        <v>83</v>
      </c>
      <c r="AV799" s="187" t="s">
        <v>83</v>
      </c>
      <c r="AW799" s="187" t="s">
        <v>176</v>
      </c>
      <c r="AX799" s="187" t="s">
        <v>73</v>
      </c>
      <c r="AY799" s="189" t="s">
        <v>165</v>
      </c>
    </row>
    <row r="800" s="187" customFormat="true" ht="12" hidden="false" customHeight="false" outlineLevel="0" collapsed="false">
      <c r="B800" s="188"/>
      <c r="D800" s="180" t="s">
        <v>174</v>
      </c>
      <c r="E800" s="189"/>
      <c r="F800" s="190" t="s">
        <v>862</v>
      </c>
      <c r="H800" s="191" t="n">
        <v>21.6275</v>
      </c>
      <c r="I800" s="192"/>
      <c r="L800" s="188"/>
      <c r="M800" s="193"/>
      <c r="N800" s="194"/>
      <c r="O800" s="194"/>
      <c r="P800" s="194"/>
      <c r="Q800" s="194"/>
      <c r="R800" s="194"/>
      <c r="S800" s="194"/>
      <c r="T800" s="194"/>
      <c r="U800" s="195"/>
      <c r="AT800" s="189" t="s">
        <v>174</v>
      </c>
      <c r="AU800" s="189" t="s">
        <v>83</v>
      </c>
      <c r="AV800" s="187" t="s">
        <v>83</v>
      </c>
      <c r="AW800" s="187" t="s">
        <v>176</v>
      </c>
      <c r="AX800" s="187" t="s">
        <v>73</v>
      </c>
      <c r="AY800" s="189" t="s">
        <v>165</v>
      </c>
    </row>
    <row r="801" s="187" customFormat="true" ht="36" hidden="false" customHeight="false" outlineLevel="0" collapsed="false">
      <c r="B801" s="188"/>
      <c r="D801" s="180" t="s">
        <v>174</v>
      </c>
      <c r="E801" s="189"/>
      <c r="F801" s="190" t="s">
        <v>863</v>
      </c>
      <c r="H801" s="191" t="n">
        <v>132.31</v>
      </c>
      <c r="I801" s="192"/>
      <c r="L801" s="188"/>
      <c r="M801" s="193"/>
      <c r="N801" s="194"/>
      <c r="O801" s="194"/>
      <c r="P801" s="194"/>
      <c r="Q801" s="194"/>
      <c r="R801" s="194"/>
      <c r="S801" s="194"/>
      <c r="T801" s="194"/>
      <c r="U801" s="195"/>
      <c r="AT801" s="189" t="s">
        <v>174</v>
      </c>
      <c r="AU801" s="189" t="s">
        <v>83</v>
      </c>
      <c r="AV801" s="187" t="s">
        <v>83</v>
      </c>
      <c r="AW801" s="187" t="s">
        <v>176</v>
      </c>
      <c r="AX801" s="187" t="s">
        <v>73</v>
      </c>
      <c r="AY801" s="189" t="s">
        <v>165</v>
      </c>
    </row>
    <row r="802" s="187" customFormat="true" ht="24" hidden="false" customHeight="false" outlineLevel="0" collapsed="false">
      <c r="B802" s="188"/>
      <c r="D802" s="180" t="s">
        <v>174</v>
      </c>
      <c r="E802" s="189"/>
      <c r="F802" s="190" t="s">
        <v>864</v>
      </c>
      <c r="H802" s="191" t="n">
        <v>43.024</v>
      </c>
      <c r="I802" s="192"/>
      <c r="L802" s="188"/>
      <c r="M802" s="193"/>
      <c r="N802" s="194"/>
      <c r="O802" s="194"/>
      <c r="P802" s="194"/>
      <c r="Q802" s="194"/>
      <c r="R802" s="194"/>
      <c r="S802" s="194"/>
      <c r="T802" s="194"/>
      <c r="U802" s="195"/>
      <c r="AT802" s="189" t="s">
        <v>174</v>
      </c>
      <c r="AU802" s="189" t="s">
        <v>83</v>
      </c>
      <c r="AV802" s="187" t="s">
        <v>83</v>
      </c>
      <c r="AW802" s="187" t="s">
        <v>176</v>
      </c>
      <c r="AX802" s="187" t="s">
        <v>73</v>
      </c>
      <c r="AY802" s="189" t="s">
        <v>165</v>
      </c>
    </row>
    <row r="803" s="187" customFormat="true" ht="24" hidden="false" customHeight="false" outlineLevel="0" collapsed="false">
      <c r="B803" s="188"/>
      <c r="D803" s="180" t="s">
        <v>174</v>
      </c>
      <c r="E803" s="189"/>
      <c r="F803" s="190" t="s">
        <v>865</v>
      </c>
      <c r="H803" s="191" t="n">
        <v>22.0875</v>
      </c>
      <c r="I803" s="192"/>
      <c r="L803" s="188"/>
      <c r="M803" s="193"/>
      <c r="N803" s="194"/>
      <c r="O803" s="194"/>
      <c r="P803" s="194"/>
      <c r="Q803" s="194"/>
      <c r="R803" s="194"/>
      <c r="S803" s="194"/>
      <c r="T803" s="194"/>
      <c r="U803" s="195"/>
      <c r="AT803" s="189" t="s">
        <v>174</v>
      </c>
      <c r="AU803" s="189" t="s">
        <v>83</v>
      </c>
      <c r="AV803" s="187" t="s">
        <v>83</v>
      </c>
      <c r="AW803" s="187" t="s">
        <v>176</v>
      </c>
      <c r="AX803" s="187" t="s">
        <v>73</v>
      </c>
      <c r="AY803" s="189" t="s">
        <v>165</v>
      </c>
    </row>
    <row r="804" s="187" customFormat="true" ht="12" hidden="false" customHeight="false" outlineLevel="0" collapsed="false">
      <c r="B804" s="188"/>
      <c r="D804" s="180" t="s">
        <v>174</v>
      </c>
      <c r="E804" s="189"/>
      <c r="F804" s="190" t="s">
        <v>866</v>
      </c>
      <c r="H804" s="191" t="n">
        <v>13.86</v>
      </c>
      <c r="I804" s="192"/>
      <c r="L804" s="188"/>
      <c r="M804" s="193"/>
      <c r="N804" s="194"/>
      <c r="O804" s="194"/>
      <c r="P804" s="194"/>
      <c r="Q804" s="194"/>
      <c r="R804" s="194"/>
      <c r="S804" s="194"/>
      <c r="T804" s="194"/>
      <c r="U804" s="195"/>
      <c r="AT804" s="189" t="s">
        <v>174</v>
      </c>
      <c r="AU804" s="189" t="s">
        <v>83</v>
      </c>
      <c r="AV804" s="187" t="s">
        <v>83</v>
      </c>
      <c r="AW804" s="187" t="s">
        <v>176</v>
      </c>
      <c r="AX804" s="187" t="s">
        <v>73</v>
      </c>
      <c r="AY804" s="189" t="s">
        <v>165</v>
      </c>
    </row>
    <row r="805" s="187" customFormat="true" ht="12" hidden="false" customHeight="false" outlineLevel="0" collapsed="false">
      <c r="B805" s="188"/>
      <c r="D805" s="180" t="s">
        <v>174</v>
      </c>
      <c r="E805" s="189"/>
      <c r="F805" s="190" t="s">
        <v>867</v>
      </c>
      <c r="H805" s="191" t="n">
        <v>6.195</v>
      </c>
      <c r="I805" s="192"/>
      <c r="L805" s="188"/>
      <c r="M805" s="193"/>
      <c r="N805" s="194"/>
      <c r="O805" s="194"/>
      <c r="P805" s="194"/>
      <c r="Q805" s="194"/>
      <c r="R805" s="194"/>
      <c r="S805" s="194"/>
      <c r="T805" s="194"/>
      <c r="U805" s="195"/>
      <c r="AT805" s="189" t="s">
        <v>174</v>
      </c>
      <c r="AU805" s="189" t="s">
        <v>83</v>
      </c>
      <c r="AV805" s="187" t="s">
        <v>83</v>
      </c>
      <c r="AW805" s="187" t="s">
        <v>176</v>
      </c>
      <c r="AX805" s="187" t="s">
        <v>73</v>
      </c>
      <c r="AY805" s="189" t="s">
        <v>165</v>
      </c>
    </row>
    <row r="806" s="187" customFormat="true" ht="24" hidden="false" customHeight="false" outlineLevel="0" collapsed="false">
      <c r="B806" s="188"/>
      <c r="D806" s="180" t="s">
        <v>174</v>
      </c>
      <c r="E806" s="189"/>
      <c r="F806" s="190" t="s">
        <v>868</v>
      </c>
      <c r="H806" s="191" t="n">
        <v>53.5525</v>
      </c>
      <c r="I806" s="192"/>
      <c r="L806" s="188"/>
      <c r="M806" s="193"/>
      <c r="N806" s="194"/>
      <c r="O806" s="194"/>
      <c r="P806" s="194"/>
      <c r="Q806" s="194"/>
      <c r="R806" s="194"/>
      <c r="S806" s="194"/>
      <c r="T806" s="194"/>
      <c r="U806" s="195"/>
      <c r="AT806" s="189" t="s">
        <v>174</v>
      </c>
      <c r="AU806" s="189" t="s">
        <v>83</v>
      </c>
      <c r="AV806" s="187" t="s">
        <v>83</v>
      </c>
      <c r="AW806" s="187" t="s">
        <v>176</v>
      </c>
      <c r="AX806" s="187" t="s">
        <v>73</v>
      </c>
      <c r="AY806" s="189" t="s">
        <v>165</v>
      </c>
    </row>
    <row r="807" s="187" customFormat="true" ht="12" hidden="false" customHeight="false" outlineLevel="0" collapsed="false">
      <c r="B807" s="188"/>
      <c r="D807" s="180" t="s">
        <v>174</v>
      </c>
      <c r="E807" s="189"/>
      <c r="F807" s="190" t="s">
        <v>869</v>
      </c>
      <c r="H807" s="191" t="n">
        <v>6.279</v>
      </c>
      <c r="I807" s="192"/>
      <c r="L807" s="188"/>
      <c r="M807" s="193"/>
      <c r="N807" s="194"/>
      <c r="O807" s="194"/>
      <c r="P807" s="194"/>
      <c r="Q807" s="194"/>
      <c r="R807" s="194"/>
      <c r="S807" s="194"/>
      <c r="T807" s="194"/>
      <c r="U807" s="195"/>
      <c r="AT807" s="189" t="s">
        <v>174</v>
      </c>
      <c r="AU807" s="189" t="s">
        <v>83</v>
      </c>
      <c r="AV807" s="187" t="s">
        <v>83</v>
      </c>
      <c r="AW807" s="187" t="s">
        <v>176</v>
      </c>
      <c r="AX807" s="187" t="s">
        <v>73</v>
      </c>
      <c r="AY807" s="189" t="s">
        <v>165</v>
      </c>
    </row>
    <row r="808" s="187" customFormat="true" ht="12" hidden="false" customHeight="false" outlineLevel="0" collapsed="false">
      <c r="B808" s="188"/>
      <c r="D808" s="180" t="s">
        <v>174</v>
      </c>
      <c r="E808" s="189"/>
      <c r="F808" s="190" t="s">
        <v>870</v>
      </c>
      <c r="H808" s="191" t="n">
        <v>6.174</v>
      </c>
      <c r="I808" s="192"/>
      <c r="L808" s="188"/>
      <c r="M808" s="193"/>
      <c r="N808" s="194"/>
      <c r="O808" s="194"/>
      <c r="P808" s="194"/>
      <c r="Q808" s="194"/>
      <c r="R808" s="194"/>
      <c r="S808" s="194"/>
      <c r="T808" s="194"/>
      <c r="U808" s="195"/>
      <c r="AT808" s="189" t="s">
        <v>174</v>
      </c>
      <c r="AU808" s="189" t="s">
        <v>83</v>
      </c>
      <c r="AV808" s="187" t="s">
        <v>83</v>
      </c>
      <c r="AW808" s="187" t="s">
        <v>176</v>
      </c>
      <c r="AX808" s="187" t="s">
        <v>73</v>
      </c>
      <c r="AY808" s="189" t="s">
        <v>165</v>
      </c>
    </row>
    <row r="809" s="178" customFormat="true" ht="12" hidden="false" customHeight="false" outlineLevel="0" collapsed="false">
      <c r="B809" s="179"/>
      <c r="D809" s="180" t="s">
        <v>174</v>
      </c>
      <c r="E809" s="181"/>
      <c r="F809" s="182" t="s">
        <v>389</v>
      </c>
      <c r="H809" s="181"/>
      <c r="I809" s="183"/>
      <c r="L809" s="179"/>
      <c r="M809" s="184"/>
      <c r="N809" s="185"/>
      <c r="O809" s="185"/>
      <c r="P809" s="185"/>
      <c r="Q809" s="185"/>
      <c r="R809" s="185"/>
      <c r="S809" s="185"/>
      <c r="T809" s="185"/>
      <c r="U809" s="186"/>
      <c r="AT809" s="181" t="s">
        <v>174</v>
      </c>
      <c r="AU809" s="181" t="s">
        <v>83</v>
      </c>
      <c r="AV809" s="178" t="s">
        <v>81</v>
      </c>
      <c r="AW809" s="178" t="s">
        <v>176</v>
      </c>
      <c r="AX809" s="178" t="s">
        <v>73</v>
      </c>
      <c r="AY809" s="181" t="s">
        <v>165</v>
      </c>
    </row>
    <row r="810" s="187" customFormat="true" ht="12" hidden="false" customHeight="false" outlineLevel="0" collapsed="false">
      <c r="B810" s="188"/>
      <c r="D810" s="180" t="s">
        <v>174</v>
      </c>
      <c r="E810" s="189"/>
      <c r="F810" s="190" t="s">
        <v>871</v>
      </c>
      <c r="H810" s="191" t="n">
        <v>55.461</v>
      </c>
      <c r="I810" s="192"/>
      <c r="L810" s="188"/>
      <c r="M810" s="193"/>
      <c r="N810" s="194"/>
      <c r="O810" s="194"/>
      <c r="P810" s="194"/>
      <c r="Q810" s="194"/>
      <c r="R810" s="194"/>
      <c r="S810" s="194"/>
      <c r="T810" s="194"/>
      <c r="U810" s="195"/>
      <c r="AT810" s="189" t="s">
        <v>174</v>
      </c>
      <c r="AU810" s="189" t="s">
        <v>83</v>
      </c>
      <c r="AV810" s="187" t="s">
        <v>83</v>
      </c>
      <c r="AW810" s="187" t="s">
        <v>176</v>
      </c>
      <c r="AX810" s="187" t="s">
        <v>73</v>
      </c>
      <c r="AY810" s="189" t="s">
        <v>165</v>
      </c>
    </row>
    <row r="811" s="187" customFormat="true" ht="12" hidden="false" customHeight="false" outlineLevel="0" collapsed="false">
      <c r="B811" s="188"/>
      <c r="D811" s="180" t="s">
        <v>174</v>
      </c>
      <c r="E811" s="189"/>
      <c r="F811" s="190" t="s">
        <v>872</v>
      </c>
      <c r="H811" s="191" t="n">
        <v>-6.93</v>
      </c>
      <c r="I811" s="192"/>
      <c r="L811" s="188"/>
      <c r="M811" s="193"/>
      <c r="N811" s="194"/>
      <c r="O811" s="194"/>
      <c r="P811" s="194"/>
      <c r="Q811" s="194"/>
      <c r="R811" s="194"/>
      <c r="S811" s="194"/>
      <c r="T811" s="194"/>
      <c r="U811" s="195"/>
      <c r="AT811" s="189" t="s">
        <v>174</v>
      </c>
      <c r="AU811" s="189" t="s">
        <v>83</v>
      </c>
      <c r="AV811" s="187" t="s">
        <v>83</v>
      </c>
      <c r="AW811" s="187" t="s">
        <v>176</v>
      </c>
      <c r="AX811" s="187" t="s">
        <v>73</v>
      </c>
      <c r="AY811" s="189" t="s">
        <v>165</v>
      </c>
    </row>
    <row r="812" s="187" customFormat="true" ht="12" hidden="false" customHeight="false" outlineLevel="0" collapsed="false">
      <c r="B812" s="188"/>
      <c r="D812" s="180" t="s">
        <v>174</v>
      </c>
      <c r="E812" s="189"/>
      <c r="F812" s="190" t="s">
        <v>873</v>
      </c>
      <c r="H812" s="191" t="n">
        <v>-4.1796</v>
      </c>
      <c r="I812" s="192"/>
      <c r="L812" s="188"/>
      <c r="M812" s="193"/>
      <c r="N812" s="194"/>
      <c r="O812" s="194"/>
      <c r="P812" s="194"/>
      <c r="Q812" s="194"/>
      <c r="R812" s="194"/>
      <c r="S812" s="194"/>
      <c r="T812" s="194"/>
      <c r="U812" s="195"/>
      <c r="AT812" s="189" t="s">
        <v>174</v>
      </c>
      <c r="AU812" s="189" t="s">
        <v>83</v>
      </c>
      <c r="AV812" s="187" t="s">
        <v>83</v>
      </c>
      <c r="AW812" s="187" t="s">
        <v>176</v>
      </c>
      <c r="AX812" s="187" t="s">
        <v>73</v>
      </c>
      <c r="AY812" s="189" t="s">
        <v>165</v>
      </c>
    </row>
    <row r="813" s="216" customFormat="true" ht="12" hidden="false" customHeight="false" outlineLevel="0" collapsed="false">
      <c r="B813" s="217"/>
      <c r="D813" s="180" t="s">
        <v>174</v>
      </c>
      <c r="E813" s="218"/>
      <c r="F813" s="219" t="s">
        <v>283</v>
      </c>
      <c r="H813" s="220" t="n">
        <v>2786.8924</v>
      </c>
      <c r="I813" s="221"/>
      <c r="L813" s="217"/>
      <c r="M813" s="222"/>
      <c r="N813" s="223"/>
      <c r="O813" s="223"/>
      <c r="P813" s="223"/>
      <c r="Q813" s="223"/>
      <c r="R813" s="223"/>
      <c r="S813" s="223"/>
      <c r="T813" s="223"/>
      <c r="U813" s="224"/>
      <c r="AT813" s="218" t="s">
        <v>174</v>
      </c>
      <c r="AU813" s="218" t="s">
        <v>83</v>
      </c>
      <c r="AV813" s="216" t="s">
        <v>184</v>
      </c>
      <c r="AW813" s="216" t="s">
        <v>176</v>
      </c>
      <c r="AX813" s="216" t="s">
        <v>73</v>
      </c>
      <c r="AY813" s="218" t="s">
        <v>165</v>
      </c>
    </row>
    <row r="814" s="178" customFormat="true" ht="12" hidden="false" customHeight="false" outlineLevel="0" collapsed="false">
      <c r="B814" s="179"/>
      <c r="D814" s="180" t="s">
        <v>174</v>
      </c>
      <c r="E814" s="181"/>
      <c r="F814" s="182" t="s">
        <v>874</v>
      </c>
      <c r="H814" s="181"/>
      <c r="I814" s="183"/>
      <c r="L814" s="179"/>
      <c r="M814" s="184"/>
      <c r="N814" s="185"/>
      <c r="O814" s="185"/>
      <c r="P814" s="185"/>
      <c r="Q814" s="185"/>
      <c r="R814" s="185"/>
      <c r="S814" s="185"/>
      <c r="T814" s="185"/>
      <c r="U814" s="186"/>
      <c r="AT814" s="181" t="s">
        <v>174</v>
      </c>
      <c r="AU814" s="181" t="s">
        <v>83</v>
      </c>
      <c r="AV814" s="178" t="s">
        <v>81</v>
      </c>
      <c r="AW814" s="178" t="s">
        <v>176</v>
      </c>
      <c r="AX814" s="178" t="s">
        <v>73</v>
      </c>
      <c r="AY814" s="181" t="s">
        <v>165</v>
      </c>
    </row>
    <row r="815" s="178" customFormat="true" ht="12" hidden="false" customHeight="false" outlineLevel="0" collapsed="false">
      <c r="B815" s="179"/>
      <c r="D815" s="180" t="s">
        <v>174</v>
      </c>
      <c r="E815" s="181"/>
      <c r="F815" s="182" t="s">
        <v>389</v>
      </c>
      <c r="H815" s="181"/>
      <c r="I815" s="183"/>
      <c r="L815" s="179"/>
      <c r="M815" s="184"/>
      <c r="N815" s="185"/>
      <c r="O815" s="185"/>
      <c r="P815" s="185"/>
      <c r="Q815" s="185"/>
      <c r="R815" s="185"/>
      <c r="S815" s="185"/>
      <c r="T815" s="185"/>
      <c r="U815" s="186"/>
      <c r="AT815" s="181" t="s">
        <v>174</v>
      </c>
      <c r="AU815" s="181" t="s">
        <v>83</v>
      </c>
      <c r="AV815" s="178" t="s">
        <v>81</v>
      </c>
      <c r="AW815" s="178" t="s">
        <v>176</v>
      </c>
      <c r="AX815" s="178" t="s">
        <v>73</v>
      </c>
      <c r="AY815" s="181" t="s">
        <v>165</v>
      </c>
    </row>
    <row r="816" s="187" customFormat="true" ht="12" hidden="false" customHeight="false" outlineLevel="0" collapsed="false">
      <c r="B816" s="188"/>
      <c r="D816" s="180" t="s">
        <v>174</v>
      </c>
      <c r="E816" s="189"/>
      <c r="F816" s="190" t="s">
        <v>875</v>
      </c>
      <c r="H816" s="191" t="n">
        <v>52.69</v>
      </c>
      <c r="I816" s="192"/>
      <c r="L816" s="188"/>
      <c r="M816" s="193"/>
      <c r="N816" s="194"/>
      <c r="O816" s="194"/>
      <c r="P816" s="194"/>
      <c r="Q816" s="194"/>
      <c r="R816" s="194"/>
      <c r="S816" s="194"/>
      <c r="T816" s="194"/>
      <c r="U816" s="195"/>
      <c r="AT816" s="189" t="s">
        <v>174</v>
      </c>
      <c r="AU816" s="189" t="s">
        <v>83</v>
      </c>
      <c r="AV816" s="187" t="s">
        <v>83</v>
      </c>
      <c r="AW816" s="187" t="s">
        <v>176</v>
      </c>
      <c r="AX816" s="187" t="s">
        <v>73</v>
      </c>
      <c r="AY816" s="189" t="s">
        <v>165</v>
      </c>
    </row>
    <row r="817" s="187" customFormat="true" ht="12" hidden="false" customHeight="false" outlineLevel="0" collapsed="false">
      <c r="B817" s="188"/>
      <c r="D817" s="180" t="s">
        <v>174</v>
      </c>
      <c r="E817" s="189"/>
      <c r="F817" s="190" t="s">
        <v>876</v>
      </c>
      <c r="H817" s="191" t="n">
        <v>0.35</v>
      </c>
      <c r="I817" s="192"/>
      <c r="L817" s="188"/>
      <c r="M817" s="193"/>
      <c r="N817" s="194"/>
      <c r="O817" s="194"/>
      <c r="P817" s="194"/>
      <c r="Q817" s="194"/>
      <c r="R817" s="194"/>
      <c r="S817" s="194"/>
      <c r="T817" s="194"/>
      <c r="U817" s="195"/>
      <c r="AT817" s="189" t="s">
        <v>174</v>
      </c>
      <c r="AU817" s="189" t="s">
        <v>83</v>
      </c>
      <c r="AV817" s="187" t="s">
        <v>83</v>
      </c>
      <c r="AW817" s="187" t="s">
        <v>176</v>
      </c>
      <c r="AX817" s="187" t="s">
        <v>73</v>
      </c>
      <c r="AY817" s="189" t="s">
        <v>165</v>
      </c>
    </row>
    <row r="818" s="187" customFormat="true" ht="12" hidden="false" customHeight="false" outlineLevel="0" collapsed="false">
      <c r="B818" s="188"/>
      <c r="D818" s="180" t="s">
        <v>174</v>
      </c>
      <c r="E818" s="189"/>
      <c r="F818" s="190" t="s">
        <v>873</v>
      </c>
      <c r="H818" s="191" t="n">
        <v>-4.1796</v>
      </c>
      <c r="I818" s="192"/>
      <c r="L818" s="188"/>
      <c r="M818" s="193"/>
      <c r="N818" s="194"/>
      <c r="O818" s="194"/>
      <c r="P818" s="194"/>
      <c r="Q818" s="194"/>
      <c r="R818" s="194"/>
      <c r="S818" s="194"/>
      <c r="T818" s="194"/>
      <c r="U818" s="195"/>
      <c r="AT818" s="189" t="s">
        <v>174</v>
      </c>
      <c r="AU818" s="189" t="s">
        <v>83</v>
      </c>
      <c r="AV818" s="187" t="s">
        <v>83</v>
      </c>
      <c r="AW818" s="187" t="s">
        <v>176</v>
      </c>
      <c r="AX818" s="187" t="s">
        <v>73</v>
      </c>
      <c r="AY818" s="189" t="s">
        <v>165</v>
      </c>
    </row>
    <row r="819" s="216" customFormat="true" ht="12" hidden="false" customHeight="false" outlineLevel="0" collapsed="false">
      <c r="B819" s="217"/>
      <c r="D819" s="180" t="s">
        <v>174</v>
      </c>
      <c r="E819" s="218"/>
      <c r="F819" s="219" t="s">
        <v>283</v>
      </c>
      <c r="H819" s="220" t="n">
        <v>48.8604</v>
      </c>
      <c r="I819" s="221"/>
      <c r="L819" s="217"/>
      <c r="M819" s="222"/>
      <c r="N819" s="223"/>
      <c r="O819" s="223"/>
      <c r="P819" s="223"/>
      <c r="Q819" s="223"/>
      <c r="R819" s="223"/>
      <c r="S819" s="223"/>
      <c r="T819" s="223"/>
      <c r="U819" s="224"/>
      <c r="AT819" s="218" t="s">
        <v>174</v>
      </c>
      <c r="AU819" s="218" t="s">
        <v>83</v>
      </c>
      <c r="AV819" s="216" t="s">
        <v>184</v>
      </c>
      <c r="AW819" s="216" t="s">
        <v>176</v>
      </c>
      <c r="AX819" s="216" t="s">
        <v>73</v>
      </c>
      <c r="AY819" s="218" t="s">
        <v>165</v>
      </c>
    </row>
    <row r="820" s="178" customFormat="true" ht="12" hidden="false" customHeight="false" outlineLevel="0" collapsed="false">
      <c r="B820" s="179"/>
      <c r="D820" s="180" t="s">
        <v>174</v>
      </c>
      <c r="E820" s="181"/>
      <c r="F820" s="182" t="s">
        <v>877</v>
      </c>
      <c r="H820" s="181"/>
      <c r="I820" s="183"/>
      <c r="L820" s="179"/>
      <c r="M820" s="184"/>
      <c r="N820" s="185"/>
      <c r="O820" s="185"/>
      <c r="P820" s="185"/>
      <c r="Q820" s="185"/>
      <c r="R820" s="185"/>
      <c r="S820" s="185"/>
      <c r="T820" s="185"/>
      <c r="U820" s="186"/>
      <c r="AT820" s="181" t="s">
        <v>174</v>
      </c>
      <c r="AU820" s="181" t="s">
        <v>83</v>
      </c>
      <c r="AV820" s="178" t="s">
        <v>81</v>
      </c>
      <c r="AW820" s="178" t="s">
        <v>176</v>
      </c>
      <c r="AX820" s="178" t="s">
        <v>73</v>
      </c>
      <c r="AY820" s="181" t="s">
        <v>165</v>
      </c>
    </row>
    <row r="821" s="178" customFormat="true" ht="12" hidden="false" customHeight="false" outlineLevel="0" collapsed="false">
      <c r="B821" s="179"/>
      <c r="D821" s="180" t="s">
        <v>174</v>
      </c>
      <c r="E821" s="181"/>
      <c r="F821" s="182" t="s">
        <v>878</v>
      </c>
      <c r="H821" s="181"/>
      <c r="I821" s="183"/>
      <c r="L821" s="179"/>
      <c r="M821" s="184"/>
      <c r="N821" s="185"/>
      <c r="O821" s="185"/>
      <c r="P821" s="185"/>
      <c r="Q821" s="185"/>
      <c r="R821" s="185"/>
      <c r="S821" s="185"/>
      <c r="T821" s="185"/>
      <c r="U821" s="186"/>
      <c r="AT821" s="181" t="s">
        <v>174</v>
      </c>
      <c r="AU821" s="181" t="s">
        <v>83</v>
      </c>
      <c r="AV821" s="178" t="s">
        <v>81</v>
      </c>
      <c r="AW821" s="178" t="s">
        <v>176</v>
      </c>
      <c r="AX821" s="178" t="s">
        <v>73</v>
      </c>
      <c r="AY821" s="181" t="s">
        <v>165</v>
      </c>
    </row>
    <row r="822" s="178" customFormat="true" ht="12" hidden="false" customHeight="false" outlineLevel="0" collapsed="false">
      <c r="B822" s="179"/>
      <c r="D822" s="180" t="s">
        <v>174</v>
      </c>
      <c r="E822" s="181"/>
      <c r="F822" s="182" t="s">
        <v>210</v>
      </c>
      <c r="H822" s="181"/>
      <c r="I822" s="183"/>
      <c r="L822" s="179"/>
      <c r="M822" s="184"/>
      <c r="N822" s="185"/>
      <c r="O822" s="185"/>
      <c r="P822" s="185"/>
      <c r="Q822" s="185"/>
      <c r="R822" s="185"/>
      <c r="S822" s="185"/>
      <c r="T822" s="185"/>
      <c r="U822" s="186"/>
      <c r="AT822" s="181" t="s">
        <v>174</v>
      </c>
      <c r="AU822" s="181" t="s">
        <v>83</v>
      </c>
      <c r="AV822" s="178" t="s">
        <v>81</v>
      </c>
      <c r="AW822" s="178" t="s">
        <v>176</v>
      </c>
      <c r="AX822" s="178" t="s">
        <v>73</v>
      </c>
      <c r="AY822" s="181" t="s">
        <v>165</v>
      </c>
    </row>
    <row r="823" s="187" customFormat="true" ht="12" hidden="false" customHeight="false" outlineLevel="0" collapsed="false">
      <c r="B823" s="188"/>
      <c r="D823" s="180" t="s">
        <v>174</v>
      </c>
      <c r="E823" s="189"/>
      <c r="F823" s="190" t="s">
        <v>879</v>
      </c>
      <c r="H823" s="191" t="n">
        <v>12.8</v>
      </c>
      <c r="I823" s="192"/>
      <c r="L823" s="188"/>
      <c r="M823" s="193"/>
      <c r="N823" s="194"/>
      <c r="O823" s="194"/>
      <c r="P823" s="194"/>
      <c r="Q823" s="194"/>
      <c r="R823" s="194"/>
      <c r="S823" s="194"/>
      <c r="T823" s="194"/>
      <c r="U823" s="195"/>
      <c r="AT823" s="189" t="s">
        <v>174</v>
      </c>
      <c r="AU823" s="189" t="s">
        <v>83</v>
      </c>
      <c r="AV823" s="187" t="s">
        <v>83</v>
      </c>
      <c r="AW823" s="187" t="s">
        <v>176</v>
      </c>
      <c r="AX823" s="187" t="s">
        <v>73</v>
      </c>
      <c r="AY823" s="189" t="s">
        <v>165</v>
      </c>
    </row>
    <row r="824" s="187" customFormat="true" ht="12" hidden="false" customHeight="false" outlineLevel="0" collapsed="false">
      <c r="B824" s="188"/>
      <c r="D824" s="180" t="s">
        <v>174</v>
      </c>
      <c r="E824" s="189"/>
      <c r="F824" s="190" t="s">
        <v>880</v>
      </c>
      <c r="H824" s="191" t="n">
        <v>16.26</v>
      </c>
      <c r="I824" s="192"/>
      <c r="L824" s="188"/>
      <c r="M824" s="193"/>
      <c r="N824" s="194"/>
      <c r="O824" s="194"/>
      <c r="P824" s="194"/>
      <c r="Q824" s="194"/>
      <c r="R824" s="194"/>
      <c r="S824" s="194"/>
      <c r="T824" s="194"/>
      <c r="U824" s="195"/>
      <c r="AT824" s="189" t="s">
        <v>174</v>
      </c>
      <c r="AU824" s="189" t="s">
        <v>83</v>
      </c>
      <c r="AV824" s="187" t="s">
        <v>83</v>
      </c>
      <c r="AW824" s="187" t="s">
        <v>176</v>
      </c>
      <c r="AX824" s="187" t="s">
        <v>73</v>
      </c>
      <c r="AY824" s="189" t="s">
        <v>165</v>
      </c>
    </row>
    <row r="825" s="187" customFormat="true" ht="12" hidden="false" customHeight="false" outlineLevel="0" collapsed="false">
      <c r="B825" s="188"/>
      <c r="D825" s="180" t="s">
        <v>174</v>
      </c>
      <c r="E825" s="189"/>
      <c r="F825" s="190" t="s">
        <v>881</v>
      </c>
      <c r="H825" s="191" t="n">
        <v>15.82</v>
      </c>
      <c r="I825" s="192"/>
      <c r="L825" s="188"/>
      <c r="M825" s="193"/>
      <c r="N825" s="194"/>
      <c r="O825" s="194"/>
      <c r="P825" s="194"/>
      <c r="Q825" s="194"/>
      <c r="R825" s="194"/>
      <c r="S825" s="194"/>
      <c r="T825" s="194"/>
      <c r="U825" s="195"/>
      <c r="AT825" s="189" t="s">
        <v>174</v>
      </c>
      <c r="AU825" s="189" t="s">
        <v>83</v>
      </c>
      <c r="AV825" s="187" t="s">
        <v>83</v>
      </c>
      <c r="AW825" s="187" t="s">
        <v>176</v>
      </c>
      <c r="AX825" s="187" t="s">
        <v>73</v>
      </c>
      <c r="AY825" s="189" t="s">
        <v>165</v>
      </c>
    </row>
    <row r="826" s="187" customFormat="true" ht="12" hidden="false" customHeight="false" outlineLevel="0" collapsed="false">
      <c r="B826" s="188"/>
      <c r="D826" s="180" t="s">
        <v>174</v>
      </c>
      <c r="E826" s="189"/>
      <c r="F826" s="190" t="s">
        <v>882</v>
      </c>
      <c r="H826" s="191" t="n">
        <v>48.1</v>
      </c>
      <c r="I826" s="192"/>
      <c r="L826" s="188"/>
      <c r="M826" s="193"/>
      <c r="N826" s="194"/>
      <c r="O826" s="194"/>
      <c r="P826" s="194"/>
      <c r="Q826" s="194"/>
      <c r="R826" s="194"/>
      <c r="S826" s="194"/>
      <c r="T826" s="194"/>
      <c r="U826" s="195"/>
      <c r="AT826" s="189" t="s">
        <v>174</v>
      </c>
      <c r="AU826" s="189" t="s">
        <v>83</v>
      </c>
      <c r="AV826" s="187" t="s">
        <v>83</v>
      </c>
      <c r="AW826" s="187" t="s">
        <v>176</v>
      </c>
      <c r="AX826" s="187" t="s">
        <v>73</v>
      </c>
      <c r="AY826" s="189" t="s">
        <v>165</v>
      </c>
    </row>
    <row r="827" s="187" customFormat="true" ht="12" hidden="false" customHeight="false" outlineLevel="0" collapsed="false">
      <c r="B827" s="188"/>
      <c r="D827" s="180" t="s">
        <v>174</v>
      </c>
      <c r="E827" s="189"/>
      <c r="F827" s="190" t="s">
        <v>883</v>
      </c>
      <c r="H827" s="191" t="n">
        <v>27.74</v>
      </c>
      <c r="I827" s="192"/>
      <c r="L827" s="188"/>
      <c r="M827" s="193"/>
      <c r="N827" s="194"/>
      <c r="O827" s="194"/>
      <c r="P827" s="194"/>
      <c r="Q827" s="194"/>
      <c r="R827" s="194"/>
      <c r="S827" s="194"/>
      <c r="T827" s="194"/>
      <c r="U827" s="195"/>
      <c r="AT827" s="189" t="s">
        <v>174</v>
      </c>
      <c r="AU827" s="189" t="s">
        <v>83</v>
      </c>
      <c r="AV827" s="187" t="s">
        <v>83</v>
      </c>
      <c r="AW827" s="187" t="s">
        <v>176</v>
      </c>
      <c r="AX827" s="187" t="s">
        <v>73</v>
      </c>
      <c r="AY827" s="189" t="s">
        <v>165</v>
      </c>
    </row>
    <row r="828" s="187" customFormat="true" ht="12" hidden="false" customHeight="false" outlineLevel="0" collapsed="false">
      <c r="B828" s="188"/>
      <c r="D828" s="180" t="s">
        <v>174</v>
      </c>
      <c r="E828" s="189"/>
      <c r="F828" s="190" t="s">
        <v>884</v>
      </c>
      <c r="H828" s="191" t="n">
        <v>7.6</v>
      </c>
      <c r="I828" s="192"/>
      <c r="L828" s="188"/>
      <c r="M828" s="193"/>
      <c r="N828" s="194"/>
      <c r="O828" s="194"/>
      <c r="P828" s="194"/>
      <c r="Q828" s="194"/>
      <c r="R828" s="194"/>
      <c r="S828" s="194"/>
      <c r="T828" s="194"/>
      <c r="U828" s="195"/>
      <c r="AT828" s="189" t="s">
        <v>174</v>
      </c>
      <c r="AU828" s="189" t="s">
        <v>83</v>
      </c>
      <c r="AV828" s="187" t="s">
        <v>83</v>
      </c>
      <c r="AW828" s="187" t="s">
        <v>176</v>
      </c>
      <c r="AX828" s="187" t="s">
        <v>73</v>
      </c>
      <c r="AY828" s="189" t="s">
        <v>165</v>
      </c>
    </row>
    <row r="829" s="187" customFormat="true" ht="12" hidden="false" customHeight="false" outlineLevel="0" collapsed="false">
      <c r="B829" s="188"/>
      <c r="D829" s="180" t="s">
        <v>174</v>
      </c>
      <c r="E829" s="189"/>
      <c r="F829" s="190" t="s">
        <v>885</v>
      </c>
      <c r="H829" s="191" t="n">
        <v>9.26</v>
      </c>
      <c r="I829" s="192"/>
      <c r="L829" s="188"/>
      <c r="M829" s="193"/>
      <c r="N829" s="194"/>
      <c r="O829" s="194"/>
      <c r="P829" s="194"/>
      <c r="Q829" s="194"/>
      <c r="R829" s="194"/>
      <c r="S829" s="194"/>
      <c r="T829" s="194"/>
      <c r="U829" s="195"/>
      <c r="AT829" s="189" t="s">
        <v>174</v>
      </c>
      <c r="AU829" s="189" t="s">
        <v>83</v>
      </c>
      <c r="AV829" s="187" t="s">
        <v>83</v>
      </c>
      <c r="AW829" s="187" t="s">
        <v>176</v>
      </c>
      <c r="AX829" s="187" t="s">
        <v>73</v>
      </c>
      <c r="AY829" s="189" t="s">
        <v>165</v>
      </c>
    </row>
    <row r="830" s="187" customFormat="true" ht="12" hidden="false" customHeight="false" outlineLevel="0" collapsed="false">
      <c r="B830" s="188"/>
      <c r="D830" s="180" t="s">
        <v>174</v>
      </c>
      <c r="E830" s="189"/>
      <c r="F830" s="190" t="s">
        <v>886</v>
      </c>
      <c r="H830" s="191" t="n">
        <v>10.08</v>
      </c>
      <c r="I830" s="192"/>
      <c r="L830" s="188"/>
      <c r="M830" s="193"/>
      <c r="N830" s="194"/>
      <c r="O830" s="194"/>
      <c r="P830" s="194"/>
      <c r="Q830" s="194"/>
      <c r="R830" s="194"/>
      <c r="S830" s="194"/>
      <c r="T830" s="194"/>
      <c r="U830" s="195"/>
      <c r="AT830" s="189" t="s">
        <v>174</v>
      </c>
      <c r="AU830" s="189" t="s">
        <v>83</v>
      </c>
      <c r="AV830" s="187" t="s">
        <v>83</v>
      </c>
      <c r="AW830" s="187" t="s">
        <v>176</v>
      </c>
      <c r="AX830" s="187" t="s">
        <v>73</v>
      </c>
      <c r="AY830" s="189" t="s">
        <v>165</v>
      </c>
    </row>
    <row r="831" s="187" customFormat="true" ht="12" hidden="false" customHeight="false" outlineLevel="0" collapsed="false">
      <c r="B831" s="188"/>
      <c r="D831" s="180" t="s">
        <v>174</v>
      </c>
      <c r="E831" s="189"/>
      <c r="F831" s="190" t="s">
        <v>887</v>
      </c>
      <c r="H831" s="191" t="n">
        <v>11.7</v>
      </c>
      <c r="I831" s="192"/>
      <c r="L831" s="188"/>
      <c r="M831" s="193"/>
      <c r="N831" s="194"/>
      <c r="O831" s="194"/>
      <c r="P831" s="194"/>
      <c r="Q831" s="194"/>
      <c r="R831" s="194"/>
      <c r="S831" s="194"/>
      <c r="T831" s="194"/>
      <c r="U831" s="195"/>
      <c r="AT831" s="189" t="s">
        <v>174</v>
      </c>
      <c r="AU831" s="189" t="s">
        <v>83</v>
      </c>
      <c r="AV831" s="187" t="s">
        <v>83</v>
      </c>
      <c r="AW831" s="187" t="s">
        <v>176</v>
      </c>
      <c r="AX831" s="187" t="s">
        <v>73</v>
      </c>
      <c r="AY831" s="189" t="s">
        <v>165</v>
      </c>
    </row>
    <row r="832" s="187" customFormat="true" ht="12" hidden="false" customHeight="false" outlineLevel="0" collapsed="false">
      <c r="B832" s="188"/>
      <c r="D832" s="180" t="s">
        <v>174</v>
      </c>
      <c r="E832" s="189"/>
      <c r="F832" s="190" t="s">
        <v>888</v>
      </c>
      <c r="H832" s="191" t="n">
        <v>7.6</v>
      </c>
      <c r="I832" s="192"/>
      <c r="L832" s="188"/>
      <c r="M832" s="193"/>
      <c r="N832" s="194"/>
      <c r="O832" s="194"/>
      <c r="P832" s="194"/>
      <c r="Q832" s="194"/>
      <c r="R832" s="194"/>
      <c r="S832" s="194"/>
      <c r="T832" s="194"/>
      <c r="U832" s="195"/>
      <c r="AT832" s="189" t="s">
        <v>174</v>
      </c>
      <c r="AU832" s="189" t="s">
        <v>83</v>
      </c>
      <c r="AV832" s="187" t="s">
        <v>83</v>
      </c>
      <c r="AW832" s="187" t="s">
        <v>176</v>
      </c>
      <c r="AX832" s="187" t="s">
        <v>73</v>
      </c>
      <c r="AY832" s="189" t="s">
        <v>165</v>
      </c>
    </row>
    <row r="833" s="187" customFormat="true" ht="12" hidden="false" customHeight="false" outlineLevel="0" collapsed="false">
      <c r="B833" s="188"/>
      <c r="D833" s="180" t="s">
        <v>174</v>
      </c>
      <c r="E833" s="189"/>
      <c r="F833" s="190" t="s">
        <v>889</v>
      </c>
      <c r="H833" s="191" t="n">
        <v>9</v>
      </c>
      <c r="I833" s="192"/>
      <c r="L833" s="188"/>
      <c r="M833" s="193"/>
      <c r="N833" s="194"/>
      <c r="O833" s="194"/>
      <c r="P833" s="194"/>
      <c r="Q833" s="194"/>
      <c r="R833" s="194"/>
      <c r="S833" s="194"/>
      <c r="T833" s="194"/>
      <c r="U833" s="195"/>
      <c r="AT833" s="189" t="s">
        <v>174</v>
      </c>
      <c r="AU833" s="189" t="s">
        <v>83</v>
      </c>
      <c r="AV833" s="187" t="s">
        <v>83</v>
      </c>
      <c r="AW833" s="187" t="s">
        <v>176</v>
      </c>
      <c r="AX833" s="187" t="s">
        <v>73</v>
      </c>
      <c r="AY833" s="189" t="s">
        <v>165</v>
      </c>
    </row>
    <row r="834" s="187" customFormat="true" ht="12" hidden="false" customHeight="false" outlineLevel="0" collapsed="false">
      <c r="B834" s="188"/>
      <c r="D834" s="180" t="s">
        <v>174</v>
      </c>
      <c r="E834" s="189"/>
      <c r="F834" s="190" t="s">
        <v>890</v>
      </c>
      <c r="H834" s="191" t="n">
        <v>36</v>
      </c>
      <c r="I834" s="192"/>
      <c r="L834" s="188"/>
      <c r="M834" s="193"/>
      <c r="N834" s="194"/>
      <c r="O834" s="194"/>
      <c r="P834" s="194"/>
      <c r="Q834" s="194"/>
      <c r="R834" s="194"/>
      <c r="S834" s="194"/>
      <c r="T834" s="194"/>
      <c r="U834" s="195"/>
      <c r="AT834" s="189" t="s">
        <v>174</v>
      </c>
      <c r="AU834" s="189" t="s">
        <v>83</v>
      </c>
      <c r="AV834" s="187" t="s">
        <v>83</v>
      </c>
      <c r="AW834" s="187" t="s">
        <v>176</v>
      </c>
      <c r="AX834" s="187" t="s">
        <v>73</v>
      </c>
      <c r="AY834" s="189" t="s">
        <v>165</v>
      </c>
    </row>
    <row r="835" s="187" customFormat="true" ht="12" hidden="false" customHeight="false" outlineLevel="0" collapsed="false">
      <c r="B835" s="188"/>
      <c r="D835" s="180" t="s">
        <v>174</v>
      </c>
      <c r="E835" s="189"/>
      <c r="F835" s="190" t="s">
        <v>891</v>
      </c>
      <c r="H835" s="191" t="n">
        <v>12.1</v>
      </c>
      <c r="I835" s="192"/>
      <c r="L835" s="188"/>
      <c r="M835" s="193"/>
      <c r="N835" s="194"/>
      <c r="O835" s="194"/>
      <c r="P835" s="194"/>
      <c r="Q835" s="194"/>
      <c r="R835" s="194"/>
      <c r="S835" s="194"/>
      <c r="T835" s="194"/>
      <c r="U835" s="195"/>
      <c r="AT835" s="189" t="s">
        <v>174</v>
      </c>
      <c r="AU835" s="189" t="s">
        <v>83</v>
      </c>
      <c r="AV835" s="187" t="s">
        <v>83</v>
      </c>
      <c r="AW835" s="187" t="s">
        <v>176</v>
      </c>
      <c r="AX835" s="187" t="s">
        <v>73</v>
      </c>
      <c r="AY835" s="189" t="s">
        <v>165</v>
      </c>
    </row>
    <row r="836" s="187" customFormat="true" ht="12" hidden="false" customHeight="false" outlineLevel="0" collapsed="false">
      <c r="B836" s="188"/>
      <c r="D836" s="180" t="s">
        <v>174</v>
      </c>
      <c r="E836" s="189"/>
      <c r="F836" s="190" t="s">
        <v>892</v>
      </c>
      <c r="H836" s="191" t="n">
        <v>8.7</v>
      </c>
      <c r="I836" s="192"/>
      <c r="L836" s="188"/>
      <c r="M836" s="193"/>
      <c r="N836" s="194"/>
      <c r="O836" s="194"/>
      <c r="P836" s="194"/>
      <c r="Q836" s="194"/>
      <c r="R836" s="194"/>
      <c r="S836" s="194"/>
      <c r="T836" s="194"/>
      <c r="U836" s="195"/>
      <c r="AT836" s="189" t="s">
        <v>174</v>
      </c>
      <c r="AU836" s="189" t="s">
        <v>83</v>
      </c>
      <c r="AV836" s="187" t="s">
        <v>83</v>
      </c>
      <c r="AW836" s="187" t="s">
        <v>176</v>
      </c>
      <c r="AX836" s="187" t="s">
        <v>73</v>
      </c>
      <c r="AY836" s="189" t="s">
        <v>165</v>
      </c>
    </row>
    <row r="837" s="187" customFormat="true" ht="12" hidden="false" customHeight="false" outlineLevel="0" collapsed="false">
      <c r="B837" s="188"/>
      <c r="D837" s="180" t="s">
        <v>174</v>
      </c>
      <c r="E837" s="189"/>
      <c r="F837" s="190" t="s">
        <v>893</v>
      </c>
      <c r="H837" s="191" t="n">
        <v>9.2</v>
      </c>
      <c r="I837" s="192"/>
      <c r="L837" s="188"/>
      <c r="M837" s="193"/>
      <c r="N837" s="194"/>
      <c r="O837" s="194"/>
      <c r="P837" s="194"/>
      <c r="Q837" s="194"/>
      <c r="R837" s="194"/>
      <c r="S837" s="194"/>
      <c r="T837" s="194"/>
      <c r="U837" s="195"/>
      <c r="AT837" s="189" t="s">
        <v>174</v>
      </c>
      <c r="AU837" s="189" t="s">
        <v>83</v>
      </c>
      <c r="AV837" s="187" t="s">
        <v>83</v>
      </c>
      <c r="AW837" s="187" t="s">
        <v>176</v>
      </c>
      <c r="AX837" s="187" t="s">
        <v>73</v>
      </c>
      <c r="AY837" s="189" t="s">
        <v>165</v>
      </c>
    </row>
    <row r="838" s="187" customFormat="true" ht="12" hidden="false" customHeight="false" outlineLevel="0" collapsed="false">
      <c r="B838" s="188"/>
      <c r="D838" s="180" t="s">
        <v>174</v>
      </c>
      <c r="E838" s="189"/>
      <c r="F838" s="190" t="s">
        <v>894</v>
      </c>
      <c r="H838" s="191" t="n">
        <v>9.2</v>
      </c>
      <c r="I838" s="192"/>
      <c r="L838" s="188"/>
      <c r="M838" s="193"/>
      <c r="N838" s="194"/>
      <c r="O838" s="194"/>
      <c r="P838" s="194"/>
      <c r="Q838" s="194"/>
      <c r="R838" s="194"/>
      <c r="S838" s="194"/>
      <c r="T838" s="194"/>
      <c r="U838" s="195"/>
      <c r="AT838" s="189" t="s">
        <v>174</v>
      </c>
      <c r="AU838" s="189" t="s">
        <v>83</v>
      </c>
      <c r="AV838" s="187" t="s">
        <v>83</v>
      </c>
      <c r="AW838" s="187" t="s">
        <v>176</v>
      </c>
      <c r="AX838" s="187" t="s">
        <v>73</v>
      </c>
      <c r="AY838" s="189" t="s">
        <v>165</v>
      </c>
    </row>
    <row r="839" s="187" customFormat="true" ht="12" hidden="false" customHeight="false" outlineLevel="0" collapsed="false">
      <c r="B839" s="188"/>
      <c r="D839" s="180" t="s">
        <v>174</v>
      </c>
      <c r="E839" s="189"/>
      <c r="F839" s="190" t="s">
        <v>895</v>
      </c>
      <c r="H839" s="191" t="n">
        <v>9.2</v>
      </c>
      <c r="I839" s="192"/>
      <c r="L839" s="188"/>
      <c r="M839" s="193"/>
      <c r="N839" s="194"/>
      <c r="O839" s="194"/>
      <c r="P839" s="194"/>
      <c r="Q839" s="194"/>
      <c r="R839" s="194"/>
      <c r="S839" s="194"/>
      <c r="T839" s="194"/>
      <c r="U839" s="195"/>
      <c r="AT839" s="189" t="s">
        <v>174</v>
      </c>
      <c r="AU839" s="189" t="s">
        <v>83</v>
      </c>
      <c r="AV839" s="187" t="s">
        <v>83</v>
      </c>
      <c r="AW839" s="187" t="s">
        <v>176</v>
      </c>
      <c r="AX839" s="187" t="s">
        <v>73</v>
      </c>
      <c r="AY839" s="189" t="s">
        <v>165</v>
      </c>
    </row>
    <row r="840" s="187" customFormat="true" ht="12" hidden="false" customHeight="false" outlineLevel="0" collapsed="false">
      <c r="B840" s="188"/>
      <c r="D840" s="180" t="s">
        <v>174</v>
      </c>
      <c r="E840" s="189"/>
      <c r="F840" s="190" t="s">
        <v>896</v>
      </c>
      <c r="H840" s="191" t="n">
        <v>16.3</v>
      </c>
      <c r="I840" s="192"/>
      <c r="L840" s="188"/>
      <c r="M840" s="193"/>
      <c r="N840" s="194"/>
      <c r="O840" s="194"/>
      <c r="P840" s="194"/>
      <c r="Q840" s="194"/>
      <c r="R840" s="194"/>
      <c r="S840" s="194"/>
      <c r="T840" s="194"/>
      <c r="U840" s="195"/>
      <c r="AT840" s="189" t="s">
        <v>174</v>
      </c>
      <c r="AU840" s="189" t="s">
        <v>83</v>
      </c>
      <c r="AV840" s="187" t="s">
        <v>83</v>
      </c>
      <c r="AW840" s="187" t="s">
        <v>176</v>
      </c>
      <c r="AX840" s="187" t="s">
        <v>73</v>
      </c>
      <c r="AY840" s="189" t="s">
        <v>165</v>
      </c>
    </row>
    <row r="841" s="178" customFormat="true" ht="12" hidden="false" customHeight="false" outlineLevel="0" collapsed="false">
      <c r="B841" s="179"/>
      <c r="D841" s="180" t="s">
        <v>174</v>
      </c>
      <c r="E841" s="181"/>
      <c r="F841" s="182" t="s">
        <v>375</v>
      </c>
      <c r="H841" s="181"/>
      <c r="I841" s="183"/>
      <c r="L841" s="179"/>
      <c r="M841" s="184"/>
      <c r="N841" s="185"/>
      <c r="O841" s="185"/>
      <c r="P841" s="185"/>
      <c r="Q841" s="185"/>
      <c r="R841" s="185"/>
      <c r="S841" s="185"/>
      <c r="T841" s="185"/>
      <c r="U841" s="186"/>
      <c r="AT841" s="181" t="s">
        <v>174</v>
      </c>
      <c r="AU841" s="181" t="s">
        <v>83</v>
      </c>
      <c r="AV841" s="178" t="s">
        <v>81</v>
      </c>
      <c r="AW841" s="178" t="s">
        <v>176</v>
      </c>
      <c r="AX841" s="178" t="s">
        <v>73</v>
      </c>
      <c r="AY841" s="181" t="s">
        <v>165</v>
      </c>
    </row>
    <row r="842" s="187" customFormat="true" ht="12" hidden="false" customHeight="false" outlineLevel="0" collapsed="false">
      <c r="B842" s="188"/>
      <c r="D842" s="180" t="s">
        <v>174</v>
      </c>
      <c r="E842" s="189"/>
      <c r="F842" s="190" t="s">
        <v>897</v>
      </c>
      <c r="H842" s="191" t="n">
        <v>9.16</v>
      </c>
      <c r="I842" s="192"/>
      <c r="L842" s="188"/>
      <c r="M842" s="193"/>
      <c r="N842" s="194"/>
      <c r="O842" s="194"/>
      <c r="P842" s="194"/>
      <c r="Q842" s="194"/>
      <c r="R842" s="194"/>
      <c r="S842" s="194"/>
      <c r="T842" s="194"/>
      <c r="U842" s="195"/>
      <c r="AT842" s="189" t="s">
        <v>174</v>
      </c>
      <c r="AU842" s="189" t="s">
        <v>83</v>
      </c>
      <c r="AV842" s="187" t="s">
        <v>83</v>
      </c>
      <c r="AW842" s="187" t="s">
        <v>176</v>
      </c>
      <c r="AX842" s="187" t="s">
        <v>73</v>
      </c>
      <c r="AY842" s="189" t="s">
        <v>165</v>
      </c>
    </row>
    <row r="843" s="187" customFormat="true" ht="12" hidden="false" customHeight="false" outlineLevel="0" collapsed="false">
      <c r="B843" s="188"/>
      <c r="D843" s="180" t="s">
        <v>174</v>
      </c>
      <c r="E843" s="189"/>
      <c r="F843" s="190" t="s">
        <v>898</v>
      </c>
      <c r="H843" s="191" t="n">
        <v>10.36</v>
      </c>
      <c r="I843" s="192"/>
      <c r="L843" s="188"/>
      <c r="M843" s="193"/>
      <c r="N843" s="194"/>
      <c r="O843" s="194"/>
      <c r="P843" s="194"/>
      <c r="Q843" s="194"/>
      <c r="R843" s="194"/>
      <c r="S843" s="194"/>
      <c r="T843" s="194"/>
      <c r="U843" s="195"/>
      <c r="AT843" s="189" t="s">
        <v>174</v>
      </c>
      <c r="AU843" s="189" t="s">
        <v>83</v>
      </c>
      <c r="AV843" s="187" t="s">
        <v>83</v>
      </c>
      <c r="AW843" s="187" t="s">
        <v>176</v>
      </c>
      <c r="AX843" s="187" t="s">
        <v>73</v>
      </c>
      <c r="AY843" s="189" t="s">
        <v>165</v>
      </c>
    </row>
    <row r="844" s="187" customFormat="true" ht="24" hidden="false" customHeight="false" outlineLevel="0" collapsed="false">
      <c r="B844" s="188"/>
      <c r="D844" s="180" t="s">
        <v>174</v>
      </c>
      <c r="E844" s="189"/>
      <c r="F844" s="190" t="s">
        <v>899</v>
      </c>
      <c r="H844" s="191" t="n">
        <v>34.9</v>
      </c>
      <c r="I844" s="192"/>
      <c r="L844" s="188"/>
      <c r="M844" s="193"/>
      <c r="N844" s="194"/>
      <c r="O844" s="194"/>
      <c r="P844" s="194"/>
      <c r="Q844" s="194"/>
      <c r="R844" s="194"/>
      <c r="S844" s="194"/>
      <c r="T844" s="194"/>
      <c r="U844" s="195"/>
      <c r="AT844" s="189" t="s">
        <v>174</v>
      </c>
      <c r="AU844" s="189" t="s">
        <v>83</v>
      </c>
      <c r="AV844" s="187" t="s">
        <v>83</v>
      </c>
      <c r="AW844" s="187" t="s">
        <v>176</v>
      </c>
      <c r="AX844" s="187" t="s">
        <v>73</v>
      </c>
      <c r="AY844" s="189" t="s">
        <v>165</v>
      </c>
    </row>
    <row r="845" s="187" customFormat="true" ht="12" hidden="false" customHeight="false" outlineLevel="0" collapsed="false">
      <c r="B845" s="188"/>
      <c r="D845" s="180" t="s">
        <v>174</v>
      </c>
      <c r="E845" s="189"/>
      <c r="F845" s="190" t="s">
        <v>900</v>
      </c>
      <c r="H845" s="191" t="n">
        <v>22.4</v>
      </c>
      <c r="I845" s="192"/>
      <c r="L845" s="188"/>
      <c r="M845" s="193"/>
      <c r="N845" s="194"/>
      <c r="O845" s="194"/>
      <c r="P845" s="194"/>
      <c r="Q845" s="194"/>
      <c r="R845" s="194"/>
      <c r="S845" s="194"/>
      <c r="T845" s="194"/>
      <c r="U845" s="195"/>
      <c r="AT845" s="189" t="s">
        <v>174</v>
      </c>
      <c r="AU845" s="189" t="s">
        <v>83</v>
      </c>
      <c r="AV845" s="187" t="s">
        <v>83</v>
      </c>
      <c r="AW845" s="187" t="s">
        <v>176</v>
      </c>
      <c r="AX845" s="187" t="s">
        <v>73</v>
      </c>
      <c r="AY845" s="189" t="s">
        <v>165</v>
      </c>
    </row>
    <row r="846" s="187" customFormat="true" ht="12" hidden="false" customHeight="false" outlineLevel="0" collapsed="false">
      <c r="B846" s="188"/>
      <c r="D846" s="180" t="s">
        <v>174</v>
      </c>
      <c r="E846" s="189"/>
      <c r="F846" s="190" t="s">
        <v>901</v>
      </c>
      <c r="H846" s="191" t="n">
        <v>10.4</v>
      </c>
      <c r="I846" s="192"/>
      <c r="L846" s="188"/>
      <c r="M846" s="193"/>
      <c r="N846" s="194"/>
      <c r="O846" s="194"/>
      <c r="P846" s="194"/>
      <c r="Q846" s="194"/>
      <c r="R846" s="194"/>
      <c r="S846" s="194"/>
      <c r="T846" s="194"/>
      <c r="U846" s="195"/>
      <c r="AT846" s="189" t="s">
        <v>174</v>
      </c>
      <c r="AU846" s="189" t="s">
        <v>83</v>
      </c>
      <c r="AV846" s="187" t="s">
        <v>83</v>
      </c>
      <c r="AW846" s="187" t="s">
        <v>176</v>
      </c>
      <c r="AX846" s="187" t="s">
        <v>73</v>
      </c>
      <c r="AY846" s="189" t="s">
        <v>165</v>
      </c>
    </row>
    <row r="847" s="187" customFormat="true" ht="12" hidden="false" customHeight="false" outlineLevel="0" collapsed="false">
      <c r="B847" s="188"/>
      <c r="D847" s="180" t="s">
        <v>174</v>
      </c>
      <c r="E847" s="189"/>
      <c r="F847" s="190" t="s">
        <v>902</v>
      </c>
      <c r="H847" s="191" t="n">
        <v>16.2</v>
      </c>
      <c r="I847" s="192"/>
      <c r="L847" s="188"/>
      <c r="M847" s="193"/>
      <c r="N847" s="194"/>
      <c r="O847" s="194"/>
      <c r="P847" s="194"/>
      <c r="Q847" s="194"/>
      <c r="R847" s="194"/>
      <c r="S847" s="194"/>
      <c r="T847" s="194"/>
      <c r="U847" s="195"/>
      <c r="AT847" s="189" t="s">
        <v>174</v>
      </c>
      <c r="AU847" s="189" t="s">
        <v>83</v>
      </c>
      <c r="AV847" s="187" t="s">
        <v>83</v>
      </c>
      <c r="AW847" s="187" t="s">
        <v>176</v>
      </c>
      <c r="AX847" s="187" t="s">
        <v>73</v>
      </c>
      <c r="AY847" s="189" t="s">
        <v>165</v>
      </c>
    </row>
    <row r="848" s="187" customFormat="true" ht="12" hidden="false" customHeight="false" outlineLevel="0" collapsed="false">
      <c r="B848" s="188"/>
      <c r="D848" s="180" t="s">
        <v>174</v>
      </c>
      <c r="E848" s="189"/>
      <c r="F848" s="190" t="s">
        <v>903</v>
      </c>
      <c r="H848" s="191" t="n">
        <v>17.8</v>
      </c>
      <c r="I848" s="192"/>
      <c r="L848" s="188"/>
      <c r="M848" s="193"/>
      <c r="N848" s="194"/>
      <c r="O848" s="194"/>
      <c r="P848" s="194"/>
      <c r="Q848" s="194"/>
      <c r="R848" s="194"/>
      <c r="S848" s="194"/>
      <c r="T848" s="194"/>
      <c r="U848" s="195"/>
      <c r="AT848" s="189" t="s">
        <v>174</v>
      </c>
      <c r="AU848" s="189" t="s">
        <v>83</v>
      </c>
      <c r="AV848" s="187" t="s">
        <v>83</v>
      </c>
      <c r="AW848" s="187" t="s">
        <v>176</v>
      </c>
      <c r="AX848" s="187" t="s">
        <v>73</v>
      </c>
      <c r="AY848" s="189" t="s">
        <v>165</v>
      </c>
    </row>
    <row r="849" s="187" customFormat="true" ht="24" hidden="false" customHeight="false" outlineLevel="0" collapsed="false">
      <c r="B849" s="188"/>
      <c r="D849" s="180" t="s">
        <v>174</v>
      </c>
      <c r="E849" s="189"/>
      <c r="F849" s="190" t="s">
        <v>904</v>
      </c>
      <c r="H849" s="191" t="n">
        <v>34.9</v>
      </c>
      <c r="I849" s="192"/>
      <c r="L849" s="188"/>
      <c r="M849" s="193"/>
      <c r="N849" s="194"/>
      <c r="O849" s="194"/>
      <c r="P849" s="194"/>
      <c r="Q849" s="194"/>
      <c r="R849" s="194"/>
      <c r="S849" s="194"/>
      <c r="T849" s="194"/>
      <c r="U849" s="195"/>
      <c r="AT849" s="189" t="s">
        <v>174</v>
      </c>
      <c r="AU849" s="189" t="s">
        <v>83</v>
      </c>
      <c r="AV849" s="187" t="s">
        <v>83</v>
      </c>
      <c r="AW849" s="187" t="s">
        <v>176</v>
      </c>
      <c r="AX849" s="187" t="s">
        <v>73</v>
      </c>
      <c r="AY849" s="189" t="s">
        <v>165</v>
      </c>
    </row>
    <row r="850" s="187" customFormat="true" ht="12" hidden="false" customHeight="false" outlineLevel="0" collapsed="false">
      <c r="B850" s="188"/>
      <c r="D850" s="180" t="s">
        <v>174</v>
      </c>
      <c r="E850" s="189"/>
      <c r="F850" s="190" t="s">
        <v>905</v>
      </c>
      <c r="H850" s="191" t="n">
        <v>22.4</v>
      </c>
      <c r="I850" s="192"/>
      <c r="L850" s="188"/>
      <c r="M850" s="193"/>
      <c r="N850" s="194"/>
      <c r="O850" s="194"/>
      <c r="P850" s="194"/>
      <c r="Q850" s="194"/>
      <c r="R850" s="194"/>
      <c r="S850" s="194"/>
      <c r="T850" s="194"/>
      <c r="U850" s="195"/>
      <c r="AT850" s="189" t="s">
        <v>174</v>
      </c>
      <c r="AU850" s="189" t="s">
        <v>83</v>
      </c>
      <c r="AV850" s="187" t="s">
        <v>83</v>
      </c>
      <c r="AW850" s="187" t="s">
        <v>176</v>
      </c>
      <c r="AX850" s="187" t="s">
        <v>73</v>
      </c>
      <c r="AY850" s="189" t="s">
        <v>165</v>
      </c>
    </row>
    <row r="851" s="187" customFormat="true" ht="12" hidden="false" customHeight="false" outlineLevel="0" collapsed="false">
      <c r="B851" s="188"/>
      <c r="D851" s="180" t="s">
        <v>174</v>
      </c>
      <c r="E851" s="189"/>
      <c r="F851" s="190" t="s">
        <v>906</v>
      </c>
      <c r="H851" s="191" t="n">
        <v>10.4</v>
      </c>
      <c r="I851" s="192"/>
      <c r="L851" s="188"/>
      <c r="M851" s="193"/>
      <c r="N851" s="194"/>
      <c r="O851" s="194"/>
      <c r="P851" s="194"/>
      <c r="Q851" s="194"/>
      <c r="R851" s="194"/>
      <c r="S851" s="194"/>
      <c r="T851" s="194"/>
      <c r="U851" s="195"/>
      <c r="AT851" s="189" t="s">
        <v>174</v>
      </c>
      <c r="AU851" s="189" t="s">
        <v>83</v>
      </c>
      <c r="AV851" s="187" t="s">
        <v>83</v>
      </c>
      <c r="AW851" s="187" t="s">
        <v>176</v>
      </c>
      <c r="AX851" s="187" t="s">
        <v>73</v>
      </c>
      <c r="AY851" s="189" t="s">
        <v>165</v>
      </c>
    </row>
    <row r="852" s="187" customFormat="true" ht="12" hidden="false" customHeight="false" outlineLevel="0" collapsed="false">
      <c r="B852" s="188"/>
      <c r="D852" s="180" t="s">
        <v>174</v>
      </c>
      <c r="E852" s="189"/>
      <c r="F852" s="190" t="s">
        <v>907</v>
      </c>
      <c r="H852" s="191" t="n">
        <v>9</v>
      </c>
      <c r="I852" s="192"/>
      <c r="L852" s="188"/>
      <c r="M852" s="193"/>
      <c r="N852" s="194"/>
      <c r="O852" s="194"/>
      <c r="P852" s="194"/>
      <c r="Q852" s="194"/>
      <c r="R852" s="194"/>
      <c r="S852" s="194"/>
      <c r="T852" s="194"/>
      <c r="U852" s="195"/>
      <c r="AT852" s="189" t="s">
        <v>174</v>
      </c>
      <c r="AU852" s="189" t="s">
        <v>83</v>
      </c>
      <c r="AV852" s="187" t="s">
        <v>83</v>
      </c>
      <c r="AW852" s="187" t="s">
        <v>176</v>
      </c>
      <c r="AX852" s="187" t="s">
        <v>73</v>
      </c>
      <c r="AY852" s="189" t="s">
        <v>165</v>
      </c>
    </row>
    <row r="853" s="187" customFormat="true" ht="12" hidden="false" customHeight="false" outlineLevel="0" collapsed="false">
      <c r="B853" s="188"/>
      <c r="D853" s="180" t="s">
        <v>174</v>
      </c>
      <c r="E853" s="189"/>
      <c r="F853" s="190" t="s">
        <v>908</v>
      </c>
      <c r="H853" s="191" t="n">
        <v>10.36</v>
      </c>
      <c r="I853" s="192"/>
      <c r="L853" s="188"/>
      <c r="M853" s="193"/>
      <c r="N853" s="194"/>
      <c r="O853" s="194"/>
      <c r="P853" s="194"/>
      <c r="Q853" s="194"/>
      <c r="R853" s="194"/>
      <c r="S853" s="194"/>
      <c r="T853" s="194"/>
      <c r="U853" s="195"/>
      <c r="AT853" s="189" t="s">
        <v>174</v>
      </c>
      <c r="AU853" s="189" t="s">
        <v>83</v>
      </c>
      <c r="AV853" s="187" t="s">
        <v>83</v>
      </c>
      <c r="AW853" s="187" t="s">
        <v>176</v>
      </c>
      <c r="AX853" s="187" t="s">
        <v>73</v>
      </c>
      <c r="AY853" s="189" t="s">
        <v>165</v>
      </c>
    </row>
    <row r="854" s="178" customFormat="true" ht="12" hidden="false" customHeight="false" outlineLevel="0" collapsed="false">
      <c r="B854" s="179"/>
      <c r="D854" s="180" t="s">
        <v>174</v>
      </c>
      <c r="E854" s="181"/>
      <c r="F854" s="182" t="s">
        <v>377</v>
      </c>
      <c r="H854" s="181"/>
      <c r="I854" s="183"/>
      <c r="L854" s="179"/>
      <c r="M854" s="184"/>
      <c r="N854" s="185"/>
      <c r="O854" s="185"/>
      <c r="P854" s="185"/>
      <c r="Q854" s="185"/>
      <c r="R854" s="185"/>
      <c r="S854" s="185"/>
      <c r="T854" s="185"/>
      <c r="U854" s="186"/>
      <c r="AT854" s="181" t="s">
        <v>174</v>
      </c>
      <c r="AU854" s="181" t="s">
        <v>83</v>
      </c>
      <c r="AV854" s="178" t="s">
        <v>81</v>
      </c>
      <c r="AW854" s="178" t="s">
        <v>176</v>
      </c>
      <c r="AX854" s="178" t="s">
        <v>73</v>
      </c>
      <c r="AY854" s="181" t="s">
        <v>165</v>
      </c>
    </row>
    <row r="855" s="187" customFormat="true" ht="12" hidden="false" customHeight="false" outlineLevel="0" collapsed="false">
      <c r="B855" s="188"/>
      <c r="D855" s="180" t="s">
        <v>174</v>
      </c>
      <c r="E855" s="189"/>
      <c r="F855" s="190" t="s">
        <v>909</v>
      </c>
      <c r="H855" s="191" t="n">
        <v>9.16</v>
      </c>
      <c r="I855" s="192"/>
      <c r="L855" s="188"/>
      <c r="M855" s="193"/>
      <c r="N855" s="194"/>
      <c r="O855" s="194"/>
      <c r="P855" s="194"/>
      <c r="Q855" s="194"/>
      <c r="R855" s="194"/>
      <c r="S855" s="194"/>
      <c r="T855" s="194"/>
      <c r="U855" s="195"/>
      <c r="AT855" s="189" t="s">
        <v>174</v>
      </c>
      <c r="AU855" s="189" t="s">
        <v>83</v>
      </c>
      <c r="AV855" s="187" t="s">
        <v>83</v>
      </c>
      <c r="AW855" s="187" t="s">
        <v>176</v>
      </c>
      <c r="AX855" s="187" t="s">
        <v>73</v>
      </c>
      <c r="AY855" s="189" t="s">
        <v>165</v>
      </c>
    </row>
    <row r="856" s="187" customFormat="true" ht="12" hidden="false" customHeight="false" outlineLevel="0" collapsed="false">
      <c r="B856" s="188"/>
      <c r="D856" s="180" t="s">
        <v>174</v>
      </c>
      <c r="E856" s="189"/>
      <c r="F856" s="190" t="s">
        <v>910</v>
      </c>
      <c r="H856" s="191" t="n">
        <v>10.36</v>
      </c>
      <c r="I856" s="192"/>
      <c r="L856" s="188"/>
      <c r="M856" s="193"/>
      <c r="N856" s="194"/>
      <c r="O856" s="194"/>
      <c r="P856" s="194"/>
      <c r="Q856" s="194"/>
      <c r="R856" s="194"/>
      <c r="S856" s="194"/>
      <c r="T856" s="194"/>
      <c r="U856" s="195"/>
      <c r="AT856" s="189" t="s">
        <v>174</v>
      </c>
      <c r="AU856" s="189" t="s">
        <v>83</v>
      </c>
      <c r="AV856" s="187" t="s">
        <v>83</v>
      </c>
      <c r="AW856" s="187" t="s">
        <v>176</v>
      </c>
      <c r="AX856" s="187" t="s">
        <v>73</v>
      </c>
      <c r="AY856" s="189" t="s">
        <v>165</v>
      </c>
    </row>
    <row r="857" s="187" customFormat="true" ht="24" hidden="false" customHeight="false" outlineLevel="0" collapsed="false">
      <c r="B857" s="188"/>
      <c r="D857" s="180" t="s">
        <v>174</v>
      </c>
      <c r="E857" s="189"/>
      <c r="F857" s="190" t="s">
        <v>911</v>
      </c>
      <c r="H857" s="191" t="n">
        <v>34.9</v>
      </c>
      <c r="I857" s="192"/>
      <c r="L857" s="188"/>
      <c r="M857" s="193"/>
      <c r="N857" s="194"/>
      <c r="O857" s="194"/>
      <c r="P857" s="194"/>
      <c r="Q857" s="194"/>
      <c r="R857" s="194"/>
      <c r="S857" s="194"/>
      <c r="T857" s="194"/>
      <c r="U857" s="195"/>
      <c r="AT857" s="189" t="s">
        <v>174</v>
      </c>
      <c r="AU857" s="189" t="s">
        <v>83</v>
      </c>
      <c r="AV857" s="187" t="s">
        <v>83</v>
      </c>
      <c r="AW857" s="187" t="s">
        <v>176</v>
      </c>
      <c r="AX857" s="187" t="s">
        <v>73</v>
      </c>
      <c r="AY857" s="189" t="s">
        <v>165</v>
      </c>
    </row>
    <row r="858" s="187" customFormat="true" ht="12" hidden="false" customHeight="false" outlineLevel="0" collapsed="false">
      <c r="B858" s="188"/>
      <c r="D858" s="180" t="s">
        <v>174</v>
      </c>
      <c r="E858" s="189"/>
      <c r="F858" s="190" t="s">
        <v>912</v>
      </c>
      <c r="H858" s="191" t="n">
        <v>11</v>
      </c>
      <c r="I858" s="192"/>
      <c r="L858" s="188"/>
      <c r="M858" s="193"/>
      <c r="N858" s="194"/>
      <c r="O858" s="194"/>
      <c r="P858" s="194"/>
      <c r="Q858" s="194"/>
      <c r="R858" s="194"/>
      <c r="S858" s="194"/>
      <c r="T858" s="194"/>
      <c r="U858" s="195"/>
      <c r="AT858" s="189" t="s">
        <v>174</v>
      </c>
      <c r="AU858" s="189" t="s">
        <v>83</v>
      </c>
      <c r="AV858" s="187" t="s">
        <v>83</v>
      </c>
      <c r="AW858" s="187" t="s">
        <v>176</v>
      </c>
      <c r="AX858" s="187" t="s">
        <v>73</v>
      </c>
      <c r="AY858" s="189" t="s">
        <v>165</v>
      </c>
    </row>
    <row r="859" s="187" customFormat="true" ht="12" hidden="false" customHeight="false" outlineLevel="0" collapsed="false">
      <c r="B859" s="188"/>
      <c r="D859" s="180" t="s">
        <v>174</v>
      </c>
      <c r="E859" s="189"/>
      <c r="F859" s="190" t="s">
        <v>913</v>
      </c>
      <c r="H859" s="191" t="n">
        <v>10.4</v>
      </c>
      <c r="I859" s="192"/>
      <c r="L859" s="188"/>
      <c r="M859" s="193"/>
      <c r="N859" s="194"/>
      <c r="O859" s="194"/>
      <c r="P859" s="194"/>
      <c r="Q859" s="194"/>
      <c r="R859" s="194"/>
      <c r="S859" s="194"/>
      <c r="T859" s="194"/>
      <c r="U859" s="195"/>
      <c r="AT859" s="189" t="s">
        <v>174</v>
      </c>
      <c r="AU859" s="189" t="s">
        <v>83</v>
      </c>
      <c r="AV859" s="187" t="s">
        <v>83</v>
      </c>
      <c r="AW859" s="187" t="s">
        <v>176</v>
      </c>
      <c r="AX859" s="187" t="s">
        <v>73</v>
      </c>
      <c r="AY859" s="189" t="s">
        <v>165</v>
      </c>
    </row>
    <row r="860" s="187" customFormat="true" ht="12" hidden="false" customHeight="false" outlineLevel="0" collapsed="false">
      <c r="B860" s="188"/>
      <c r="D860" s="180" t="s">
        <v>174</v>
      </c>
      <c r="E860" s="189"/>
      <c r="F860" s="190" t="s">
        <v>914</v>
      </c>
      <c r="H860" s="191" t="n">
        <v>16.2</v>
      </c>
      <c r="I860" s="192"/>
      <c r="L860" s="188"/>
      <c r="M860" s="193"/>
      <c r="N860" s="194"/>
      <c r="O860" s="194"/>
      <c r="P860" s="194"/>
      <c r="Q860" s="194"/>
      <c r="R860" s="194"/>
      <c r="S860" s="194"/>
      <c r="T860" s="194"/>
      <c r="U860" s="195"/>
      <c r="AT860" s="189" t="s">
        <v>174</v>
      </c>
      <c r="AU860" s="189" t="s">
        <v>83</v>
      </c>
      <c r="AV860" s="187" t="s">
        <v>83</v>
      </c>
      <c r="AW860" s="187" t="s">
        <v>176</v>
      </c>
      <c r="AX860" s="187" t="s">
        <v>73</v>
      </c>
      <c r="AY860" s="189" t="s">
        <v>165</v>
      </c>
    </row>
    <row r="861" s="187" customFormat="true" ht="12" hidden="false" customHeight="false" outlineLevel="0" collapsed="false">
      <c r="B861" s="188"/>
      <c r="D861" s="180" t="s">
        <v>174</v>
      </c>
      <c r="E861" s="189"/>
      <c r="F861" s="190" t="s">
        <v>915</v>
      </c>
      <c r="H861" s="191" t="n">
        <v>17.8</v>
      </c>
      <c r="I861" s="192"/>
      <c r="L861" s="188"/>
      <c r="M861" s="193"/>
      <c r="N861" s="194"/>
      <c r="O861" s="194"/>
      <c r="P861" s="194"/>
      <c r="Q861" s="194"/>
      <c r="R861" s="194"/>
      <c r="S861" s="194"/>
      <c r="T861" s="194"/>
      <c r="U861" s="195"/>
      <c r="AT861" s="189" t="s">
        <v>174</v>
      </c>
      <c r="AU861" s="189" t="s">
        <v>83</v>
      </c>
      <c r="AV861" s="187" t="s">
        <v>83</v>
      </c>
      <c r="AW861" s="187" t="s">
        <v>176</v>
      </c>
      <c r="AX861" s="187" t="s">
        <v>73</v>
      </c>
      <c r="AY861" s="189" t="s">
        <v>165</v>
      </c>
    </row>
    <row r="862" s="187" customFormat="true" ht="24" hidden="false" customHeight="false" outlineLevel="0" collapsed="false">
      <c r="B862" s="188"/>
      <c r="D862" s="180" t="s">
        <v>174</v>
      </c>
      <c r="E862" s="189"/>
      <c r="F862" s="190" t="s">
        <v>916</v>
      </c>
      <c r="H862" s="191" t="n">
        <v>34.9</v>
      </c>
      <c r="I862" s="192"/>
      <c r="L862" s="188"/>
      <c r="M862" s="193"/>
      <c r="N862" s="194"/>
      <c r="O862" s="194"/>
      <c r="P862" s="194"/>
      <c r="Q862" s="194"/>
      <c r="R862" s="194"/>
      <c r="S862" s="194"/>
      <c r="T862" s="194"/>
      <c r="U862" s="195"/>
      <c r="AT862" s="189" t="s">
        <v>174</v>
      </c>
      <c r="AU862" s="189" t="s">
        <v>83</v>
      </c>
      <c r="AV862" s="187" t="s">
        <v>83</v>
      </c>
      <c r="AW862" s="187" t="s">
        <v>176</v>
      </c>
      <c r="AX862" s="187" t="s">
        <v>73</v>
      </c>
      <c r="AY862" s="189" t="s">
        <v>165</v>
      </c>
    </row>
    <row r="863" s="187" customFormat="true" ht="12" hidden="false" customHeight="false" outlineLevel="0" collapsed="false">
      <c r="B863" s="188"/>
      <c r="D863" s="180" t="s">
        <v>174</v>
      </c>
      <c r="E863" s="189"/>
      <c r="F863" s="190" t="s">
        <v>917</v>
      </c>
      <c r="H863" s="191" t="n">
        <v>22.4</v>
      </c>
      <c r="I863" s="192"/>
      <c r="L863" s="188"/>
      <c r="M863" s="193"/>
      <c r="N863" s="194"/>
      <c r="O863" s="194"/>
      <c r="P863" s="194"/>
      <c r="Q863" s="194"/>
      <c r="R863" s="194"/>
      <c r="S863" s="194"/>
      <c r="T863" s="194"/>
      <c r="U863" s="195"/>
      <c r="AT863" s="189" t="s">
        <v>174</v>
      </c>
      <c r="AU863" s="189" t="s">
        <v>83</v>
      </c>
      <c r="AV863" s="187" t="s">
        <v>83</v>
      </c>
      <c r="AW863" s="187" t="s">
        <v>176</v>
      </c>
      <c r="AX863" s="187" t="s">
        <v>73</v>
      </c>
      <c r="AY863" s="189" t="s">
        <v>165</v>
      </c>
    </row>
    <row r="864" s="187" customFormat="true" ht="12" hidden="false" customHeight="false" outlineLevel="0" collapsed="false">
      <c r="B864" s="188"/>
      <c r="D864" s="180" t="s">
        <v>174</v>
      </c>
      <c r="E864" s="189"/>
      <c r="F864" s="190" t="s">
        <v>918</v>
      </c>
      <c r="H864" s="191" t="n">
        <v>10.4</v>
      </c>
      <c r="I864" s="192"/>
      <c r="L864" s="188"/>
      <c r="M864" s="193"/>
      <c r="N864" s="194"/>
      <c r="O864" s="194"/>
      <c r="P864" s="194"/>
      <c r="Q864" s="194"/>
      <c r="R864" s="194"/>
      <c r="S864" s="194"/>
      <c r="T864" s="194"/>
      <c r="U864" s="195"/>
      <c r="AT864" s="189" t="s">
        <v>174</v>
      </c>
      <c r="AU864" s="189" t="s">
        <v>83</v>
      </c>
      <c r="AV864" s="187" t="s">
        <v>83</v>
      </c>
      <c r="AW864" s="187" t="s">
        <v>176</v>
      </c>
      <c r="AX864" s="187" t="s">
        <v>73</v>
      </c>
      <c r="AY864" s="189" t="s">
        <v>165</v>
      </c>
    </row>
    <row r="865" s="187" customFormat="true" ht="12" hidden="false" customHeight="false" outlineLevel="0" collapsed="false">
      <c r="B865" s="188"/>
      <c r="D865" s="180" t="s">
        <v>174</v>
      </c>
      <c r="E865" s="189"/>
      <c r="F865" s="190" t="s">
        <v>919</v>
      </c>
      <c r="H865" s="191" t="n">
        <v>9</v>
      </c>
      <c r="I865" s="192"/>
      <c r="L865" s="188"/>
      <c r="M865" s="193"/>
      <c r="N865" s="194"/>
      <c r="O865" s="194"/>
      <c r="P865" s="194"/>
      <c r="Q865" s="194"/>
      <c r="R865" s="194"/>
      <c r="S865" s="194"/>
      <c r="T865" s="194"/>
      <c r="U865" s="195"/>
      <c r="AT865" s="189" t="s">
        <v>174</v>
      </c>
      <c r="AU865" s="189" t="s">
        <v>83</v>
      </c>
      <c r="AV865" s="187" t="s">
        <v>83</v>
      </c>
      <c r="AW865" s="187" t="s">
        <v>176</v>
      </c>
      <c r="AX865" s="187" t="s">
        <v>73</v>
      </c>
      <c r="AY865" s="189" t="s">
        <v>165</v>
      </c>
    </row>
    <row r="866" s="187" customFormat="true" ht="12" hidden="false" customHeight="false" outlineLevel="0" collapsed="false">
      <c r="B866" s="188"/>
      <c r="D866" s="180" t="s">
        <v>174</v>
      </c>
      <c r="E866" s="189"/>
      <c r="F866" s="190" t="s">
        <v>920</v>
      </c>
      <c r="H866" s="191" t="n">
        <v>10.36</v>
      </c>
      <c r="I866" s="192"/>
      <c r="L866" s="188"/>
      <c r="M866" s="193"/>
      <c r="N866" s="194"/>
      <c r="O866" s="194"/>
      <c r="P866" s="194"/>
      <c r="Q866" s="194"/>
      <c r="R866" s="194"/>
      <c r="S866" s="194"/>
      <c r="T866" s="194"/>
      <c r="U866" s="195"/>
      <c r="AT866" s="189" t="s">
        <v>174</v>
      </c>
      <c r="AU866" s="189" t="s">
        <v>83</v>
      </c>
      <c r="AV866" s="187" t="s">
        <v>83</v>
      </c>
      <c r="AW866" s="187" t="s">
        <v>176</v>
      </c>
      <c r="AX866" s="187" t="s">
        <v>73</v>
      </c>
      <c r="AY866" s="189" t="s">
        <v>165</v>
      </c>
    </row>
    <row r="867" s="216" customFormat="true" ht="12" hidden="false" customHeight="false" outlineLevel="0" collapsed="false">
      <c r="B867" s="217"/>
      <c r="D867" s="180" t="s">
        <v>174</v>
      </c>
      <c r="E867" s="218"/>
      <c r="F867" s="219" t="s">
        <v>283</v>
      </c>
      <c r="H867" s="220" t="n">
        <v>681.82</v>
      </c>
      <c r="I867" s="221"/>
      <c r="L867" s="217"/>
      <c r="M867" s="222"/>
      <c r="N867" s="223"/>
      <c r="O867" s="223"/>
      <c r="P867" s="223"/>
      <c r="Q867" s="223"/>
      <c r="R867" s="223"/>
      <c r="S867" s="223"/>
      <c r="T867" s="223"/>
      <c r="U867" s="224"/>
      <c r="AT867" s="218" t="s">
        <v>174</v>
      </c>
      <c r="AU867" s="218" t="s">
        <v>83</v>
      </c>
      <c r="AV867" s="216" t="s">
        <v>184</v>
      </c>
      <c r="AW867" s="216" t="s">
        <v>176</v>
      </c>
      <c r="AX867" s="216" t="s">
        <v>73</v>
      </c>
      <c r="AY867" s="218" t="s">
        <v>165</v>
      </c>
    </row>
    <row r="868" s="196" customFormat="true" ht="12" hidden="false" customHeight="false" outlineLevel="0" collapsed="false">
      <c r="B868" s="197"/>
      <c r="D868" s="180" t="s">
        <v>174</v>
      </c>
      <c r="E868" s="198"/>
      <c r="F868" s="199" t="s">
        <v>178</v>
      </c>
      <c r="H868" s="200" t="n">
        <v>3517.5728</v>
      </c>
      <c r="I868" s="201"/>
      <c r="L868" s="197"/>
      <c r="M868" s="202"/>
      <c r="N868" s="203"/>
      <c r="O868" s="203"/>
      <c r="P868" s="203"/>
      <c r="Q868" s="203"/>
      <c r="R868" s="203"/>
      <c r="S868" s="203"/>
      <c r="T868" s="203"/>
      <c r="U868" s="204"/>
      <c r="AT868" s="198" t="s">
        <v>174</v>
      </c>
      <c r="AU868" s="198" t="s">
        <v>83</v>
      </c>
      <c r="AV868" s="196" t="s">
        <v>172</v>
      </c>
      <c r="AW868" s="196" t="s">
        <v>176</v>
      </c>
      <c r="AX868" s="196" t="s">
        <v>81</v>
      </c>
      <c r="AY868" s="198" t="s">
        <v>165</v>
      </c>
    </row>
    <row r="869" s="22" customFormat="true" ht="24" hidden="false" customHeight="true" outlineLevel="0" collapsed="false">
      <c r="B869" s="164"/>
      <c r="C869" s="165" t="s">
        <v>921</v>
      </c>
      <c r="D869" s="165" t="s">
        <v>167</v>
      </c>
      <c r="E869" s="166" t="s">
        <v>922</v>
      </c>
      <c r="F869" s="167" t="s">
        <v>923</v>
      </c>
      <c r="G869" s="168" t="s">
        <v>170</v>
      </c>
      <c r="H869" s="169" t="n">
        <v>2742.541</v>
      </c>
      <c r="I869" s="170"/>
      <c r="J869" s="171" t="n">
        <f aca="false">ROUND(I869*H869,2)</f>
        <v>0</v>
      </c>
      <c r="K869" s="215" t="s">
        <v>171</v>
      </c>
      <c r="L869" s="23"/>
      <c r="M869" s="172"/>
      <c r="N869" s="173" t="s">
        <v>44</v>
      </c>
      <c r="O869" s="54"/>
      <c r="P869" s="174" t="n">
        <f aca="false">O869*H869</f>
        <v>0</v>
      </c>
      <c r="Q869" s="174" t="n">
        <v>0.01838</v>
      </c>
      <c r="R869" s="174" t="n">
        <f aca="false">Q869*H869</f>
        <v>50.40790358</v>
      </c>
      <c r="S869" s="174" t="n">
        <v>0</v>
      </c>
      <c r="T869" s="174" t="n">
        <f aca="false">S869*H869</f>
        <v>0</v>
      </c>
      <c r="U869" s="175"/>
      <c r="AR869" s="176" t="s">
        <v>172</v>
      </c>
      <c r="AT869" s="176" t="s">
        <v>167</v>
      </c>
      <c r="AU869" s="176" t="s">
        <v>83</v>
      </c>
      <c r="AY869" s="3" t="s">
        <v>165</v>
      </c>
      <c r="BE869" s="177" t="n">
        <f aca="false">IF(N869="základní",J869,0)</f>
        <v>0</v>
      </c>
      <c r="BF869" s="177" t="n">
        <f aca="false">IF(N869="snížená",J869,0)</f>
        <v>0</v>
      </c>
      <c r="BG869" s="177" t="n">
        <f aca="false">IF(N869="zákl. přenesená",J869,0)</f>
        <v>0</v>
      </c>
      <c r="BH869" s="177" t="n">
        <f aca="false">IF(N869="sníž. přenesená",J869,0)</f>
        <v>0</v>
      </c>
      <c r="BI869" s="177" t="n">
        <f aca="false">IF(N869="nulová",J869,0)</f>
        <v>0</v>
      </c>
      <c r="BJ869" s="3" t="s">
        <v>81</v>
      </c>
      <c r="BK869" s="177" t="n">
        <f aca="false">ROUND(I869*H869,2)</f>
        <v>0</v>
      </c>
      <c r="BL869" s="3" t="s">
        <v>172</v>
      </c>
      <c r="BM869" s="176" t="s">
        <v>924</v>
      </c>
    </row>
    <row r="870" s="178" customFormat="true" ht="12" hidden="false" customHeight="false" outlineLevel="0" collapsed="false">
      <c r="B870" s="179"/>
      <c r="D870" s="180" t="s">
        <v>174</v>
      </c>
      <c r="E870" s="181"/>
      <c r="F870" s="182" t="s">
        <v>210</v>
      </c>
      <c r="H870" s="181"/>
      <c r="I870" s="183"/>
      <c r="L870" s="179"/>
      <c r="M870" s="184"/>
      <c r="N870" s="185"/>
      <c r="O870" s="185"/>
      <c r="P870" s="185"/>
      <c r="Q870" s="185"/>
      <c r="R870" s="185"/>
      <c r="S870" s="185"/>
      <c r="T870" s="185"/>
      <c r="U870" s="186"/>
      <c r="AT870" s="181" t="s">
        <v>174</v>
      </c>
      <c r="AU870" s="181" t="s">
        <v>83</v>
      </c>
      <c r="AV870" s="178" t="s">
        <v>81</v>
      </c>
      <c r="AW870" s="178" t="s">
        <v>176</v>
      </c>
      <c r="AX870" s="178" t="s">
        <v>73</v>
      </c>
      <c r="AY870" s="181" t="s">
        <v>165</v>
      </c>
    </row>
    <row r="871" s="187" customFormat="true" ht="24" hidden="false" customHeight="false" outlineLevel="0" collapsed="false">
      <c r="B871" s="188"/>
      <c r="D871" s="180" t="s">
        <v>174</v>
      </c>
      <c r="E871" s="189"/>
      <c r="F871" s="190" t="s">
        <v>790</v>
      </c>
      <c r="H871" s="191" t="n">
        <v>34.8525</v>
      </c>
      <c r="I871" s="192"/>
      <c r="L871" s="188"/>
      <c r="M871" s="193"/>
      <c r="N871" s="194"/>
      <c r="O871" s="194"/>
      <c r="P871" s="194"/>
      <c r="Q871" s="194"/>
      <c r="R871" s="194"/>
      <c r="S871" s="194"/>
      <c r="T871" s="194"/>
      <c r="U871" s="195"/>
      <c r="AT871" s="189" t="s">
        <v>174</v>
      </c>
      <c r="AU871" s="189" t="s">
        <v>83</v>
      </c>
      <c r="AV871" s="187" t="s">
        <v>83</v>
      </c>
      <c r="AW871" s="187" t="s">
        <v>176</v>
      </c>
      <c r="AX871" s="187" t="s">
        <v>73</v>
      </c>
      <c r="AY871" s="189" t="s">
        <v>165</v>
      </c>
    </row>
    <row r="872" s="187" customFormat="true" ht="12" hidden="false" customHeight="false" outlineLevel="0" collapsed="false">
      <c r="B872" s="188"/>
      <c r="D872" s="180" t="s">
        <v>174</v>
      </c>
      <c r="E872" s="189"/>
      <c r="F872" s="190" t="s">
        <v>791</v>
      </c>
      <c r="H872" s="191" t="n">
        <v>7.77</v>
      </c>
      <c r="I872" s="192"/>
      <c r="L872" s="188"/>
      <c r="M872" s="193"/>
      <c r="N872" s="194"/>
      <c r="O872" s="194"/>
      <c r="P872" s="194"/>
      <c r="Q872" s="194"/>
      <c r="R872" s="194"/>
      <c r="S872" s="194"/>
      <c r="T872" s="194"/>
      <c r="U872" s="195"/>
      <c r="AT872" s="189" t="s">
        <v>174</v>
      </c>
      <c r="AU872" s="189" t="s">
        <v>83</v>
      </c>
      <c r="AV872" s="187" t="s">
        <v>83</v>
      </c>
      <c r="AW872" s="187" t="s">
        <v>176</v>
      </c>
      <c r="AX872" s="187" t="s">
        <v>73</v>
      </c>
      <c r="AY872" s="189" t="s">
        <v>165</v>
      </c>
    </row>
    <row r="873" s="187" customFormat="true" ht="36" hidden="false" customHeight="false" outlineLevel="0" collapsed="false">
      <c r="B873" s="188"/>
      <c r="D873" s="180" t="s">
        <v>174</v>
      </c>
      <c r="E873" s="189"/>
      <c r="F873" s="190" t="s">
        <v>792</v>
      </c>
      <c r="H873" s="191" t="n">
        <v>157.915</v>
      </c>
      <c r="I873" s="192"/>
      <c r="L873" s="188"/>
      <c r="M873" s="193"/>
      <c r="N873" s="194"/>
      <c r="O873" s="194"/>
      <c r="P873" s="194"/>
      <c r="Q873" s="194"/>
      <c r="R873" s="194"/>
      <c r="S873" s="194"/>
      <c r="T873" s="194"/>
      <c r="U873" s="195"/>
      <c r="AT873" s="189" t="s">
        <v>174</v>
      </c>
      <c r="AU873" s="189" t="s">
        <v>83</v>
      </c>
      <c r="AV873" s="187" t="s">
        <v>83</v>
      </c>
      <c r="AW873" s="187" t="s">
        <v>176</v>
      </c>
      <c r="AX873" s="187" t="s">
        <v>73</v>
      </c>
      <c r="AY873" s="189" t="s">
        <v>165</v>
      </c>
    </row>
    <row r="874" s="187" customFormat="true" ht="12" hidden="false" customHeight="false" outlineLevel="0" collapsed="false">
      <c r="B874" s="188"/>
      <c r="D874" s="180" t="s">
        <v>174</v>
      </c>
      <c r="E874" s="189"/>
      <c r="F874" s="190" t="s">
        <v>793</v>
      </c>
      <c r="H874" s="191" t="n">
        <v>63.2725</v>
      </c>
      <c r="I874" s="192"/>
      <c r="L874" s="188"/>
      <c r="M874" s="193"/>
      <c r="N874" s="194"/>
      <c r="O874" s="194"/>
      <c r="P874" s="194"/>
      <c r="Q874" s="194"/>
      <c r="R874" s="194"/>
      <c r="S874" s="194"/>
      <c r="T874" s="194"/>
      <c r="U874" s="195"/>
      <c r="AT874" s="189" t="s">
        <v>174</v>
      </c>
      <c r="AU874" s="189" t="s">
        <v>83</v>
      </c>
      <c r="AV874" s="187" t="s">
        <v>83</v>
      </c>
      <c r="AW874" s="187" t="s">
        <v>176</v>
      </c>
      <c r="AX874" s="187" t="s">
        <v>73</v>
      </c>
      <c r="AY874" s="189" t="s">
        <v>165</v>
      </c>
    </row>
    <row r="875" s="187" customFormat="true" ht="24" hidden="false" customHeight="false" outlineLevel="0" collapsed="false">
      <c r="B875" s="188"/>
      <c r="D875" s="180" t="s">
        <v>174</v>
      </c>
      <c r="E875" s="189"/>
      <c r="F875" s="190" t="s">
        <v>794</v>
      </c>
      <c r="H875" s="191" t="n">
        <v>68.5975</v>
      </c>
      <c r="I875" s="192"/>
      <c r="L875" s="188"/>
      <c r="M875" s="193"/>
      <c r="N875" s="194"/>
      <c r="O875" s="194"/>
      <c r="P875" s="194"/>
      <c r="Q875" s="194"/>
      <c r="R875" s="194"/>
      <c r="S875" s="194"/>
      <c r="T875" s="194"/>
      <c r="U875" s="195"/>
      <c r="AT875" s="189" t="s">
        <v>174</v>
      </c>
      <c r="AU875" s="189" t="s">
        <v>83</v>
      </c>
      <c r="AV875" s="187" t="s">
        <v>83</v>
      </c>
      <c r="AW875" s="187" t="s">
        <v>176</v>
      </c>
      <c r="AX875" s="187" t="s">
        <v>73</v>
      </c>
      <c r="AY875" s="189" t="s">
        <v>165</v>
      </c>
    </row>
    <row r="876" s="187" customFormat="true" ht="36" hidden="false" customHeight="false" outlineLevel="0" collapsed="false">
      <c r="B876" s="188"/>
      <c r="D876" s="180" t="s">
        <v>174</v>
      </c>
      <c r="E876" s="189"/>
      <c r="F876" s="190" t="s">
        <v>795</v>
      </c>
      <c r="H876" s="191" t="n">
        <v>87.1215</v>
      </c>
      <c r="I876" s="192"/>
      <c r="L876" s="188"/>
      <c r="M876" s="193"/>
      <c r="N876" s="194"/>
      <c r="O876" s="194"/>
      <c r="P876" s="194"/>
      <c r="Q876" s="194"/>
      <c r="R876" s="194"/>
      <c r="S876" s="194"/>
      <c r="T876" s="194"/>
      <c r="U876" s="195"/>
      <c r="AT876" s="189" t="s">
        <v>174</v>
      </c>
      <c r="AU876" s="189" t="s">
        <v>83</v>
      </c>
      <c r="AV876" s="187" t="s">
        <v>83</v>
      </c>
      <c r="AW876" s="187" t="s">
        <v>176</v>
      </c>
      <c r="AX876" s="187" t="s">
        <v>73</v>
      </c>
      <c r="AY876" s="189" t="s">
        <v>165</v>
      </c>
    </row>
    <row r="877" s="187" customFormat="true" ht="12" hidden="false" customHeight="false" outlineLevel="0" collapsed="false">
      <c r="B877" s="188"/>
      <c r="D877" s="180" t="s">
        <v>174</v>
      </c>
      <c r="E877" s="189"/>
      <c r="F877" s="190" t="s">
        <v>796</v>
      </c>
      <c r="H877" s="191" t="n">
        <v>9.8865</v>
      </c>
      <c r="I877" s="192"/>
      <c r="L877" s="188"/>
      <c r="M877" s="193"/>
      <c r="N877" s="194"/>
      <c r="O877" s="194"/>
      <c r="P877" s="194"/>
      <c r="Q877" s="194"/>
      <c r="R877" s="194"/>
      <c r="S877" s="194"/>
      <c r="T877" s="194"/>
      <c r="U877" s="195"/>
      <c r="AT877" s="189" t="s">
        <v>174</v>
      </c>
      <c r="AU877" s="189" t="s">
        <v>83</v>
      </c>
      <c r="AV877" s="187" t="s">
        <v>83</v>
      </c>
      <c r="AW877" s="187" t="s">
        <v>176</v>
      </c>
      <c r="AX877" s="187" t="s">
        <v>73</v>
      </c>
      <c r="AY877" s="189" t="s">
        <v>165</v>
      </c>
    </row>
    <row r="878" s="187" customFormat="true" ht="12" hidden="false" customHeight="false" outlineLevel="0" collapsed="false">
      <c r="B878" s="188"/>
      <c r="D878" s="180" t="s">
        <v>174</v>
      </c>
      <c r="E878" s="189"/>
      <c r="F878" s="190" t="s">
        <v>797</v>
      </c>
      <c r="H878" s="191" t="n">
        <v>10.0455</v>
      </c>
      <c r="I878" s="192"/>
      <c r="L878" s="188"/>
      <c r="M878" s="193"/>
      <c r="N878" s="194"/>
      <c r="O878" s="194"/>
      <c r="P878" s="194"/>
      <c r="Q878" s="194"/>
      <c r="R878" s="194"/>
      <c r="S878" s="194"/>
      <c r="T878" s="194"/>
      <c r="U878" s="195"/>
      <c r="AT878" s="189" t="s">
        <v>174</v>
      </c>
      <c r="AU878" s="189" t="s">
        <v>83</v>
      </c>
      <c r="AV878" s="187" t="s">
        <v>83</v>
      </c>
      <c r="AW878" s="187" t="s">
        <v>176</v>
      </c>
      <c r="AX878" s="187" t="s">
        <v>73</v>
      </c>
      <c r="AY878" s="189" t="s">
        <v>165</v>
      </c>
    </row>
    <row r="879" s="187" customFormat="true" ht="12" hidden="false" customHeight="false" outlineLevel="0" collapsed="false">
      <c r="B879" s="188"/>
      <c r="D879" s="180" t="s">
        <v>174</v>
      </c>
      <c r="E879" s="189"/>
      <c r="F879" s="190" t="s">
        <v>798</v>
      </c>
      <c r="H879" s="191" t="n">
        <v>20.741</v>
      </c>
      <c r="I879" s="192"/>
      <c r="L879" s="188"/>
      <c r="M879" s="193"/>
      <c r="N879" s="194"/>
      <c r="O879" s="194"/>
      <c r="P879" s="194"/>
      <c r="Q879" s="194"/>
      <c r="R879" s="194"/>
      <c r="S879" s="194"/>
      <c r="T879" s="194"/>
      <c r="U879" s="195"/>
      <c r="AT879" s="189" t="s">
        <v>174</v>
      </c>
      <c r="AU879" s="189" t="s">
        <v>83</v>
      </c>
      <c r="AV879" s="187" t="s">
        <v>83</v>
      </c>
      <c r="AW879" s="187" t="s">
        <v>176</v>
      </c>
      <c r="AX879" s="187" t="s">
        <v>73</v>
      </c>
      <c r="AY879" s="189" t="s">
        <v>165</v>
      </c>
    </row>
    <row r="880" s="187" customFormat="true" ht="24" hidden="false" customHeight="false" outlineLevel="0" collapsed="false">
      <c r="B880" s="188"/>
      <c r="D880" s="180" t="s">
        <v>174</v>
      </c>
      <c r="E880" s="189"/>
      <c r="F880" s="190" t="s">
        <v>799</v>
      </c>
      <c r="H880" s="191" t="n">
        <v>27.794</v>
      </c>
      <c r="I880" s="192"/>
      <c r="L880" s="188"/>
      <c r="M880" s="193"/>
      <c r="N880" s="194"/>
      <c r="O880" s="194"/>
      <c r="P880" s="194"/>
      <c r="Q880" s="194"/>
      <c r="R880" s="194"/>
      <c r="S880" s="194"/>
      <c r="T880" s="194"/>
      <c r="U880" s="195"/>
      <c r="AT880" s="189" t="s">
        <v>174</v>
      </c>
      <c r="AU880" s="189" t="s">
        <v>83</v>
      </c>
      <c r="AV880" s="187" t="s">
        <v>83</v>
      </c>
      <c r="AW880" s="187" t="s">
        <v>176</v>
      </c>
      <c r="AX880" s="187" t="s">
        <v>73</v>
      </c>
      <c r="AY880" s="189" t="s">
        <v>165</v>
      </c>
    </row>
    <row r="881" s="187" customFormat="true" ht="12" hidden="false" customHeight="false" outlineLevel="0" collapsed="false">
      <c r="B881" s="188"/>
      <c r="D881" s="180" t="s">
        <v>174</v>
      </c>
      <c r="E881" s="189"/>
      <c r="F881" s="190" t="s">
        <v>800</v>
      </c>
      <c r="H881" s="191" t="n">
        <v>15.999</v>
      </c>
      <c r="I881" s="192"/>
      <c r="L881" s="188"/>
      <c r="M881" s="193"/>
      <c r="N881" s="194"/>
      <c r="O881" s="194"/>
      <c r="P881" s="194"/>
      <c r="Q881" s="194"/>
      <c r="R881" s="194"/>
      <c r="S881" s="194"/>
      <c r="T881" s="194"/>
      <c r="U881" s="195"/>
      <c r="AT881" s="189" t="s">
        <v>174</v>
      </c>
      <c r="AU881" s="189" t="s">
        <v>83</v>
      </c>
      <c r="AV881" s="187" t="s">
        <v>83</v>
      </c>
      <c r="AW881" s="187" t="s">
        <v>176</v>
      </c>
      <c r="AX881" s="187" t="s">
        <v>73</v>
      </c>
      <c r="AY881" s="189" t="s">
        <v>165</v>
      </c>
    </row>
    <row r="882" s="187" customFormat="true" ht="48" hidden="false" customHeight="false" outlineLevel="0" collapsed="false">
      <c r="B882" s="188"/>
      <c r="D882" s="180" t="s">
        <v>174</v>
      </c>
      <c r="E882" s="189"/>
      <c r="F882" s="190" t="s">
        <v>801</v>
      </c>
      <c r="H882" s="191" t="n">
        <v>110.69</v>
      </c>
      <c r="I882" s="192"/>
      <c r="L882" s="188"/>
      <c r="M882" s="193"/>
      <c r="N882" s="194"/>
      <c r="O882" s="194"/>
      <c r="P882" s="194"/>
      <c r="Q882" s="194"/>
      <c r="R882" s="194"/>
      <c r="S882" s="194"/>
      <c r="T882" s="194"/>
      <c r="U882" s="195"/>
      <c r="AT882" s="189" t="s">
        <v>174</v>
      </c>
      <c r="AU882" s="189" t="s">
        <v>83</v>
      </c>
      <c r="AV882" s="187" t="s">
        <v>83</v>
      </c>
      <c r="AW882" s="187" t="s">
        <v>176</v>
      </c>
      <c r="AX882" s="187" t="s">
        <v>73</v>
      </c>
      <c r="AY882" s="189" t="s">
        <v>165</v>
      </c>
    </row>
    <row r="883" s="187" customFormat="true" ht="12" hidden="false" customHeight="false" outlineLevel="0" collapsed="false">
      <c r="B883" s="188"/>
      <c r="D883" s="180" t="s">
        <v>174</v>
      </c>
      <c r="E883" s="189"/>
      <c r="F883" s="190" t="s">
        <v>802</v>
      </c>
      <c r="H883" s="191" t="n">
        <v>-0.885</v>
      </c>
      <c r="I883" s="192"/>
      <c r="L883" s="188"/>
      <c r="M883" s="193"/>
      <c r="N883" s="194"/>
      <c r="O883" s="194"/>
      <c r="P883" s="194"/>
      <c r="Q883" s="194"/>
      <c r="R883" s="194"/>
      <c r="S883" s="194"/>
      <c r="T883" s="194"/>
      <c r="U883" s="195"/>
      <c r="AT883" s="189" t="s">
        <v>174</v>
      </c>
      <c r="AU883" s="189" t="s">
        <v>83</v>
      </c>
      <c r="AV883" s="187" t="s">
        <v>83</v>
      </c>
      <c r="AW883" s="187" t="s">
        <v>176</v>
      </c>
      <c r="AX883" s="187" t="s">
        <v>73</v>
      </c>
      <c r="AY883" s="189" t="s">
        <v>165</v>
      </c>
    </row>
    <row r="884" s="187" customFormat="true" ht="12" hidden="false" customHeight="false" outlineLevel="0" collapsed="false">
      <c r="B884" s="188"/>
      <c r="D884" s="180" t="s">
        <v>174</v>
      </c>
      <c r="E884" s="189"/>
      <c r="F884" s="190" t="s">
        <v>803</v>
      </c>
      <c r="H884" s="191" t="n">
        <v>30.5165</v>
      </c>
      <c r="I884" s="192"/>
      <c r="L884" s="188"/>
      <c r="M884" s="193"/>
      <c r="N884" s="194"/>
      <c r="O884" s="194"/>
      <c r="P884" s="194"/>
      <c r="Q884" s="194"/>
      <c r="R884" s="194"/>
      <c r="S884" s="194"/>
      <c r="T884" s="194"/>
      <c r="U884" s="195"/>
      <c r="AT884" s="189" t="s">
        <v>174</v>
      </c>
      <c r="AU884" s="189" t="s">
        <v>83</v>
      </c>
      <c r="AV884" s="187" t="s">
        <v>83</v>
      </c>
      <c r="AW884" s="187" t="s">
        <v>176</v>
      </c>
      <c r="AX884" s="187" t="s">
        <v>73</v>
      </c>
      <c r="AY884" s="189" t="s">
        <v>165</v>
      </c>
    </row>
    <row r="885" s="187" customFormat="true" ht="12" hidden="false" customHeight="false" outlineLevel="0" collapsed="false">
      <c r="B885" s="188"/>
      <c r="D885" s="180" t="s">
        <v>174</v>
      </c>
      <c r="E885" s="189"/>
      <c r="F885" s="190" t="s">
        <v>804</v>
      </c>
      <c r="H885" s="191" t="n">
        <v>35.779</v>
      </c>
      <c r="I885" s="192"/>
      <c r="L885" s="188"/>
      <c r="M885" s="193"/>
      <c r="N885" s="194"/>
      <c r="O885" s="194"/>
      <c r="P885" s="194"/>
      <c r="Q885" s="194"/>
      <c r="R885" s="194"/>
      <c r="S885" s="194"/>
      <c r="T885" s="194"/>
      <c r="U885" s="195"/>
      <c r="AT885" s="189" t="s">
        <v>174</v>
      </c>
      <c r="AU885" s="189" t="s">
        <v>83</v>
      </c>
      <c r="AV885" s="187" t="s">
        <v>83</v>
      </c>
      <c r="AW885" s="187" t="s">
        <v>176</v>
      </c>
      <c r="AX885" s="187" t="s">
        <v>73</v>
      </c>
      <c r="AY885" s="189" t="s">
        <v>165</v>
      </c>
    </row>
    <row r="886" s="187" customFormat="true" ht="12" hidden="false" customHeight="false" outlineLevel="0" collapsed="false">
      <c r="B886" s="188"/>
      <c r="D886" s="180" t="s">
        <v>174</v>
      </c>
      <c r="E886" s="189"/>
      <c r="F886" s="190" t="s">
        <v>805</v>
      </c>
      <c r="H886" s="191" t="n">
        <v>172.015</v>
      </c>
      <c r="I886" s="192"/>
      <c r="L886" s="188"/>
      <c r="M886" s="193"/>
      <c r="N886" s="194"/>
      <c r="O886" s="194"/>
      <c r="P886" s="194"/>
      <c r="Q886" s="194"/>
      <c r="R886" s="194"/>
      <c r="S886" s="194"/>
      <c r="T886" s="194"/>
      <c r="U886" s="195"/>
      <c r="AT886" s="189" t="s">
        <v>174</v>
      </c>
      <c r="AU886" s="189" t="s">
        <v>83</v>
      </c>
      <c r="AV886" s="187" t="s">
        <v>83</v>
      </c>
      <c r="AW886" s="187" t="s">
        <v>176</v>
      </c>
      <c r="AX886" s="187" t="s">
        <v>73</v>
      </c>
      <c r="AY886" s="189" t="s">
        <v>165</v>
      </c>
    </row>
    <row r="887" s="187" customFormat="true" ht="12" hidden="false" customHeight="false" outlineLevel="0" collapsed="false">
      <c r="B887" s="188"/>
      <c r="D887" s="180" t="s">
        <v>174</v>
      </c>
      <c r="E887" s="189"/>
      <c r="F887" s="190" t="s">
        <v>806</v>
      </c>
      <c r="H887" s="191" t="n">
        <v>5.46</v>
      </c>
      <c r="I887" s="192"/>
      <c r="L887" s="188"/>
      <c r="M887" s="193"/>
      <c r="N887" s="194"/>
      <c r="O887" s="194"/>
      <c r="P887" s="194"/>
      <c r="Q887" s="194"/>
      <c r="R887" s="194"/>
      <c r="S887" s="194"/>
      <c r="T887" s="194"/>
      <c r="U887" s="195"/>
      <c r="AT887" s="189" t="s">
        <v>174</v>
      </c>
      <c r="AU887" s="189" t="s">
        <v>83</v>
      </c>
      <c r="AV887" s="187" t="s">
        <v>83</v>
      </c>
      <c r="AW887" s="187" t="s">
        <v>176</v>
      </c>
      <c r="AX887" s="187" t="s">
        <v>73</v>
      </c>
      <c r="AY887" s="189" t="s">
        <v>165</v>
      </c>
    </row>
    <row r="888" s="187" customFormat="true" ht="12" hidden="false" customHeight="false" outlineLevel="0" collapsed="false">
      <c r="B888" s="188"/>
      <c r="D888" s="180" t="s">
        <v>174</v>
      </c>
      <c r="E888" s="189"/>
      <c r="F888" s="190" t="s">
        <v>807</v>
      </c>
      <c r="H888" s="191" t="n">
        <v>5.46</v>
      </c>
      <c r="I888" s="192"/>
      <c r="L888" s="188"/>
      <c r="M888" s="193"/>
      <c r="N888" s="194"/>
      <c r="O888" s="194"/>
      <c r="P888" s="194"/>
      <c r="Q888" s="194"/>
      <c r="R888" s="194"/>
      <c r="S888" s="194"/>
      <c r="T888" s="194"/>
      <c r="U888" s="195"/>
      <c r="AT888" s="189" t="s">
        <v>174</v>
      </c>
      <c r="AU888" s="189" t="s">
        <v>83</v>
      </c>
      <c r="AV888" s="187" t="s">
        <v>83</v>
      </c>
      <c r="AW888" s="187" t="s">
        <v>176</v>
      </c>
      <c r="AX888" s="187" t="s">
        <v>73</v>
      </c>
      <c r="AY888" s="189" t="s">
        <v>165</v>
      </c>
    </row>
    <row r="889" s="187" customFormat="true" ht="12" hidden="false" customHeight="false" outlineLevel="0" collapsed="false">
      <c r="B889" s="188"/>
      <c r="D889" s="180" t="s">
        <v>174</v>
      </c>
      <c r="E889" s="189"/>
      <c r="F889" s="190" t="s">
        <v>808</v>
      </c>
      <c r="H889" s="191" t="n">
        <v>5.775</v>
      </c>
      <c r="I889" s="192"/>
      <c r="L889" s="188"/>
      <c r="M889" s="193"/>
      <c r="N889" s="194"/>
      <c r="O889" s="194"/>
      <c r="P889" s="194"/>
      <c r="Q889" s="194"/>
      <c r="R889" s="194"/>
      <c r="S889" s="194"/>
      <c r="T889" s="194"/>
      <c r="U889" s="195"/>
      <c r="AT889" s="189" t="s">
        <v>174</v>
      </c>
      <c r="AU889" s="189" t="s">
        <v>83</v>
      </c>
      <c r="AV889" s="187" t="s">
        <v>83</v>
      </c>
      <c r="AW889" s="187" t="s">
        <v>176</v>
      </c>
      <c r="AX889" s="187" t="s">
        <v>73</v>
      </c>
      <c r="AY889" s="189" t="s">
        <v>165</v>
      </c>
    </row>
    <row r="890" s="187" customFormat="true" ht="36" hidden="false" customHeight="false" outlineLevel="0" collapsed="false">
      <c r="B890" s="188"/>
      <c r="D890" s="180" t="s">
        <v>174</v>
      </c>
      <c r="E890" s="189"/>
      <c r="F890" s="190" t="s">
        <v>809</v>
      </c>
      <c r="H890" s="191" t="n">
        <v>57.1465</v>
      </c>
      <c r="I890" s="192"/>
      <c r="L890" s="188"/>
      <c r="M890" s="193"/>
      <c r="N890" s="194"/>
      <c r="O890" s="194"/>
      <c r="P890" s="194"/>
      <c r="Q890" s="194"/>
      <c r="R890" s="194"/>
      <c r="S890" s="194"/>
      <c r="T890" s="194"/>
      <c r="U890" s="195"/>
      <c r="AT890" s="189" t="s">
        <v>174</v>
      </c>
      <c r="AU890" s="189" t="s">
        <v>83</v>
      </c>
      <c r="AV890" s="187" t="s">
        <v>83</v>
      </c>
      <c r="AW890" s="187" t="s">
        <v>176</v>
      </c>
      <c r="AX890" s="187" t="s">
        <v>73</v>
      </c>
      <c r="AY890" s="189" t="s">
        <v>165</v>
      </c>
    </row>
    <row r="891" s="187" customFormat="true" ht="12" hidden="false" customHeight="false" outlineLevel="0" collapsed="false">
      <c r="B891" s="188"/>
      <c r="D891" s="180" t="s">
        <v>174</v>
      </c>
      <c r="E891" s="189"/>
      <c r="F891" s="190" t="s">
        <v>810</v>
      </c>
      <c r="H891" s="191" t="n">
        <v>6.8775</v>
      </c>
      <c r="I891" s="192"/>
      <c r="L891" s="188"/>
      <c r="M891" s="193"/>
      <c r="N891" s="194"/>
      <c r="O891" s="194"/>
      <c r="P891" s="194"/>
      <c r="Q891" s="194"/>
      <c r="R891" s="194"/>
      <c r="S891" s="194"/>
      <c r="T891" s="194"/>
      <c r="U891" s="195"/>
      <c r="AT891" s="189" t="s">
        <v>174</v>
      </c>
      <c r="AU891" s="189" t="s">
        <v>83</v>
      </c>
      <c r="AV891" s="187" t="s">
        <v>83</v>
      </c>
      <c r="AW891" s="187" t="s">
        <v>176</v>
      </c>
      <c r="AX891" s="187" t="s">
        <v>73</v>
      </c>
      <c r="AY891" s="189" t="s">
        <v>165</v>
      </c>
    </row>
    <row r="892" s="187" customFormat="true" ht="12" hidden="false" customHeight="false" outlineLevel="0" collapsed="false">
      <c r="B892" s="188"/>
      <c r="D892" s="180" t="s">
        <v>174</v>
      </c>
      <c r="E892" s="189"/>
      <c r="F892" s="190" t="s">
        <v>811</v>
      </c>
      <c r="H892" s="191" t="n">
        <v>5.46</v>
      </c>
      <c r="I892" s="192"/>
      <c r="L892" s="188"/>
      <c r="M892" s="193"/>
      <c r="N892" s="194"/>
      <c r="O892" s="194"/>
      <c r="P892" s="194"/>
      <c r="Q892" s="194"/>
      <c r="R892" s="194"/>
      <c r="S892" s="194"/>
      <c r="T892" s="194"/>
      <c r="U892" s="195"/>
      <c r="AT892" s="189" t="s">
        <v>174</v>
      </c>
      <c r="AU892" s="189" t="s">
        <v>83</v>
      </c>
      <c r="AV892" s="187" t="s">
        <v>83</v>
      </c>
      <c r="AW892" s="187" t="s">
        <v>176</v>
      </c>
      <c r="AX892" s="187" t="s">
        <v>73</v>
      </c>
      <c r="AY892" s="189" t="s">
        <v>165</v>
      </c>
    </row>
    <row r="893" s="187" customFormat="true" ht="12" hidden="false" customHeight="false" outlineLevel="0" collapsed="false">
      <c r="B893" s="188"/>
      <c r="D893" s="180" t="s">
        <v>174</v>
      </c>
      <c r="E893" s="189"/>
      <c r="F893" s="190" t="s">
        <v>812</v>
      </c>
      <c r="H893" s="191" t="n">
        <v>5.46</v>
      </c>
      <c r="I893" s="192"/>
      <c r="L893" s="188"/>
      <c r="M893" s="193"/>
      <c r="N893" s="194"/>
      <c r="O893" s="194"/>
      <c r="P893" s="194"/>
      <c r="Q893" s="194"/>
      <c r="R893" s="194"/>
      <c r="S893" s="194"/>
      <c r="T893" s="194"/>
      <c r="U893" s="195"/>
      <c r="AT893" s="189" t="s">
        <v>174</v>
      </c>
      <c r="AU893" s="189" t="s">
        <v>83</v>
      </c>
      <c r="AV893" s="187" t="s">
        <v>83</v>
      </c>
      <c r="AW893" s="187" t="s">
        <v>176</v>
      </c>
      <c r="AX893" s="187" t="s">
        <v>73</v>
      </c>
      <c r="AY893" s="189" t="s">
        <v>165</v>
      </c>
    </row>
    <row r="894" s="187" customFormat="true" ht="12" hidden="false" customHeight="false" outlineLevel="0" collapsed="false">
      <c r="B894" s="188"/>
      <c r="D894" s="180" t="s">
        <v>174</v>
      </c>
      <c r="E894" s="189"/>
      <c r="F894" s="190" t="s">
        <v>813</v>
      </c>
      <c r="H894" s="191" t="n">
        <v>22.59</v>
      </c>
      <c r="I894" s="192"/>
      <c r="L894" s="188"/>
      <c r="M894" s="193"/>
      <c r="N894" s="194"/>
      <c r="O894" s="194"/>
      <c r="P894" s="194"/>
      <c r="Q894" s="194"/>
      <c r="R894" s="194"/>
      <c r="S894" s="194"/>
      <c r="T894" s="194"/>
      <c r="U894" s="195"/>
      <c r="AT894" s="189" t="s">
        <v>174</v>
      </c>
      <c r="AU894" s="189" t="s">
        <v>83</v>
      </c>
      <c r="AV894" s="187" t="s">
        <v>83</v>
      </c>
      <c r="AW894" s="187" t="s">
        <v>176</v>
      </c>
      <c r="AX894" s="187" t="s">
        <v>73</v>
      </c>
      <c r="AY894" s="189" t="s">
        <v>165</v>
      </c>
    </row>
    <row r="895" s="187" customFormat="true" ht="12" hidden="false" customHeight="false" outlineLevel="0" collapsed="false">
      <c r="B895" s="188"/>
      <c r="D895" s="180" t="s">
        <v>174</v>
      </c>
      <c r="E895" s="189"/>
      <c r="F895" s="190" t="s">
        <v>814</v>
      </c>
      <c r="H895" s="191" t="n">
        <v>28.77</v>
      </c>
      <c r="I895" s="192"/>
      <c r="L895" s="188"/>
      <c r="M895" s="193"/>
      <c r="N895" s="194"/>
      <c r="O895" s="194"/>
      <c r="P895" s="194"/>
      <c r="Q895" s="194"/>
      <c r="R895" s="194"/>
      <c r="S895" s="194"/>
      <c r="T895" s="194"/>
      <c r="U895" s="195"/>
      <c r="AT895" s="189" t="s">
        <v>174</v>
      </c>
      <c r="AU895" s="189" t="s">
        <v>83</v>
      </c>
      <c r="AV895" s="187" t="s">
        <v>83</v>
      </c>
      <c r="AW895" s="187" t="s">
        <v>176</v>
      </c>
      <c r="AX895" s="187" t="s">
        <v>73</v>
      </c>
      <c r="AY895" s="189" t="s">
        <v>165</v>
      </c>
    </row>
    <row r="896" s="187" customFormat="true" ht="24" hidden="false" customHeight="false" outlineLevel="0" collapsed="false">
      <c r="B896" s="188"/>
      <c r="D896" s="180" t="s">
        <v>174</v>
      </c>
      <c r="E896" s="189"/>
      <c r="F896" s="190" t="s">
        <v>815</v>
      </c>
      <c r="H896" s="191" t="n">
        <v>57.51</v>
      </c>
      <c r="I896" s="192"/>
      <c r="L896" s="188"/>
      <c r="M896" s="193"/>
      <c r="N896" s="194"/>
      <c r="O896" s="194"/>
      <c r="P896" s="194"/>
      <c r="Q896" s="194"/>
      <c r="R896" s="194"/>
      <c r="S896" s="194"/>
      <c r="T896" s="194"/>
      <c r="U896" s="195"/>
      <c r="AT896" s="189" t="s">
        <v>174</v>
      </c>
      <c r="AU896" s="189" t="s">
        <v>83</v>
      </c>
      <c r="AV896" s="187" t="s">
        <v>83</v>
      </c>
      <c r="AW896" s="187" t="s">
        <v>176</v>
      </c>
      <c r="AX896" s="187" t="s">
        <v>73</v>
      </c>
      <c r="AY896" s="189" t="s">
        <v>165</v>
      </c>
    </row>
    <row r="897" s="187" customFormat="true" ht="12" hidden="false" customHeight="false" outlineLevel="0" collapsed="false">
      <c r="B897" s="188"/>
      <c r="D897" s="180" t="s">
        <v>174</v>
      </c>
      <c r="E897" s="189"/>
      <c r="F897" s="190" t="s">
        <v>816</v>
      </c>
      <c r="H897" s="191" t="n">
        <v>30.0725</v>
      </c>
      <c r="I897" s="192"/>
      <c r="L897" s="188"/>
      <c r="M897" s="193"/>
      <c r="N897" s="194"/>
      <c r="O897" s="194"/>
      <c r="P897" s="194"/>
      <c r="Q897" s="194"/>
      <c r="R897" s="194"/>
      <c r="S897" s="194"/>
      <c r="T897" s="194"/>
      <c r="U897" s="195"/>
      <c r="AT897" s="189" t="s">
        <v>174</v>
      </c>
      <c r="AU897" s="189" t="s">
        <v>83</v>
      </c>
      <c r="AV897" s="187" t="s">
        <v>83</v>
      </c>
      <c r="AW897" s="187" t="s">
        <v>176</v>
      </c>
      <c r="AX897" s="187" t="s">
        <v>73</v>
      </c>
      <c r="AY897" s="189" t="s">
        <v>165</v>
      </c>
    </row>
    <row r="898" s="187" customFormat="true" ht="12" hidden="false" customHeight="false" outlineLevel="0" collapsed="false">
      <c r="B898" s="188"/>
      <c r="D898" s="180" t="s">
        <v>174</v>
      </c>
      <c r="E898" s="189"/>
      <c r="F898" s="190" t="s">
        <v>817</v>
      </c>
      <c r="H898" s="191" t="n">
        <v>43.41</v>
      </c>
      <c r="I898" s="192"/>
      <c r="L898" s="188"/>
      <c r="M898" s="193"/>
      <c r="N898" s="194"/>
      <c r="O898" s="194"/>
      <c r="P898" s="194"/>
      <c r="Q898" s="194"/>
      <c r="R898" s="194"/>
      <c r="S898" s="194"/>
      <c r="T898" s="194"/>
      <c r="U898" s="195"/>
      <c r="AT898" s="189" t="s">
        <v>174</v>
      </c>
      <c r="AU898" s="189" t="s">
        <v>83</v>
      </c>
      <c r="AV898" s="187" t="s">
        <v>83</v>
      </c>
      <c r="AW898" s="187" t="s">
        <v>176</v>
      </c>
      <c r="AX898" s="187" t="s">
        <v>73</v>
      </c>
      <c r="AY898" s="189" t="s">
        <v>165</v>
      </c>
    </row>
    <row r="899" s="187" customFormat="true" ht="12" hidden="false" customHeight="false" outlineLevel="0" collapsed="false">
      <c r="B899" s="188"/>
      <c r="D899" s="180" t="s">
        <v>174</v>
      </c>
      <c r="E899" s="189"/>
      <c r="F899" s="190" t="s">
        <v>818</v>
      </c>
      <c r="H899" s="191" t="n">
        <v>46.155</v>
      </c>
      <c r="I899" s="192"/>
      <c r="L899" s="188"/>
      <c r="M899" s="193"/>
      <c r="N899" s="194"/>
      <c r="O899" s="194"/>
      <c r="P899" s="194"/>
      <c r="Q899" s="194"/>
      <c r="R899" s="194"/>
      <c r="S899" s="194"/>
      <c r="T899" s="194"/>
      <c r="U899" s="195"/>
      <c r="AT899" s="189" t="s">
        <v>174</v>
      </c>
      <c r="AU899" s="189" t="s">
        <v>83</v>
      </c>
      <c r="AV899" s="187" t="s">
        <v>83</v>
      </c>
      <c r="AW899" s="187" t="s">
        <v>176</v>
      </c>
      <c r="AX899" s="187" t="s">
        <v>73</v>
      </c>
      <c r="AY899" s="189" t="s">
        <v>165</v>
      </c>
    </row>
    <row r="900" s="187" customFormat="true" ht="12" hidden="false" customHeight="false" outlineLevel="0" collapsed="false">
      <c r="B900" s="188"/>
      <c r="D900" s="180" t="s">
        <v>174</v>
      </c>
      <c r="E900" s="189"/>
      <c r="F900" s="190" t="s">
        <v>819</v>
      </c>
      <c r="H900" s="191" t="n">
        <v>27.785</v>
      </c>
      <c r="I900" s="192"/>
      <c r="L900" s="188"/>
      <c r="M900" s="193"/>
      <c r="N900" s="194"/>
      <c r="O900" s="194"/>
      <c r="P900" s="194"/>
      <c r="Q900" s="194"/>
      <c r="R900" s="194"/>
      <c r="S900" s="194"/>
      <c r="T900" s="194"/>
      <c r="U900" s="195"/>
      <c r="AT900" s="189" t="s">
        <v>174</v>
      </c>
      <c r="AU900" s="189" t="s">
        <v>83</v>
      </c>
      <c r="AV900" s="187" t="s">
        <v>83</v>
      </c>
      <c r="AW900" s="187" t="s">
        <v>176</v>
      </c>
      <c r="AX900" s="187" t="s">
        <v>73</v>
      </c>
      <c r="AY900" s="189" t="s">
        <v>165</v>
      </c>
    </row>
    <row r="901" s="187" customFormat="true" ht="12" hidden="false" customHeight="false" outlineLevel="0" collapsed="false">
      <c r="B901" s="188"/>
      <c r="D901" s="180" t="s">
        <v>174</v>
      </c>
      <c r="E901" s="189"/>
      <c r="F901" s="190" t="s">
        <v>820</v>
      </c>
      <c r="H901" s="191" t="n">
        <v>10.0275</v>
      </c>
      <c r="I901" s="192"/>
      <c r="L901" s="188"/>
      <c r="M901" s="193"/>
      <c r="N901" s="194"/>
      <c r="O901" s="194"/>
      <c r="P901" s="194"/>
      <c r="Q901" s="194"/>
      <c r="R901" s="194"/>
      <c r="S901" s="194"/>
      <c r="T901" s="194"/>
      <c r="U901" s="195"/>
      <c r="AT901" s="189" t="s">
        <v>174</v>
      </c>
      <c r="AU901" s="189" t="s">
        <v>83</v>
      </c>
      <c r="AV901" s="187" t="s">
        <v>83</v>
      </c>
      <c r="AW901" s="187" t="s">
        <v>176</v>
      </c>
      <c r="AX901" s="187" t="s">
        <v>73</v>
      </c>
      <c r="AY901" s="189" t="s">
        <v>165</v>
      </c>
    </row>
    <row r="902" s="187" customFormat="true" ht="12" hidden="false" customHeight="false" outlineLevel="0" collapsed="false">
      <c r="B902" s="188"/>
      <c r="D902" s="180" t="s">
        <v>174</v>
      </c>
      <c r="E902" s="189"/>
      <c r="F902" s="190" t="s">
        <v>821</v>
      </c>
      <c r="H902" s="191" t="n">
        <v>6.9825</v>
      </c>
      <c r="I902" s="192"/>
      <c r="L902" s="188"/>
      <c r="M902" s="193"/>
      <c r="N902" s="194"/>
      <c r="O902" s="194"/>
      <c r="P902" s="194"/>
      <c r="Q902" s="194"/>
      <c r="R902" s="194"/>
      <c r="S902" s="194"/>
      <c r="T902" s="194"/>
      <c r="U902" s="195"/>
      <c r="AT902" s="189" t="s">
        <v>174</v>
      </c>
      <c r="AU902" s="189" t="s">
        <v>83</v>
      </c>
      <c r="AV902" s="187" t="s">
        <v>83</v>
      </c>
      <c r="AW902" s="187" t="s">
        <v>176</v>
      </c>
      <c r="AX902" s="187" t="s">
        <v>73</v>
      </c>
      <c r="AY902" s="189" t="s">
        <v>165</v>
      </c>
    </row>
    <row r="903" s="187" customFormat="true" ht="12" hidden="false" customHeight="false" outlineLevel="0" collapsed="false">
      <c r="B903" s="188"/>
      <c r="D903" s="180" t="s">
        <v>174</v>
      </c>
      <c r="E903" s="189"/>
      <c r="F903" s="190" t="s">
        <v>822</v>
      </c>
      <c r="H903" s="191" t="n">
        <v>5.565</v>
      </c>
      <c r="I903" s="192"/>
      <c r="L903" s="188"/>
      <c r="M903" s="193"/>
      <c r="N903" s="194"/>
      <c r="O903" s="194"/>
      <c r="P903" s="194"/>
      <c r="Q903" s="194"/>
      <c r="R903" s="194"/>
      <c r="S903" s="194"/>
      <c r="T903" s="194"/>
      <c r="U903" s="195"/>
      <c r="AT903" s="189" t="s">
        <v>174</v>
      </c>
      <c r="AU903" s="189" t="s">
        <v>83</v>
      </c>
      <c r="AV903" s="187" t="s">
        <v>83</v>
      </c>
      <c r="AW903" s="187" t="s">
        <v>176</v>
      </c>
      <c r="AX903" s="187" t="s">
        <v>73</v>
      </c>
      <c r="AY903" s="189" t="s">
        <v>165</v>
      </c>
    </row>
    <row r="904" s="187" customFormat="true" ht="12" hidden="false" customHeight="false" outlineLevel="0" collapsed="false">
      <c r="B904" s="188"/>
      <c r="D904" s="180" t="s">
        <v>174</v>
      </c>
      <c r="E904" s="189"/>
      <c r="F904" s="190" t="s">
        <v>823</v>
      </c>
      <c r="H904" s="191" t="n">
        <v>5.565</v>
      </c>
      <c r="I904" s="192"/>
      <c r="L904" s="188"/>
      <c r="M904" s="193"/>
      <c r="N904" s="194"/>
      <c r="O904" s="194"/>
      <c r="P904" s="194"/>
      <c r="Q904" s="194"/>
      <c r="R904" s="194"/>
      <c r="S904" s="194"/>
      <c r="T904" s="194"/>
      <c r="U904" s="195"/>
      <c r="AT904" s="189" t="s">
        <v>174</v>
      </c>
      <c r="AU904" s="189" t="s">
        <v>83</v>
      </c>
      <c r="AV904" s="187" t="s">
        <v>83</v>
      </c>
      <c r="AW904" s="187" t="s">
        <v>176</v>
      </c>
      <c r="AX904" s="187" t="s">
        <v>73</v>
      </c>
      <c r="AY904" s="189" t="s">
        <v>165</v>
      </c>
    </row>
    <row r="905" s="187" customFormat="true" ht="12" hidden="false" customHeight="false" outlineLevel="0" collapsed="false">
      <c r="B905" s="188"/>
      <c r="D905" s="180" t="s">
        <v>174</v>
      </c>
      <c r="E905" s="189"/>
      <c r="F905" s="190" t="s">
        <v>824</v>
      </c>
      <c r="H905" s="191" t="n">
        <v>5.565</v>
      </c>
      <c r="I905" s="192"/>
      <c r="L905" s="188"/>
      <c r="M905" s="193"/>
      <c r="N905" s="194"/>
      <c r="O905" s="194"/>
      <c r="P905" s="194"/>
      <c r="Q905" s="194"/>
      <c r="R905" s="194"/>
      <c r="S905" s="194"/>
      <c r="T905" s="194"/>
      <c r="U905" s="195"/>
      <c r="AT905" s="189" t="s">
        <v>174</v>
      </c>
      <c r="AU905" s="189" t="s">
        <v>83</v>
      </c>
      <c r="AV905" s="187" t="s">
        <v>83</v>
      </c>
      <c r="AW905" s="187" t="s">
        <v>176</v>
      </c>
      <c r="AX905" s="187" t="s">
        <v>73</v>
      </c>
      <c r="AY905" s="189" t="s">
        <v>165</v>
      </c>
    </row>
    <row r="906" s="187" customFormat="true" ht="12" hidden="false" customHeight="false" outlineLevel="0" collapsed="false">
      <c r="B906" s="188"/>
      <c r="D906" s="180" t="s">
        <v>174</v>
      </c>
      <c r="E906" s="189"/>
      <c r="F906" s="190" t="s">
        <v>825</v>
      </c>
      <c r="H906" s="191" t="n">
        <v>9.5025</v>
      </c>
      <c r="I906" s="192"/>
      <c r="L906" s="188"/>
      <c r="M906" s="193"/>
      <c r="N906" s="194"/>
      <c r="O906" s="194"/>
      <c r="P906" s="194"/>
      <c r="Q906" s="194"/>
      <c r="R906" s="194"/>
      <c r="S906" s="194"/>
      <c r="T906" s="194"/>
      <c r="U906" s="195"/>
      <c r="AT906" s="189" t="s">
        <v>174</v>
      </c>
      <c r="AU906" s="189" t="s">
        <v>83</v>
      </c>
      <c r="AV906" s="187" t="s">
        <v>83</v>
      </c>
      <c r="AW906" s="187" t="s">
        <v>176</v>
      </c>
      <c r="AX906" s="187" t="s">
        <v>73</v>
      </c>
      <c r="AY906" s="189" t="s">
        <v>165</v>
      </c>
    </row>
    <row r="907" s="178" customFormat="true" ht="12" hidden="false" customHeight="false" outlineLevel="0" collapsed="false">
      <c r="B907" s="179"/>
      <c r="D907" s="180" t="s">
        <v>174</v>
      </c>
      <c r="E907" s="181"/>
      <c r="F907" s="182" t="s">
        <v>375</v>
      </c>
      <c r="H907" s="181"/>
      <c r="I907" s="183"/>
      <c r="L907" s="179"/>
      <c r="M907" s="184"/>
      <c r="N907" s="185"/>
      <c r="O907" s="185"/>
      <c r="P907" s="185"/>
      <c r="Q907" s="185"/>
      <c r="R907" s="185"/>
      <c r="S907" s="185"/>
      <c r="T907" s="185"/>
      <c r="U907" s="186"/>
      <c r="AT907" s="181" t="s">
        <v>174</v>
      </c>
      <c r="AU907" s="181" t="s">
        <v>83</v>
      </c>
      <c r="AV907" s="178" t="s">
        <v>81</v>
      </c>
      <c r="AW907" s="178" t="s">
        <v>176</v>
      </c>
      <c r="AX907" s="178" t="s">
        <v>73</v>
      </c>
      <c r="AY907" s="181" t="s">
        <v>165</v>
      </c>
    </row>
    <row r="908" s="187" customFormat="true" ht="12" hidden="false" customHeight="false" outlineLevel="0" collapsed="false">
      <c r="B908" s="188"/>
      <c r="D908" s="180" t="s">
        <v>174</v>
      </c>
      <c r="E908" s="189"/>
      <c r="F908" s="190" t="s">
        <v>826</v>
      </c>
      <c r="H908" s="191" t="n">
        <v>35.4425</v>
      </c>
      <c r="I908" s="192"/>
      <c r="L908" s="188"/>
      <c r="M908" s="193"/>
      <c r="N908" s="194"/>
      <c r="O908" s="194"/>
      <c r="P908" s="194"/>
      <c r="Q908" s="194"/>
      <c r="R908" s="194"/>
      <c r="S908" s="194"/>
      <c r="T908" s="194"/>
      <c r="U908" s="195"/>
      <c r="AT908" s="189" t="s">
        <v>174</v>
      </c>
      <c r="AU908" s="189" t="s">
        <v>83</v>
      </c>
      <c r="AV908" s="187" t="s">
        <v>83</v>
      </c>
      <c r="AW908" s="187" t="s">
        <v>176</v>
      </c>
      <c r="AX908" s="187" t="s">
        <v>73</v>
      </c>
      <c r="AY908" s="189" t="s">
        <v>165</v>
      </c>
    </row>
    <row r="909" s="187" customFormat="true" ht="24" hidden="false" customHeight="false" outlineLevel="0" collapsed="false">
      <c r="B909" s="188"/>
      <c r="D909" s="180" t="s">
        <v>174</v>
      </c>
      <c r="E909" s="189"/>
      <c r="F909" s="190" t="s">
        <v>827</v>
      </c>
      <c r="H909" s="191" t="n">
        <v>66.31</v>
      </c>
      <c r="I909" s="192"/>
      <c r="L909" s="188"/>
      <c r="M909" s="193"/>
      <c r="N909" s="194"/>
      <c r="O909" s="194"/>
      <c r="P909" s="194"/>
      <c r="Q909" s="194"/>
      <c r="R909" s="194"/>
      <c r="S909" s="194"/>
      <c r="T909" s="194"/>
      <c r="U909" s="195"/>
      <c r="AT909" s="189" t="s">
        <v>174</v>
      </c>
      <c r="AU909" s="189" t="s">
        <v>83</v>
      </c>
      <c r="AV909" s="187" t="s">
        <v>83</v>
      </c>
      <c r="AW909" s="187" t="s">
        <v>176</v>
      </c>
      <c r="AX909" s="187" t="s">
        <v>73</v>
      </c>
      <c r="AY909" s="189" t="s">
        <v>165</v>
      </c>
    </row>
    <row r="910" s="187" customFormat="true" ht="24" hidden="false" customHeight="false" outlineLevel="0" collapsed="false">
      <c r="B910" s="188"/>
      <c r="D910" s="180" t="s">
        <v>174</v>
      </c>
      <c r="E910" s="189"/>
      <c r="F910" s="190" t="s">
        <v>828</v>
      </c>
      <c r="H910" s="191" t="n">
        <v>53.5525</v>
      </c>
      <c r="I910" s="192"/>
      <c r="L910" s="188"/>
      <c r="M910" s="193"/>
      <c r="N910" s="194"/>
      <c r="O910" s="194"/>
      <c r="P910" s="194"/>
      <c r="Q910" s="194"/>
      <c r="R910" s="194"/>
      <c r="S910" s="194"/>
      <c r="T910" s="194"/>
      <c r="U910" s="195"/>
      <c r="AT910" s="189" t="s">
        <v>174</v>
      </c>
      <c r="AU910" s="189" t="s">
        <v>83</v>
      </c>
      <c r="AV910" s="187" t="s">
        <v>83</v>
      </c>
      <c r="AW910" s="187" t="s">
        <v>176</v>
      </c>
      <c r="AX910" s="187" t="s">
        <v>73</v>
      </c>
      <c r="AY910" s="189" t="s">
        <v>165</v>
      </c>
    </row>
    <row r="911" s="187" customFormat="true" ht="12" hidden="false" customHeight="false" outlineLevel="0" collapsed="false">
      <c r="B911" s="188"/>
      <c r="D911" s="180" t="s">
        <v>174</v>
      </c>
      <c r="E911" s="189"/>
      <c r="F911" s="190" t="s">
        <v>829</v>
      </c>
      <c r="H911" s="191" t="n">
        <v>6.279</v>
      </c>
      <c r="I911" s="192"/>
      <c r="L911" s="188"/>
      <c r="M911" s="193"/>
      <c r="N911" s="194"/>
      <c r="O911" s="194"/>
      <c r="P911" s="194"/>
      <c r="Q911" s="194"/>
      <c r="R911" s="194"/>
      <c r="S911" s="194"/>
      <c r="T911" s="194"/>
      <c r="U911" s="195"/>
      <c r="AT911" s="189" t="s">
        <v>174</v>
      </c>
      <c r="AU911" s="189" t="s">
        <v>83</v>
      </c>
      <c r="AV911" s="187" t="s">
        <v>83</v>
      </c>
      <c r="AW911" s="187" t="s">
        <v>176</v>
      </c>
      <c r="AX911" s="187" t="s">
        <v>73</v>
      </c>
      <c r="AY911" s="189" t="s">
        <v>165</v>
      </c>
    </row>
    <row r="912" s="187" customFormat="true" ht="12" hidden="false" customHeight="false" outlineLevel="0" collapsed="false">
      <c r="B912" s="188"/>
      <c r="D912" s="180" t="s">
        <v>174</v>
      </c>
      <c r="E912" s="189"/>
      <c r="F912" s="190" t="s">
        <v>830</v>
      </c>
      <c r="H912" s="191" t="n">
        <v>6.174</v>
      </c>
      <c r="I912" s="192"/>
      <c r="L912" s="188"/>
      <c r="M912" s="193"/>
      <c r="N912" s="194"/>
      <c r="O912" s="194"/>
      <c r="P912" s="194"/>
      <c r="Q912" s="194"/>
      <c r="R912" s="194"/>
      <c r="S912" s="194"/>
      <c r="T912" s="194"/>
      <c r="U912" s="195"/>
      <c r="AT912" s="189" t="s">
        <v>174</v>
      </c>
      <c r="AU912" s="189" t="s">
        <v>83</v>
      </c>
      <c r="AV912" s="187" t="s">
        <v>83</v>
      </c>
      <c r="AW912" s="187" t="s">
        <v>176</v>
      </c>
      <c r="AX912" s="187" t="s">
        <v>73</v>
      </c>
      <c r="AY912" s="189" t="s">
        <v>165</v>
      </c>
    </row>
    <row r="913" s="187" customFormat="true" ht="24" hidden="false" customHeight="false" outlineLevel="0" collapsed="false">
      <c r="B913" s="188"/>
      <c r="D913" s="180" t="s">
        <v>174</v>
      </c>
      <c r="E913" s="189"/>
      <c r="F913" s="190" t="s">
        <v>831</v>
      </c>
      <c r="H913" s="191" t="n">
        <v>22.0875</v>
      </c>
      <c r="I913" s="192"/>
      <c r="L913" s="188"/>
      <c r="M913" s="193"/>
      <c r="N913" s="194"/>
      <c r="O913" s="194"/>
      <c r="P913" s="194"/>
      <c r="Q913" s="194"/>
      <c r="R913" s="194"/>
      <c r="S913" s="194"/>
      <c r="T913" s="194"/>
      <c r="U913" s="195"/>
      <c r="AT913" s="189" t="s">
        <v>174</v>
      </c>
      <c r="AU913" s="189" t="s">
        <v>83</v>
      </c>
      <c r="AV913" s="187" t="s">
        <v>83</v>
      </c>
      <c r="AW913" s="187" t="s">
        <v>176</v>
      </c>
      <c r="AX913" s="187" t="s">
        <v>73</v>
      </c>
      <c r="AY913" s="189" t="s">
        <v>165</v>
      </c>
    </row>
    <row r="914" s="187" customFormat="true" ht="12" hidden="false" customHeight="false" outlineLevel="0" collapsed="false">
      <c r="B914" s="188"/>
      <c r="D914" s="180" t="s">
        <v>174</v>
      </c>
      <c r="E914" s="189"/>
      <c r="F914" s="190" t="s">
        <v>832</v>
      </c>
      <c r="H914" s="191" t="n">
        <v>13.86</v>
      </c>
      <c r="I914" s="192"/>
      <c r="L914" s="188"/>
      <c r="M914" s="193"/>
      <c r="N914" s="194"/>
      <c r="O914" s="194"/>
      <c r="P914" s="194"/>
      <c r="Q914" s="194"/>
      <c r="R914" s="194"/>
      <c r="S914" s="194"/>
      <c r="T914" s="194"/>
      <c r="U914" s="195"/>
      <c r="AT914" s="189" t="s">
        <v>174</v>
      </c>
      <c r="AU914" s="189" t="s">
        <v>83</v>
      </c>
      <c r="AV914" s="187" t="s">
        <v>83</v>
      </c>
      <c r="AW914" s="187" t="s">
        <v>176</v>
      </c>
      <c r="AX914" s="187" t="s">
        <v>73</v>
      </c>
      <c r="AY914" s="189" t="s">
        <v>165</v>
      </c>
    </row>
    <row r="915" s="187" customFormat="true" ht="12" hidden="false" customHeight="false" outlineLevel="0" collapsed="false">
      <c r="B915" s="188"/>
      <c r="D915" s="180" t="s">
        <v>174</v>
      </c>
      <c r="E915" s="189"/>
      <c r="F915" s="190" t="s">
        <v>833</v>
      </c>
      <c r="H915" s="191" t="n">
        <v>6.195</v>
      </c>
      <c r="I915" s="192"/>
      <c r="L915" s="188"/>
      <c r="M915" s="193"/>
      <c r="N915" s="194"/>
      <c r="O915" s="194"/>
      <c r="P915" s="194"/>
      <c r="Q915" s="194"/>
      <c r="R915" s="194"/>
      <c r="S915" s="194"/>
      <c r="T915" s="194"/>
      <c r="U915" s="195"/>
      <c r="AT915" s="189" t="s">
        <v>174</v>
      </c>
      <c r="AU915" s="189" t="s">
        <v>83</v>
      </c>
      <c r="AV915" s="187" t="s">
        <v>83</v>
      </c>
      <c r="AW915" s="187" t="s">
        <v>176</v>
      </c>
      <c r="AX915" s="187" t="s">
        <v>73</v>
      </c>
      <c r="AY915" s="189" t="s">
        <v>165</v>
      </c>
    </row>
    <row r="916" s="187" customFormat="true" ht="24" hidden="false" customHeight="false" outlineLevel="0" collapsed="false">
      <c r="B916" s="188"/>
      <c r="D916" s="180" t="s">
        <v>174</v>
      </c>
      <c r="E916" s="189"/>
      <c r="F916" s="190" t="s">
        <v>834</v>
      </c>
      <c r="H916" s="191" t="n">
        <v>43.024</v>
      </c>
      <c r="I916" s="192"/>
      <c r="L916" s="188"/>
      <c r="M916" s="193"/>
      <c r="N916" s="194"/>
      <c r="O916" s="194"/>
      <c r="P916" s="194"/>
      <c r="Q916" s="194"/>
      <c r="R916" s="194"/>
      <c r="S916" s="194"/>
      <c r="T916" s="194"/>
      <c r="U916" s="195"/>
      <c r="AT916" s="189" t="s">
        <v>174</v>
      </c>
      <c r="AU916" s="189" t="s">
        <v>83</v>
      </c>
      <c r="AV916" s="187" t="s">
        <v>83</v>
      </c>
      <c r="AW916" s="187" t="s">
        <v>176</v>
      </c>
      <c r="AX916" s="187" t="s">
        <v>73</v>
      </c>
      <c r="AY916" s="189" t="s">
        <v>165</v>
      </c>
    </row>
    <row r="917" s="187" customFormat="true" ht="36" hidden="false" customHeight="false" outlineLevel="0" collapsed="false">
      <c r="B917" s="188"/>
      <c r="D917" s="180" t="s">
        <v>174</v>
      </c>
      <c r="E917" s="189"/>
      <c r="F917" s="190" t="s">
        <v>835</v>
      </c>
      <c r="H917" s="191" t="n">
        <v>132.31</v>
      </c>
      <c r="I917" s="192"/>
      <c r="L917" s="188"/>
      <c r="M917" s="193"/>
      <c r="N917" s="194"/>
      <c r="O917" s="194"/>
      <c r="P917" s="194"/>
      <c r="Q917" s="194"/>
      <c r="R917" s="194"/>
      <c r="S917" s="194"/>
      <c r="T917" s="194"/>
      <c r="U917" s="195"/>
      <c r="AT917" s="189" t="s">
        <v>174</v>
      </c>
      <c r="AU917" s="189" t="s">
        <v>83</v>
      </c>
      <c r="AV917" s="187" t="s">
        <v>83</v>
      </c>
      <c r="AW917" s="187" t="s">
        <v>176</v>
      </c>
      <c r="AX917" s="187" t="s">
        <v>73</v>
      </c>
      <c r="AY917" s="189" t="s">
        <v>165</v>
      </c>
    </row>
    <row r="918" s="187" customFormat="true" ht="12" hidden="false" customHeight="false" outlineLevel="0" collapsed="false">
      <c r="B918" s="188"/>
      <c r="D918" s="180" t="s">
        <v>174</v>
      </c>
      <c r="E918" s="189"/>
      <c r="F918" s="190" t="s">
        <v>836</v>
      </c>
      <c r="H918" s="191" t="n">
        <v>21.6275</v>
      </c>
      <c r="I918" s="192"/>
      <c r="L918" s="188"/>
      <c r="M918" s="193"/>
      <c r="N918" s="194"/>
      <c r="O918" s="194"/>
      <c r="P918" s="194"/>
      <c r="Q918" s="194"/>
      <c r="R918" s="194"/>
      <c r="S918" s="194"/>
      <c r="T918" s="194"/>
      <c r="U918" s="195"/>
      <c r="AT918" s="189" t="s">
        <v>174</v>
      </c>
      <c r="AU918" s="189" t="s">
        <v>83</v>
      </c>
      <c r="AV918" s="187" t="s">
        <v>83</v>
      </c>
      <c r="AW918" s="187" t="s">
        <v>176</v>
      </c>
      <c r="AX918" s="187" t="s">
        <v>73</v>
      </c>
      <c r="AY918" s="189" t="s">
        <v>165</v>
      </c>
    </row>
    <row r="919" s="187" customFormat="true" ht="12" hidden="false" customHeight="false" outlineLevel="0" collapsed="false">
      <c r="B919" s="188"/>
      <c r="D919" s="180" t="s">
        <v>174</v>
      </c>
      <c r="E919" s="189"/>
      <c r="F919" s="190" t="s">
        <v>837</v>
      </c>
      <c r="H919" s="191" t="n">
        <v>9.015</v>
      </c>
      <c r="I919" s="192"/>
      <c r="L919" s="188"/>
      <c r="M919" s="193"/>
      <c r="N919" s="194"/>
      <c r="O919" s="194"/>
      <c r="P919" s="194"/>
      <c r="Q919" s="194"/>
      <c r="R919" s="194"/>
      <c r="S919" s="194"/>
      <c r="T919" s="194"/>
      <c r="U919" s="195"/>
      <c r="AT919" s="189" t="s">
        <v>174</v>
      </c>
      <c r="AU919" s="189" t="s">
        <v>83</v>
      </c>
      <c r="AV919" s="187" t="s">
        <v>83</v>
      </c>
      <c r="AW919" s="187" t="s">
        <v>176</v>
      </c>
      <c r="AX919" s="187" t="s">
        <v>73</v>
      </c>
      <c r="AY919" s="189" t="s">
        <v>165</v>
      </c>
    </row>
    <row r="920" s="187" customFormat="true" ht="12" hidden="false" customHeight="false" outlineLevel="0" collapsed="false">
      <c r="B920" s="188"/>
      <c r="D920" s="180" t="s">
        <v>174</v>
      </c>
      <c r="E920" s="189"/>
      <c r="F920" s="190" t="s">
        <v>838</v>
      </c>
      <c r="H920" s="191" t="n">
        <v>9.015</v>
      </c>
      <c r="I920" s="192"/>
      <c r="L920" s="188"/>
      <c r="M920" s="193"/>
      <c r="N920" s="194"/>
      <c r="O920" s="194"/>
      <c r="P920" s="194"/>
      <c r="Q920" s="194"/>
      <c r="R920" s="194"/>
      <c r="S920" s="194"/>
      <c r="T920" s="194"/>
      <c r="U920" s="195"/>
      <c r="AT920" s="189" t="s">
        <v>174</v>
      </c>
      <c r="AU920" s="189" t="s">
        <v>83</v>
      </c>
      <c r="AV920" s="187" t="s">
        <v>83</v>
      </c>
      <c r="AW920" s="187" t="s">
        <v>176</v>
      </c>
      <c r="AX920" s="187" t="s">
        <v>73</v>
      </c>
      <c r="AY920" s="189" t="s">
        <v>165</v>
      </c>
    </row>
    <row r="921" s="187" customFormat="true" ht="12" hidden="false" customHeight="false" outlineLevel="0" collapsed="false">
      <c r="B921" s="188"/>
      <c r="D921" s="180" t="s">
        <v>174</v>
      </c>
      <c r="E921" s="189"/>
      <c r="F921" s="190" t="s">
        <v>839</v>
      </c>
      <c r="H921" s="191" t="n">
        <v>21.6275</v>
      </c>
      <c r="I921" s="192"/>
      <c r="L921" s="188"/>
      <c r="M921" s="193"/>
      <c r="N921" s="194"/>
      <c r="O921" s="194"/>
      <c r="P921" s="194"/>
      <c r="Q921" s="194"/>
      <c r="R921" s="194"/>
      <c r="S921" s="194"/>
      <c r="T921" s="194"/>
      <c r="U921" s="195"/>
      <c r="AT921" s="189" t="s">
        <v>174</v>
      </c>
      <c r="AU921" s="189" t="s">
        <v>83</v>
      </c>
      <c r="AV921" s="187" t="s">
        <v>83</v>
      </c>
      <c r="AW921" s="187" t="s">
        <v>176</v>
      </c>
      <c r="AX921" s="187" t="s">
        <v>73</v>
      </c>
      <c r="AY921" s="189" t="s">
        <v>165</v>
      </c>
    </row>
    <row r="922" s="187" customFormat="true" ht="36" hidden="false" customHeight="false" outlineLevel="0" collapsed="false">
      <c r="B922" s="188"/>
      <c r="D922" s="180" t="s">
        <v>174</v>
      </c>
      <c r="E922" s="189"/>
      <c r="F922" s="190" t="s">
        <v>840</v>
      </c>
      <c r="H922" s="191" t="n">
        <v>132.31</v>
      </c>
      <c r="I922" s="192"/>
      <c r="L922" s="188"/>
      <c r="M922" s="193"/>
      <c r="N922" s="194"/>
      <c r="O922" s="194"/>
      <c r="P922" s="194"/>
      <c r="Q922" s="194"/>
      <c r="R922" s="194"/>
      <c r="S922" s="194"/>
      <c r="T922" s="194"/>
      <c r="U922" s="195"/>
      <c r="AT922" s="189" t="s">
        <v>174</v>
      </c>
      <c r="AU922" s="189" t="s">
        <v>83</v>
      </c>
      <c r="AV922" s="187" t="s">
        <v>83</v>
      </c>
      <c r="AW922" s="187" t="s">
        <v>176</v>
      </c>
      <c r="AX922" s="187" t="s">
        <v>73</v>
      </c>
      <c r="AY922" s="189" t="s">
        <v>165</v>
      </c>
    </row>
    <row r="923" s="187" customFormat="true" ht="24" hidden="false" customHeight="false" outlineLevel="0" collapsed="false">
      <c r="B923" s="188"/>
      <c r="D923" s="180" t="s">
        <v>174</v>
      </c>
      <c r="E923" s="189"/>
      <c r="F923" s="190" t="s">
        <v>841</v>
      </c>
      <c r="H923" s="191" t="n">
        <v>43.024</v>
      </c>
      <c r="I923" s="192"/>
      <c r="L923" s="188"/>
      <c r="M923" s="193"/>
      <c r="N923" s="194"/>
      <c r="O923" s="194"/>
      <c r="P923" s="194"/>
      <c r="Q923" s="194"/>
      <c r="R923" s="194"/>
      <c r="S923" s="194"/>
      <c r="T923" s="194"/>
      <c r="U923" s="195"/>
      <c r="AT923" s="189" t="s">
        <v>174</v>
      </c>
      <c r="AU923" s="189" t="s">
        <v>83</v>
      </c>
      <c r="AV923" s="187" t="s">
        <v>83</v>
      </c>
      <c r="AW923" s="187" t="s">
        <v>176</v>
      </c>
      <c r="AX923" s="187" t="s">
        <v>73</v>
      </c>
      <c r="AY923" s="189" t="s">
        <v>165</v>
      </c>
    </row>
    <row r="924" s="187" customFormat="true" ht="24" hidden="false" customHeight="false" outlineLevel="0" collapsed="false">
      <c r="B924" s="188"/>
      <c r="D924" s="180" t="s">
        <v>174</v>
      </c>
      <c r="E924" s="189"/>
      <c r="F924" s="190" t="s">
        <v>842</v>
      </c>
      <c r="H924" s="191" t="n">
        <v>22.0875</v>
      </c>
      <c r="I924" s="192"/>
      <c r="L924" s="188"/>
      <c r="M924" s="193"/>
      <c r="N924" s="194"/>
      <c r="O924" s="194"/>
      <c r="P924" s="194"/>
      <c r="Q924" s="194"/>
      <c r="R924" s="194"/>
      <c r="S924" s="194"/>
      <c r="T924" s="194"/>
      <c r="U924" s="195"/>
      <c r="AT924" s="189" t="s">
        <v>174</v>
      </c>
      <c r="AU924" s="189" t="s">
        <v>83</v>
      </c>
      <c r="AV924" s="187" t="s">
        <v>83</v>
      </c>
      <c r="AW924" s="187" t="s">
        <v>176</v>
      </c>
      <c r="AX924" s="187" t="s">
        <v>73</v>
      </c>
      <c r="AY924" s="189" t="s">
        <v>165</v>
      </c>
    </row>
    <row r="925" s="187" customFormat="true" ht="12" hidden="false" customHeight="false" outlineLevel="0" collapsed="false">
      <c r="B925" s="188"/>
      <c r="D925" s="180" t="s">
        <v>174</v>
      </c>
      <c r="E925" s="189"/>
      <c r="F925" s="190" t="s">
        <v>843</v>
      </c>
      <c r="H925" s="191" t="n">
        <v>13.86</v>
      </c>
      <c r="I925" s="192"/>
      <c r="L925" s="188"/>
      <c r="M925" s="193"/>
      <c r="N925" s="194"/>
      <c r="O925" s="194"/>
      <c r="P925" s="194"/>
      <c r="Q925" s="194"/>
      <c r="R925" s="194"/>
      <c r="S925" s="194"/>
      <c r="T925" s="194"/>
      <c r="U925" s="195"/>
      <c r="AT925" s="189" t="s">
        <v>174</v>
      </c>
      <c r="AU925" s="189" t="s">
        <v>83</v>
      </c>
      <c r="AV925" s="187" t="s">
        <v>83</v>
      </c>
      <c r="AW925" s="187" t="s">
        <v>176</v>
      </c>
      <c r="AX925" s="187" t="s">
        <v>73</v>
      </c>
      <c r="AY925" s="189" t="s">
        <v>165</v>
      </c>
    </row>
    <row r="926" s="187" customFormat="true" ht="12" hidden="false" customHeight="false" outlineLevel="0" collapsed="false">
      <c r="B926" s="188"/>
      <c r="D926" s="180" t="s">
        <v>174</v>
      </c>
      <c r="E926" s="189"/>
      <c r="F926" s="190" t="s">
        <v>844</v>
      </c>
      <c r="H926" s="191" t="n">
        <v>6.195</v>
      </c>
      <c r="I926" s="192"/>
      <c r="L926" s="188"/>
      <c r="M926" s="193"/>
      <c r="N926" s="194"/>
      <c r="O926" s="194"/>
      <c r="P926" s="194"/>
      <c r="Q926" s="194"/>
      <c r="R926" s="194"/>
      <c r="S926" s="194"/>
      <c r="T926" s="194"/>
      <c r="U926" s="195"/>
      <c r="AT926" s="189" t="s">
        <v>174</v>
      </c>
      <c r="AU926" s="189" t="s">
        <v>83</v>
      </c>
      <c r="AV926" s="187" t="s">
        <v>83</v>
      </c>
      <c r="AW926" s="187" t="s">
        <v>176</v>
      </c>
      <c r="AX926" s="187" t="s">
        <v>73</v>
      </c>
      <c r="AY926" s="189" t="s">
        <v>165</v>
      </c>
    </row>
    <row r="927" s="187" customFormat="true" ht="24" hidden="false" customHeight="false" outlineLevel="0" collapsed="false">
      <c r="B927" s="188"/>
      <c r="D927" s="180" t="s">
        <v>174</v>
      </c>
      <c r="E927" s="189"/>
      <c r="F927" s="190" t="s">
        <v>845</v>
      </c>
      <c r="H927" s="191" t="n">
        <v>53.5525</v>
      </c>
      <c r="I927" s="192"/>
      <c r="L927" s="188"/>
      <c r="M927" s="193"/>
      <c r="N927" s="194"/>
      <c r="O927" s="194"/>
      <c r="P927" s="194"/>
      <c r="Q927" s="194"/>
      <c r="R927" s="194"/>
      <c r="S927" s="194"/>
      <c r="T927" s="194"/>
      <c r="U927" s="195"/>
      <c r="AT927" s="189" t="s">
        <v>174</v>
      </c>
      <c r="AU927" s="189" t="s">
        <v>83</v>
      </c>
      <c r="AV927" s="187" t="s">
        <v>83</v>
      </c>
      <c r="AW927" s="187" t="s">
        <v>176</v>
      </c>
      <c r="AX927" s="187" t="s">
        <v>73</v>
      </c>
      <c r="AY927" s="189" t="s">
        <v>165</v>
      </c>
    </row>
    <row r="928" s="187" customFormat="true" ht="12" hidden="false" customHeight="false" outlineLevel="0" collapsed="false">
      <c r="B928" s="188"/>
      <c r="D928" s="180" t="s">
        <v>174</v>
      </c>
      <c r="E928" s="189"/>
      <c r="F928" s="190" t="s">
        <v>846</v>
      </c>
      <c r="H928" s="191" t="n">
        <v>6.279</v>
      </c>
      <c r="I928" s="192"/>
      <c r="L928" s="188"/>
      <c r="M928" s="193"/>
      <c r="N928" s="194"/>
      <c r="O928" s="194"/>
      <c r="P928" s="194"/>
      <c r="Q928" s="194"/>
      <c r="R928" s="194"/>
      <c r="S928" s="194"/>
      <c r="T928" s="194"/>
      <c r="U928" s="195"/>
      <c r="AT928" s="189" t="s">
        <v>174</v>
      </c>
      <c r="AU928" s="189" t="s">
        <v>83</v>
      </c>
      <c r="AV928" s="187" t="s">
        <v>83</v>
      </c>
      <c r="AW928" s="187" t="s">
        <v>176</v>
      </c>
      <c r="AX928" s="187" t="s">
        <v>73</v>
      </c>
      <c r="AY928" s="189" t="s">
        <v>165</v>
      </c>
    </row>
    <row r="929" s="187" customFormat="true" ht="12" hidden="false" customHeight="false" outlineLevel="0" collapsed="false">
      <c r="B929" s="188"/>
      <c r="D929" s="180" t="s">
        <v>174</v>
      </c>
      <c r="E929" s="189"/>
      <c r="F929" s="190" t="s">
        <v>847</v>
      </c>
      <c r="H929" s="191" t="n">
        <v>6.174</v>
      </c>
      <c r="I929" s="192"/>
      <c r="L929" s="188"/>
      <c r="M929" s="193"/>
      <c r="N929" s="194"/>
      <c r="O929" s="194"/>
      <c r="P929" s="194"/>
      <c r="Q929" s="194"/>
      <c r="R929" s="194"/>
      <c r="S929" s="194"/>
      <c r="T929" s="194"/>
      <c r="U929" s="195"/>
      <c r="AT929" s="189" t="s">
        <v>174</v>
      </c>
      <c r="AU929" s="189" t="s">
        <v>83</v>
      </c>
      <c r="AV929" s="187" t="s">
        <v>83</v>
      </c>
      <c r="AW929" s="187" t="s">
        <v>176</v>
      </c>
      <c r="AX929" s="187" t="s">
        <v>73</v>
      </c>
      <c r="AY929" s="189" t="s">
        <v>165</v>
      </c>
    </row>
    <row r="930" s="187" customFormat="true" ht="24" hidden="false" customHeight="false" outlineLevel="0" collapsed="false">
      <c r="B930" s="188"/>
      <c r="D930" s="180" t="s">
        <v>174</v>
      </c>
      <c r="E930" s="189"/>
      <c r="F930" s="190" t="s">
        <v>848</v>
      </c>
      <c r="H930" s="191" t="n">
        <v>54.193</v>
      </c>
      <c r="I930" s="192"/>
      <c r="L930" s="188"/>
      <c r="M930" s="193"/>
      <c r="N930" s="194"/>
      <c r="O930" s="194"/>
      <c r="P930" s="194"/>
      <c r="Q930" s="194"/>
      <c r="R930" s="194"/>
      <c r="S930" s="194"/>
      <c r="T930" s="194"/>
      <c r="U930" s="195"/>
      <c r="AT930" s="189" t="s">
        <v>174</v>
      </c>
      <c r="AU930" s="189" t="s">
        <v>83</v>
      </c>
      <c r="AV930" s="187" t="s">
        <v>83</v>
      </c>
      <c r="AW930" s="187" t="s">
        <v>176</v>
      </c>
      <c r="AX930" s="187" t="s">
        <v>73</v>
      </c>
      <c r="AY930" s="189" t="s">
        <v>165</v>
      </c>
    </row>
    <row r="931" s="178" customFormat="true" ht="12" hidden="false" customHeight="false" outlineLevel="0" collapsed="false">
      <c r="B931" s="179"/>
      <c r="D931" s="180" t="s">
        <v>174</v>
      </c>
      <c r="E931" s="181"/>
      <c r="F931" s="182" t="s">
        <v>377</v>
      </c>
      <c r="H931" s="181"/>
      <c r="I931" s="183"/>
      <c r="L931" s="179"/>
      <c r="M931" s="184"/>
      <c r="N931" s="185"/>
      <c r="O931" s="185"/>
      <c r="P931" s="185"/>
      <c r="Q931" s="185"/>
      <c r="R931" s="185"/>
      <c r="S931" s="185"/>
      <c r="T931" s="185"/>
      <c r="U931" s="186"/>
      <c r="AT931" s="181" t="s">
        <v>174</v>
      </c>
      <c r="AU931" s="181" t="s">
        <v>83</v>
      </c>
      <c r="AV931" s="178" t="s">
        <v>81</v>
      </c>
      <c r="AW931" s="178" t="s">
        <v>176</v>
      </c>
      <c r="AX931" s="178" t="s">
        <v>73</v>
      </c>
      <c r="AY931" s="181" t="s">
        <v>165</v>
      </c>
    </row>
    <row r="932" s="187" customFormat="true" ht="24" hidden="false" customHeight="false" outlineLevel="0" collapsed="false">
      <c r="B932" s="188"/>
      <c r="D932" s="180" t="s">
        <v>174</v>
      </c>
      <c r="E932" s="189"/>
      <c r="F932" s="190" t="s">
        <v>849</v>
      </c>
      <c r="H932" s="191" t="n">
        <v>28.3525</v>
      </c>
      <c r="I932" s="192"/>
      <c r="L932" s="188"/>
      <c r="M932" s="193"/>
      <c r="N932" s="194"/>
      <c r="O932" s="194"/>
      <c r="P932" s="194"/>
      <c r="Q932" s="194"/>
      <c r="R932" s="194"/>
      <c r="S932" s="194"/>
      <c r="T932" s="194"/>
      <c r="U932" s="195"/>
      <c r="AT932" s="189" t="s">
        <v>174</v>
      </c>
      <c r="AU932" s="189" t="s">
        <v>83</v>
      </c>
      <c r="AV932" s="187" t="s">
        <v>83</v>
      </c>
      <c r="AW932" s="187" t="s">
        <v>176</v>
      </c>
      <c r="AX932" s="187" t="s">
        <v>73</v>
      </c>
      <c r="AY932" s="189" t="s">
        <v>165</v>
      </c>
    </row>
    <row r="933" s="187" customFormat="true" ht="24" hidden="false" customHeight="false" outlineLevel="0" collapsed="false">
      <c r="B933" s="188"/>
      <c r="D933" s="180" t="s">
        <v>174</v>
      </c>
      <c r="E933" s="189"/>
      <c r="F933" s="190" t="s">
        <v>850</v>
      </c>
      <c r="H933" s="191" t="n">
        <v>58.4955</v>
      </c>
      <c r="I933" s="192"/>
      <c r="L933" s="188"/>
      <c r="M933" s="193"/>
      <c r="N933" s="194"/>
      <c r="O933" s="194"/>
      <c r="P933" s="194"/>
      <c r="Q933" s="194"/>
      <c r="R933" s="194"/>
      <c r="S933" s="194"/>
      <c r="T933" s="194"/>
      <c r="U933" s="195"/>
      <c r="AT933" s="189" t="s">
        <v>174</v>
      </c>
      <c r="AU933" s="189" t="s">
        <v>83</v>
      </c>
      <c r="AV933" s="187" t="s">
        <v>83</v>
      </c>
      <c r="AW933" s="187" t="s">
        <v>176</v>
      </c>
      <c r="AX933" s="187" t="s">
        <v>73</v>
      </c>
      <c r="AY933" s="189" t="s">
        <v>165</v>
      </c>
    </row>
    <row r="934" s="187" customFormat="true" ht="24" hidden="false" customHeight="false" outlineLevel="0" collapsed="false">
      <c r="B934" s="188"/>
      <c r="D934" s="180" t="s">
        <v>174</v>
      </c>
      <c r="E934" s="189"/>
      <c r="F934" s="190" t="s">
        <v>851</v>
      </c>
      <c r="H934" s="191" t="n">
        <v>53.5525</v>
      </c>
      <c r="I934" s="192"/>
      <c r="L934" s="188"/>
      <c r="M934" s="193"/>
      <c r="N934" s="194"/>
      <c r="O934" s="194"/>
      <c r="P934" s="194"/>
      <c r="Q934" s="194"/>
      <c r="R934" s="194"/>
      <c r="S934" s="194"/>
      <c r="T934" s="194"/>
      <c r="U934" s="195"/>
      <c r="AT934" s="189" t="s">
        <v>174</v>
      </c>
      <c r="AU934" s="189" t="s">
        <v>83</v>
      </c>
      <c r="AV934" s="187" t="s">
        <v>83</v>
      </c>
      <c r="AW934" s="187" t="s">
        <v>176</v>
      </c>
      <c r="AX934" s="187" t="s">
        <v>73</v>
      </c>
      <c r="AY934" s="189" t="s">
        <v>165</v>
      </c>
    </row>
    <row r="935" s="187" customFormat="true" ht="12" hidden="false" customHeight="false" outlineLevel="0" collapsed="false">
      <c r="B935" s="188"/>
      <c r="D935" s="180" t="s">
        <v>174</v>
      </c>
      <c r="E935" s="189"/>
      <c r="F935" s="190" t="s">
        <v>852</v>
      </c>
      <c r="H935" s="191" t="n">
        <v>6.279</v>
      </c>
      <c r="I935" s="192"/>
      <c r="L935" s="188"/>
      <c r="M935" s="193"/>
      <c r="N935" s="194"/>
      <c r="O935" s="194"/>
      <c r="P935" s="194"/>
      <c r="Q935" s="194"/>
      <c r="R935" s="194"/>
      <c r="S935" s="194"/>
      <c r="T935" s="194"/>
      <c r="U935" s="195"/>
      <c r="AT935" s="189" t="s">
        <v>174</v>
      </c>
      <c r="AU935" s="189" t="s">
        <v>83</v>
      </c>
      <c r="AV935" s="187" t="s">
        <v>83</v>
      </c>
      <c r="AW935" s="187" t="s">
        <v>176</v>
      </c>
      <c r="AX935" s="187" t="s">
        <v>73</v>
      </c>
      <c r="AY935" s="189" t="s">
        <v>165</v>
      </c>
    </row>
    <row r="936" s="187" customFormat="true" ht="12" hidden="false" customHeight="false" outlineLevel="0" collapsed="false">
      <c r="B936" s="188"/>
      <c r="D936" s="180" t="s">
        <v>174</v>
      </c>
      <c r="E936" s="189"/>
      <c r="F936" s="190" t="s">
        <v>853</v>
      </c>
      <c r="H936" s="191" t="n">
        <v>6.174</v>
      </c>
      <c r="I936" s="192"/>
      <c r="L936" s="188"/>
      <c r="M936" s="193"/>
      <c r="N936" s="194"/>
      <c r="O936" s="194"/>
      <c r="P936" s="194"/>
      <c r="Q936" s="194"/>
      <c r="R936" s="194"/>
      <c r="S936" s="194"/>
      <c r="T936" s="194"/>
      <c r="U936" s="195"/>
      <c r="AT936" s="189" t="s">
        <v>174</v>
      </c>
      <c r="AU936" s="189" t="s">
        <v>83</v>
      </c>
      <c r="AV936" s="187" t="s">
        <v>83</v>
      </c>
      <c r="AW936" s="187" t="s">
        <v>176</v>
      </c>
      <c r="AX936" s="187" t="s">
        <v>73</v>
      </c>
      <c r="AY936" s="189" t="s">
        <v>165</v>
      </c>
    </row>
    <row r="937" s="187" customFormat="true" ht="24" hidden="false" customHeight="false" outlineLevel="0" collapsed="false">
      <c r="B937" s="188"/>
      <c r="D937" s="180" t="s">
        <v>174</v>
      </c>
      <c r="E937" s="189"/>
      <c r="F937" s="190" t="s">
        <v>854</v>
      </c>
      <c r="H937" s="191" t="n">
        <v>22.0875</v>
      </c>
      <c r="I937" s="192"/>
      <c r="L937" s="188"/>
      <c r="M937" s="193"/>
      <c r="N937" s="194"/>
      <c r="O937" s="194"/>
      <c r="P937" s="194"/>
      <c r="Q937" s="194"/>
      <c r="R937" s="194"/>
      <c r="S937" s="194"/>
      <c r="T937" s="194"/>
      <c r="U937" s="195"/>
      <c r="AT937" s="189" t="s">
        <v>174</v>
      </c>
      <c r="AU937" s="189" t="s">
        <v>83</v>
      </c>
      <c r="AV937" s="187" t="s">
        <v>83</v>
      </c>
      <c r="AW937" s="187" t="s">
        <v>176</v>
      </c>
      <c r="AX937" s="187" t="s">
        <v>73</v>
      </c>
      <c r="AY937" s="189" t="s">
        <v>165</v>
      </c>
    </row>
    <row r="938" s="187" customFormat="true" ht="12" hidden="false" customHeight="false" outlineLevel="0" collapsed="false">
      <c r="B938" s="188"/>
      <c r="D938" s="180" t="s">
        <v>174</v>
      </c>
      <c r="E938" s="189"/>
      <c r="F938" s="190" t="s">
        <v>855</v>
      </c>
      <c r="H938" s="191" t="n">
        <v>13.86</v>
      </c>
      <c r="I938" s="192"/>
      <c r="L938" s="188"/>
      <c r="M938" s="193"/>
      <c r="N938" s="194"/>
      <c r="O938" s="194"/>
      <c r="P938" s="194"/>
      <c r="Q938" s="194"/>
      <c r="R938" s="194"/>
      <c r="S938" s="194"/>
      <c r="T938" s="194"/>
      <c r="U938" s="195"/>
      <c r="AT938" s="189" t="s">
        <v>174</v>
      </c>
      <c r="AU938" s="189" t="s">
        <v>83</v>
      </c>
      <c r="AV938" s="187" t="s">
        <v>83</v>
      </c>
      <c r="AW938" s="187" t="s">
        <v>176</v>
      </c>
      <c r="AX938" s="187" t="s">
        <v>73</v>
      </c>
      <c r="AY938" s="189" t="s">
        <v>165</v>
      </c>
    </row>
    <row r="939" s="187" customFormat="true" ht="12" hidden="false" customHeight="false" outlineLevel="0" collapsed="false">
      <c r="B939" s="188"/>
      <c r="D939" s="180" t="s">
        <v>174</v>
      </c>
      <c r="E939" s="189"/>
      <c r="F939" s="190" t="s">
        <v>856</v>
      </c>
      <c r="H939" s="191" t="n">
        <v>6.195</v>
      </c>
      <c r="I939" s="192"/>
      <c r="L939" s="188"/>
      <c r="M939" s="193"/>
      <c r="N939" s="194"/>
      <c r="O939" s="194"/>
      <c r="P939" s="194"/>
      <c r="Q939" s="194"/>
      <c r="R939" s="194"/>
      <c r="S939" s="194"/>
      <c r="T939" s="194"/>
      <c r="U939" s="195"/>
      <c r="AT939" s="189" t="s">
        <v>174</v>
      </c>
      <c r="AU939" s="189" t="s">
        <v>83</v>
      </c>
      <c r="AV939" s="187" t="s">
        <v>83</v>
      </c>
      <c r="AW939" s="187" t="s">
        <v>176</v>
      </c>
      <c r="AX939" s="187" t="s">
        <v>73</v>
      </c>
      <c r="AY939" s="189" t="s">
        <v>165</v>
      </c>
    </row>
    <row r="940" s="187" customFormat="true" ht="24" hidden="false" customHeight="false" outlineLevel="0" collapsed="false">
      <c r="B940" s="188"/>
      <c r="D940" s="180" t="s">
        <v>174</v>
      </c>
      <c r="E940" s="189"/>
      <c r="F940" s="190" t="s">
        <v>857</v>
      </c>
      <c r="H940" s="191" t="n">
        <v>43.024</v>
      </c>
      <c r="I940" s="192"/>
      <c r="L940" s="188"/>
      <c r="M940" s="193"/>
      <c r="N940" s="194"/>
      <c r="O940" s="194"/>
      <c r="P940" s="194"/>
      <c r="Q940" s="194"/>
      <c r="R940" s="194"/>
      <c r="S940" s="194"/>
      <c r="T940" s="194"/>
      <c r="U940" s="195"/>
      <c r="AT940" s="189" t="s">
        <v>174</v>
      </c>
      <c r="AU940" s="189" t="s">
        <v>83</v>
      </c>
      <c r="AV940" s="187" t="s">
        <v>83</v>
      </c>
      <c r="AW940" s="187" t="s">
        <v>176</v>
      </c>
      <c r="AX940" s="187" t="s">
        <v>73</v>
      </c>
      <c r="AY940" s="189" t="s">
        <v>165</v>
      </c>
    </row>
    <row r="941" s="187" customFormat="true" ht="36" hidden="false" customHeight="false" outlineLevel="0" collapsed="false">
      <c r="B941" s="188"/>
      <c r="D941" s="180" t="s">
        <v>174</v>
      </c>
      <c r="E941" s="189"/>
      <c r="F941" s="190" t="s">
        <v>858</v>
      </c>
      <c r="H941" s="191" t="n">
        <v>132.31</v>
      </c>
      <c r="I941" s="192"/>
      <c r="L941" s="188"/>
      <c r="M941" s="193"/>
      <c r="N941" s="194"/>
      <c r="O941" s="194"/>
      <c r="P941" s="194"/>
      <c r="Q941" s="194"/>
      <c r="R941" s="194"/>
      <c r="S941" s="194"/>
      <c r="T941" s="194"/>
      <c r="U941" s="195"/>
      <c r="AT941" s="189" t="s">
        <v>174</v>
      </c>
      <c r="AU941" s="189" t="s">
        <v>83</v>
      </c>
      <c r="AV941" s="187" t="s">
        <v>83</v>
      </c>
      <c r="AW941" s="187" t="s">
        <v>176</v>
      </c>
      <c r="AX941" s="187" t="s">
        <v>73</v>
      </c>
      <c r="AY941" s="189" t="s">
        <v>165</v>
      </c>
    </row>
    <row r="942" s="187" customFormat="true" ht="12" hidden="false" customHeight="false" outlineLevel="0" collapsed="false">
      <c r="B942" s="188"/>
      <c r="D942" s="180" t="s">
        <v>174</v>
      </c>
      <c r="E942" s="189"/>
      <c r="F942" s="190" t="s">
        <v>859</v>
      </c>
      <c r="H942" s="191" t="n">
        <v>21.6275</v>
      </c>
      <c r="I942" s="192"/>
      <c r="L942" s="188"/>
      <c r="M942" s="193"/>
      <c r="N942" s="194"/>
      <c r="O942" s="194"/>
      <c r="P942" s="194"/>
      <c r="Q942" s="194"/>
      <c r="R942" s="194"/>
      <c r="S942" s="194"/>
      <c r="T942" s="194"/>
      <c r="U942" s="195"/>
      <c r="AT942" s="189" t="s">
        <v>174</v>
      </c>
      <c r="AU942" s="189" t="s">
        <v>83</v>
      </c>
      <c r="AV942" s="187" t="s">
        <v>83</v>
      </c>
      <c r="AW942" s="187" t="s">
        <v>176</v>
      </c>
      <c r="AX942" s="187" t="s">
        <v>73</v>
      </c>
      <c r="AY942" s="189" t="s">
        <v>165</v>
      </c>
    </row>
    <row r="943" s="187" customFormat="true" ht="12" hidden="false" customHeight="false" outlineLevel="0" collapsed="false">
      <c r="B943" s="188"/>
      <c r="D943" s="180" t="s">
        <v>174</v>
      </c>
      <c r="E943" s="189"/>
      <c r="F943" s="190" t="s">
        <v>860</v>
      </c>
      <c r="H943" s="191" t="n">
        <v>9.015</v>
      </c>
      <c r="I943" s="192"/>
      <c r="L943" s="188"/>
      <c r="M943" s="193"/>
      <c r="N943" s="194"/>
      <c r="O943" s="194"/>
      <c r="P943" s="194"/>
      <c r="Q943" s="194"/>
      <c r="R943" s="194"/>
      <c r="S943" s="194"/>
      <c r="T943" s="194"/>
      <c r="U943" s="195"/>
      <c r="AT943" s="189" t="s">
        <v>174</v>
      </c>
      <c r="AU943" s="189" t="s">
        <v>83</v>
      </c>
      <c r="AV943" s="187" t="s">
        <v>83</v>
      </c>
      <c r="AW943" s="187" t="s">
        <v>176</v>
      </c>
      <c r="AX943" s="187" t="s">
        <v>73</v>
      </c>
      <c r="AY943" s="189" t="s">
        <v>165</v>
      </c>
    </row>
    <row r="944" s="187" customFormat="true" ht="12" hidden="false" customHeight="false" outlineLevel="0" collapsed="false">
      <c r="B944" s="188"/>
      <c r="D944" s="180" t="s">
        <v>174</v>
      </c>
      <c r="E944" s="189"/>
      <c r="F944" s="190" t="s">
        <v>861</v>
      </c>
      <c r="H944" s="191" t="n">
        <v>9.015</v>
      </c>
      <c r="I944" s="192"/>
      <c r="L944" s="188"/>
      <c r="M944" s="193"/>
      <c r="N944" s="194"/>
      <c r="O944" s="194"/>
      <c r="P944" s="194"/>
      <c r="Q944" s="194"/>
      <c r="R944" s="194"/>
      <c r="S944" s="194"/>
      <c r="T944" s="194"/>
      <c r="U944" s="195"/>
      <c r="AT944" s="189" t="s">
        <v>174</v>
      </c>
      <c r="AU944" s="189" t="s">
        <v>83</v>
      </c>
      <c r="AV944" s="187" t="s">
        <v>83</v>
      </c>
      <c r="AW944" s="187" t="s">
        <v>176</v>
      </c>
      <c r="AX944" s="187" t="s">
        <v>73</v>
      </c>
      <c r="AY944" s="189" t="s">
        <v>165</v>
      </c>
    </row>
    <row r="945" s="187" customFormat="true" ht="12" hidden="false" customHeight="false" outlineLevel="0" collapsed="false">
      <c r="B945" s="188"/>
      <c r="D945" s="180" t="s">
        <v>174</v>
      </c>
      <c r="E945" s="189"/>
      <c r="F945" s="190" t="s">
        <v>862</v>
      </c>
      <c r="H945" s="191" t="n">
        <v>21.6275</v>
      </c>
      <c r="I945" s="192"/>
      <c r="L945" s="188"/>
      <c r="M945" s="193"/>
      <c r="N945" s="194"/>
      <c r="O945" s="194"/>
      <c r="P945" s="194"/>
      <c r="Q945" s="194"/>
      <c r="R945" s="194"/>
      <c r="S945" s="194"/>
      <c r="T945" s="194"/>
      <c r="U945" s="195"/>
      <c r="AT945" s="189" t="s">
        <v>174</v>
      </c>
      <c r="AU945" s="189" t="s">
        <v>83</v>
      </c>
      <c r="AV945" s="187" t="s">
        <v>83</v>
      </c>
      <c r="AW945" s="187" t="s">
        <v>176</v>
      </c>
      <c r="AX945" s="187" t="s">
        <v>73</v>
      </c>
      <c r="AY945" s="189" t="s">
        <v>165</v>
      </c>
    </row>
    <row r="946" s="187" customFormat="true" ht="36" hidden="false" customHeight="false" outlineLevel="0" collapsed="false">
      <c r="B946" s="188"/>
      <c r="D946" s="180" t="s">
        <v>174</v>
      </c>
      <c r="E946" s="189"/>
      <c r="F946" s="190" t="s">
        <v>863</v>
      </c>
      <c r="H946" s="191" t="n">
        <v>132.31</v>
      </c>
      <c r="I946" s="192"/>
      <c r="L946" s="188"/>
      <c r="M946" s="193"/>
      <c r="N946" s="194"/>
      <c r="O946" s="194"/>
      <c r="P946" s="194"/>
      <c r="Q946" s="194"/>
      <c r="R946" s="194"/>
      <c r="S946" s="194"/>
      <c r="T946" s="194"/>
      <c r="U946" s="195"/>
      <c r="AT946" s="189" t="s">
        <v>174</v>
      </c>
      <c r="AU946" s="189" t="s">
        <v>83</v>
      </c>
      <c r="AV946" s="187" t="s">
        <v>83</v>
      </c>
      <c r="AW946" s="187" t="s">
        <v>176</v>
      </c>
      <c r="AX946" s="187" t="s">
        <v>73</v>
      </c>
      <c r="AY946" s="189" t="s">
        <v>165</v>
      </c>
    </row>
    <row r="947" s="187" customFormat="true" ht="24" hidden="false" customHeight="false" outlineLevel="0" collapsed="false">
      <c r="B947" s="188"/>
      <c r="D947" s="180" t="s">
        <v>174</v>
      </c>
      <c r="E947" s="189"/>
      <c r="F947" s="190" t="s">
        <v>864</v>
      </c>
      <c r="H947" s="191" t="n">
        <v>43.024</v>
      </c>
      <c r="I947" s="192"/>
      <c r="L947" s="188"/>
      <c r="M947" s="193"/>
      <c r="N947" s="194"/>
      <c r="O947" s="194"/>
      <c r="P947" s="194"/>
      <c r="Q947" s="194"/>
      <c r="R947" s="194"/>
      <c r="S947" s="194"/>
      <c r="T947" s="194"/>
      <c r="U947" s="195"/>
      <c r="AT947" s="189" t="s">
        <v>174</v>
      </c>
      <c r="AU947" s="189" t="s">
        <v>83</v>
      </c>
      <c r="AV947" s="187" t="s">
        <v>83</v>
      </c>
      <c r="AW947" s="187" t="s">
        <v>176</v>
      </c>
      <c r="AX947" s="187" t="s">
        <v>73</v>
      </c>
      <c r="AY947" s="189" t="s">
        <v>165</v>
      </c>
    </row>
    <row r="948" s="187" customFormat="true" ht="24" hidden="false" customHeight="false" outlineLevel="0" collapsed="false">
      <c r="B948" s="188"/>
      <c r="D948" s="180" t="s">
        <v>174</v>
      </c>
      <c r="E948" s="189"/>
      <c r="F948" s="190" t="s">
        <v>865</v>
      </c>
      <c r="H948" s="191" t="n">
        <v>22.0875</v>
      </c>
      <c r="I948" s="192"/>
      <c r="L948" s="188"/>
      <c r="M948" s="193"/>
      <c r="N948" s="194"/>
      <c r="O948" s="194"/>
      <c r="P948" s="194"/>
      <c r="Q948" s="194"/>
      <c r="R948" s="194"/>
      <c r="S948" s="194"/>
      <c r="T948" s="194"/>
      <c r="U948" s="195"/>
      <c r="AT948" s="189" t="s">
        <v>174</v>
      </c>
      <c r="AU948" s="189" t="s">
        <v>83</v>
      </c>
      <c r="AV948" s="187" t="s">
        <v>83</v>
      </c>
      <c r="AW948" s="187" t="s">
        <v>176</v>
      </c>
      <c r="AX948" s="187" t="s">
        <v>73</v>
      </c>
      <c r="AY948" s="189" t="s">
        <v>165</v>
      </c>
    </row>
    <row r="949" s="187" customFormat="true" ht="12" hidden="false" customHeight="false" outlineLevel="0" collapsed="false">
      <c r="B949" s="188"/>
      <c r="D949" s="180" t="s">
        <v>174</v>
      </c>
      <c r="E949" s="189"/>
      <c r="F949" s="190" t="s">
        <v>866</v>
      </c>
      <c r="H949" s="191" t="n">
        <v>13.86</v>
      </c>
      <c r="I949" s="192"/>
      <c r="L949" s="188"/>
      <c r="M949" s="193"/>
      <c r="N949" s="194"/>
      <c r="O949" s="194"/>
      <c r="P949" s="194"/>
      <c r="Q949" s="194"/>
      <c r="R949" s="194"/>
      <c r="S949" s="194"/>
      <c r="T949" s="194"/>
      <c r="U949" s="195"/>
      <c r="AT949" s="189" t="s">
        <v>174</v>
      </c>
      <c r="AU949" s="189" t="s">
        <v>83</v>
      </c>
      <c r="AV949" s="187" t="s">
        <v>83</v>
      </c>
      <c r="AW949" s="187" t="s">
        <v>176</v>
      </c>
      <c r="AX949" s="187" t="s">
        <v>73</v>
      </c>
      <c r="AY949" s="189" t="s">
        <v>165</v>
      </c>
    </row>
    <row r="950" s="187" customFormat="true" ht="12" hidden="false" customHeight="false" outlineLevel="0" collapsed="false">
      <c r="B950" s="188"/>
      <c r="D950" s="180" t="s">
        <v>174</v>
      </c>
      <c r="E950" s="189"/>
      <c r="F950" s="190" t="s">
        <v>867</v>
      </c>
      <c r="H950" s="191" t="n">
        <v>6.195</v>
      </c>
      <c r="I950" s="192"/>
      <c r="L950" s="188"/>
      <c r="M950" s="193"/>
      <c r="N950" s="194"/>
      <c r="O950" s="194"/>
      <c r="P950" s="194"/>
      <c r="Q950" s="194"/>
      <c r="R950" s="194"/>
      <c r="S950" s="194"/>
      <c r="T950" s="194"/>
      <c r="U950" s="195"/>
      <c r="AT950" s="189" t="s">
        <v>174</v>
      </c>
      <c r="AU950" s="189" t="s">
        <v>83</v>
      </c>
      <c r="AV950" s="187" t="s">
        <v>83</v>
      </c>
      <c r="AW950" s="187" t="s">
        <v>176</v>
      </c>
      <c r="AX950" s="187" t="s">
        <v>73</v>
      </c>
      <c r="AY950" s="189" t="s">
        <v>165</v>
      </c>
    </row>
    <row r="951" s="187" customFormat="true" ht="24" hidden="false" customHeight="false" outlineLevel="0" collapsed="false">
      <c r="B951" s="188"/>
      <c r="D951" s="180" t="s">
        <v>174</v>
      </c>
      <c r="E951" s="189"/>
      <c r="F951" s="190" t="s">
        <v>868</v>
      </c>
      <c r="H951" s="191" t="n">
        <v>53.5525</v>
      </c>
      <c r="I951" s="192"/>
      <c r="L951" s="188"/>
      <c r="M951" s="193"/>
      <c r="N951" s="194"/>
      <c r="O951" s="194"/>
      <c r="P951" s="194"/>
      <c r="Q951" s="194"/>
      <c r="R951" s="194"/>
      <c r="S951" s="194"/>
      <c r="T951" s="194"/>
      <c r="U951" s="195"/>
      <c r="AT951" s="189" t="s">
        <v>174</v>
      </c>
      <c r="AU951" s="189" t="s">
        <v>83</v>
      </c>
      <c r="AV951" s="187" t="s">
        <v>83</v>
      </c>
      <c r="AW951" s="187" t="s">
        <v>176</v>
      </c>
      <c r="AX951" s="187" t="s">
        <v>73</v>
      </c>
      <c r="AY951" s="189" t="s">
        <v>165</v>
      </c>
    </row>
    <row r="952" s="187" customFormat="true" ht="12" hidden="false" customHeight="false" outlineLevel="0" collapsed="false">
      <c r="B952" s="188"/>
      <c r="D952" s="180" t="s">
        <v>174</v>
      </c>
      <c r="E952" s="189"/>
      <c r="F952" s="190" t="s">
        <v>869</v>
      </c>
      <c r="H952" s="191" t="n">
        <v>6.279</v>
      </c>
      <c r="I952" s="192"/>
      <c r="L952" s="188"/>
      <c r="M952" s="193"/>
      <c r="N952" s="194"/>
      <c r="O952" s="194"/>
      <c r="P952" s="194"/>
      <c r="Q952" s="194"/>
      <c r="R952" s="194"/>
      <c r="S952" s="194"/>
      <c r="T952" s="194"/>
      <c r="U952" s="195"/>
      <c r="AT952" s="189" t="s">
        <v>174</v>
      </c>
      <c r="AU952" s="189" t="s">
        <v>83</v>
      </c>
      <c r="AV952" s="187" t="s">
        <v>83</v>
      </c>
      <c r="AW952" s="187" t="s">
        <v>176</v>
      </c>
      <c r="AX952" s="187" t="s">
        <v>73</v>
      </c>
      <c r="AY952" s="189" t="s">
        <v>165</v>
      </c>
    </row>
    <row r="953" s="187" customFormat="true" ht="12" hidden="false" customHeight="false" outlineLevel="0" collapsed="false">
      <c r="B953" s="188"/>
      <c r="D953" s="180" t="s">
        <v>174</v>
      </c>
      <c r="E953" s="189"/>
      <c r="F953" s="190" t="s">
        <v>870</v>
      </c>
      <c r="H953" s="191" t="n">
        <v>6.174</v>
      </c>
      <c r="I953" s="192"/>
      <c r="L953" s="188"/>
      <c r="M953" s="193"/>
      <c r="N953" s="194"/>
      <c r="O953" s="194"/>
      <c r="P953" s="194"/>
      <c r="Q953" s="194"/>
      <c r="R953" s="194"/>
      <c r="S953" s="194"/>
      <c r="T953" s="194"/>
      <c r="U953" s="195"/>
      <c r="AT953" s="189" t="s">
        <v>174</v>
      </c>
      <c r="AU953" s="189" t="s">
        <v>83</v>
      </c>
      <c r="AV953" s="187" t="s">
        <v>83</v>
      </c>
      <c r="AW953" s="187" t="s">
        <v>176</v>
      </c>
      <c r="AX953" s="187" t="s">
        <v>73</v>
      </c>
      <c r="AY953" s="189" t="s">
        <v>165</v>
      </c>
    </row>
    <row r="954" s="196" customFormat="true" ht="12" hidden="false" customHeight="false" outlineLevel="0" collapsed="false">
      <c r="B954" s="197"/>
      <c r="D954" s="180" t="s">
        <v>174</v>
      </c>
      <c r="E954" s="198"/>
      <c r="F954" s="199" t="s">
        <v>178</v>
      </c>
      <c r="H954" s="200" t="n">
        <v>2742.541</v>
      </c>
      <c r="I954" s="201"/>
      <c r="L954" s="197"/>
      <c r="M954" s="202"/>
      <c r="N954" s="203"/>
      <c r="O954" s="203"/>
      <c r="P954" s="203"/>
      <c r="Q954" s="203"/>
      <c r="R954" s="203"/>
      <c r="S954" s="203"/>
      <c r="T954" s="203"/>
      <c r="U954" s="204"/>
      <c r="AT954" s="198" t="s">
        <v>174</v>
      </c>
      <c r="AU954" s="198" t="s">
        <v>83</v>
      </c>
      <c r="AV954" s="196" t="s">
        <v>172</v>
      </c>
      <c r="AW954" s="196" t="s">
        <v>176</v>
      </c>
      <c r="AX954" s="196" t="s">
        <v>81</v>
      </c>
      <c r="AY954" s="198" t="s">
        <v>165</v>
      </c>
    </row>
    <row r="955" s="22" customFormat="true" ht="24" hidden="false" customHeight="true" outlineLevel="0" collapsed="false">
      <c r="B955" s="164"/>
      <c r="C955" s="165" t="s">
        <v>925</v>
      </c>
      <c r="D955" s="165" t="s">
        <v>167</v>
      </c>
      <c r="E955" s="166" t="s">
        <v>926</v>
      </c>
      <c r="F955" s="167" t="s">
        <v>927</v>
      </c>
      <c r="G955" s="168" t="s">
        <v>170</v>
      </c>
      <c r="H955" s="169" t="n">
        <v>8227.623</v>
      </c>
      <c r="I955" s="170"/>
      <c r="J955" s="171" t="n">
        <f aca="false">ROUND(I955*H955,2)</f>
        <v>0</v>
      </c>
      <c r="K955" s="215" t="s">
        <v>171</v>
      </c>
      <c r="L955" s="23"/>
      <c r="M955" s="172"/>
      <c r="N955" s="173" t="s">
        <v>44</v>
      </c>
      <c r="O955" s="54"/>
      <c r="P955" s="174" t="n">
        <f aca="false">O955*H955</f>
        <v>0</v>
      </c>
      <c r="Q955" s="174" t="n">
        <v>0.0079</v>
      </c>
      <c r="R955" s="174" t="n">
        <f aca="false">Q955*H955</f>
        <v>64.9982217</v>
      </c>
      <c r="S955" s="174" t="n">
        <v>0</v>
      </c>
      <c r="T955" s="174" t="n">
        <f aca="false">S955*H955</f>
        <v>0</v>
      </c>
      <c r="U955" s="175"/>
      <c r="AR955" s="176" t="s">
        <v>172</v>
      </c>
      <c r="AT955" s="176" t="s">
        <v>167</v>
      </c>
      <c r="AU955" s="176" t="s">
        <v>83</v>
      </c>
      <c r="AY955" s="3" t="s">
        <v>165</v>
      </c>
      <c r="BE955" s="177" t="n">
        <f aca="false">IF(N955="základní",J955,0)</f>
        <v>0</v>
      </c>
      <c r="BF955" s="177" t="n">
        <f aca="false">IF(N955="snížená",J955,0)</f>
        <v>0</v>
      </c>
      <c r="BG955" s="177" t="n">
        <f aca="false">IF(N955="zákl. přenesená",J955,0)</f>
        <v>0</v>
      </c>
      <c r="BH955" s="177" t="n">
        <f aca="false">IF(N955="sníž. přenesená",J955,0)</f>
        <v>0</v>
      </c>
      <c r="BI955" s="177" t="n">
        <f aca="false">IF(N955="nulová",J955,0)</f>
        <v>0</v>
      </c>
      <c r="BJ955" s="3" t="s">
        <v>81</v>
      </c>
      <c r="BK955" s="177" t="n">
        <f aca="false">ROUND(I955*H955,2)</f>
        <v>0</v>
      </c>
      <c r="BL955" s="3" t="s">
        <v>172</v>
      </c>
      <c r="BM955" s="176" t="s">
        <v>928</v>
      </c>
    </row>
    <row r="956" s="187" customFormat="true" ht="12" hidden="false" customHeight="false" outlineLevel="0" collapsed="false">
      <c r="B956" s="188"/>
      <c r="D956" s="180" t="s">
        <v>174</v>
      </c>
      <c r="E956" s="189"/>
      <c r="F956" s="190" t="s">
        <v>929</v>
      </c>
      <c r="H956" s="191" t="n">
        <v>8227.623</v>
      </c>
      <c r="I956" s="192"/>
      <c r="L956" s="188"/>
      <c r="M956" s="193"/>
      <c r="N956" s="194"/>
      <c r="O956" s="194"/>
      <c r="P956" s="194"/>
      <c r="Q956" s="194"/>
      <c r="R956" s="194"/>
      <c r="S956" s="194"/>
      <c r="T956" s="194"/>
      <c r="U956" s="195"/>
      <c r="AT956" s="189" t="s">
        <v>174</v>
      </c>
      <c r="AU956" s="189" t="s">
        <v>83</v>
      </c>
      <c r="AV956" s="187" t="s">
        <v>83</v>
      </c>
      <c r="AW956" s="187" t="s">
        <v>176</v>
      </c>
      <c r="AX956" s="187" t="s">
        <v>73</v>
      </c>
      <c r="AY956" s="189" t="s">
        <v>165</v>
      </c>
    </row>
    <row r="957" s="196" customFormat="true" ht="12" hidden="false" customHeight="false" outlineLevel="0" collapsed="false">
      <c r="B957" s="197"/>
      <c r="D957" s="180" t="s">
        <v>174</v>
      </c>
      <c r="E957" s="198"/>
      <c r="F957" s="199" t="s">
        <v>178</v>
      </c>
      <c r="H957" s="200" t="n">
        <v>8227.623</v>
      </c>
      <c r="I957" s="201"/>
      <c r="L957" s="197"/>
      <c r="M957" s="202"/>
      <c r="N957" s="203"/>
      <c r="O957" s="203"/>
      <c r="P957" s="203"/>
      <c r="Q957" s="203"/>
      <c r="R957" s="203"/>
      <c r="S957" s="203"/>
      <c r="T957" s="203"/>
      <c r="U957" s="204"/>
      <c r="AT957" s="198" t="s">
        <v>174</v>
      </c>
      <c r="AU957" s="198" t="s">
        <v>83</v>
      </c>
      <c r="AV957" s="196" t="s">
        <v>172</v>
      </c>
      <c r="AW957" s="196" t="s">
        <v>176</v>
      </c>
      <c r="AX957" s="196" t="s">
        <v>81</v>
      </c>
      <c r="AY957" s="198" t="s">
        <v>165</v>
      </c>
    </row>
    <row r="958" s="22" customFormat="true" ht="36" hidden="false" customHeight="true" outlineLevel="0" collapsed="false">
      <c r="B958" s="164"/>
      <c r="C958" s="165" t="s">
        <v>930</v>
      </c>
      <c r="D958" s="165" t="s">
        <v>167</v>
      </c>
      <c r="E958" s="166" t="s">
        <v>931</v>
      </c>
      <c r="F958" s="167" t="s">
        <v>932</v>
      </c>
      <c r="G958" s="168" t="s">
        <v>170</v>
      </c>
      <c r="H958" s="169" t="n">
        <v>681.82</v>
      </c>
      <c r="I958" s="170"/>
      <c r="J958" s="171" t="n">
        <f aca="false">ROUND(I958*H958,2)</f>
        <v>0</v>
      </c>
      <c r="K958" s="167" t="s">
        <v>171</v>
      </c>
      <c r="L958" s="23"/>
      <c r="M958" s="172"/>
      <c r="N958" s="173" t="s">
        <v>44</v>
      </c>
      <c r="O958" s="54"/>
      <c r="P958" s="174" t="n">
        <f aca="false">O958*H958</f>
        <v>0</v>
      </c>
      <c r="Q958" s="174" t="n">
        <v>0.021</v>
      </c>
      <c r="R958" s="174" t="n">
        <f aca="false">Q958*H958</f>
        <v>14.31822</v>
      </c>
      <c r="S958" s="174" t="n">
        <v>0</v>
      </c>
      <c r="T958" s="174" t="n">
        <f aca="false">S958*H958</f>
        <v>0</v>
      </c>
      <c r="U958" s="175"/>
      <c r="AR958" s="176" t="s">
        <v>172</v>
      </c>
      <c r="AT958" s="176" t="s">
        <v>167</v>
      </c>
      <c r="AU958" s="176" t="s">
        <v>83</v>
      </c>
      <c r="AY958" s="3" t="s">
        <v>165</v>
      </c>
      <c r="BE958" s="177" t="n">
        <f aca="false">IF(N958="základní",J958,0)</f>
        <v>0</v>
      </c>
      <c r="BF958" s="177" t="n">
        <f aca="false">IF(N958="snížená",J958,0)</f>
        <v>0</v>
      </c>
      <c r="BG958" s="177" t="n">
        <f aca="false">IF(N958="zákl. přenesená",J958,0)</f>
        <v>0</v>
      </c>
      <c r="BH958" s="177" t="n">
        <f aca="false">IF(N958="sníž. přenesená",J958,0)</f>
        <v>0</v>
      </c>
      <c r="BI958" s="177" t="n">
        <f aca="false">IF(N958="nulová",J958,0)</f>
        <v>0</v>
      </c>
      <c r="BJ958" s="3" t="s">
        <v>81</v>
      </c>
      <c r="BK958" s="177" t="n">
        <f aca="false">ROUND(I958*H958,2)</f>
        <v>0</v>
      </c>
      <c r="BL958" s="3" t="s">
        <v>172</v>
      </c>
      <c r="BM958" s="176" t="s">
        <v>933</v>
      </c>
    </row>
    <row r="959" s="178" customFormat="true" ht="12" hidden="false" customHeight="false" outlineLevel="0" collapsed="false">
      <c r="B959" s="179"/>
      <c r="D959" s="180" t="s">
        <v>174</v>
      </c>
      <c r="E959" s="181"/>
      <c r="F959" s="182" t="s">
        <v>878</v>
      </c>
      <c r="H959" s="181"/>
      <c r="I959" s="183"/>
      <c r="L959" s="179"/>
      <c r="M959" s="184"/>
      <c r="N959" s="185"/>
      <c r="O959" s="185"/>
      <c r="P959" s="185"/>
      <c r="Q959" s="185"/>
      <c r="R959" s="185"/>
      <c r="S959" s="185"/>
      <c r="T959" s="185"/>
      <c r="U959" s="186"/>
      <c r="AT959" s="181" t="s">
        <v>174</v>
      </c>
      <c r="AU959" s="181" t="s">
        <v>83</v>
      </c>
      <c r="AV959" s="178" t="s">
        <v>81</v>
      </c>
      <c r="AW959" s="178" t="s">
        <v>176</v>
      </c>
      <c r="AX959" s="178" t="s">
        <v>73</v>
      </c>
      <c r="AY959" s="181" t="s">
        <v>165</v>
      </c>
    </row>
    <row r="960" s="178" customFormat="true" ht="12" hidden="false" customHeight="false" outlineLevel="0" collapsed="false">
      <c r="B960" s="179"/>
      <c r="D960" s="180" t="s">
        <v>174</v>
      </c>
      <c r="E960" s="181"/>
      <c r="F960" s="182" t="s">
        <v>210</v>
      </c>
      <c r="H960" s="181"/>
      <c r="I960" s="183"/>
      <c r="L960" s="179"/>
      <c r="M960" s="184"/>
      <c r="N960" s="185"/>
      <c r="O960" s="185"/>
      <c r="P960" s="185"/>
      <c r="Q960" s="185"/>
      <c r="R960" s="185"/>
      <c r="S960" s="185"/>
      <c r="T960" s="185"/>
      <c r="U960" s="186"/>
      <c r="AT960" s="181" t="s">
        <v>174</v>
      </c>
      <c r="AU960" s="181" t="s">
        <v>83</v>
      </c>
      <c r="AV960" s="178" t="s">
        <v>81</v>
      </c>
      <c r="AW960" s="178" t="s">
        <v>176</v>
      </c>
      <c r="AX960" s="178" t="s">
        <v>73</v>
      </c>
      <c r="AY960" s="181" t="s">
        <v>165</v>
      </c>
    </row>
    <row r="961" s="187" customFormat="true" ht="12" hidden="false" customHeight="false" outlineLevel="0" collapsed="false">
      <c r="B961" s="188"/>
      <c r="D961" s="180" t="s">
        <v>174</v>
      </c>
      <c r="E961" s="189"/>
      <c r="F961" s="190" t="s">
        <v>879</v>
      </c>
      <c r="H961" s="191" t="n">
        <v>12.8</v>
      </c>
      <c r="I961" s="192"/>
      <c r="L961" s="188"/>
      <c r="M961" s="193"/>
      <c r="N961" s="194"/>
      <c r="O961" s="194"/>
      <c r="P961" s="194"/>
      <c r="Q961" s="194"/>
      <c r="R961" s="194"/>
      <c r="S961" s="194"/>
      <c r="T961" s="194"/>
      <c r="U961" s="195"/>
      <c r="AT961" s="189" t="s">
        <v>174</v>
      </c>
      <c r="AU961" s="189" t="s">
        <v>83</v>
      </c>
      <c r="AV961" s="187" t="s">
        <v>83</v>
      </c>
      <c r="AW961" s="187" t="s">
        <v>176</v>
      </c>
      <c r="AX961" s="187" t="s">
        <v>73</v>
      </c>
      <c r="AY961" s="189" t="s">
        <v>165</v>
      </c>
    </row>
    <row r="962" s="187" customFormat="true" ht="12" hidden="false" customHeight="false" outlineLevel="0" collapsed="false">
      <c r="B962" s="188"/>
      <c r="D962" s="180" t="s">
        <v>174</v>
      </c>
      <c r="E962" s="189"/>
      <c r="F962" s="190" t="s">
        <v>880</v>
      </c>
      <c r="H962" s="191" t="n">
        <v>16.26</v>
      </c>
      <c r="I962" s="192"/>
      <c r="L962" s="188"/>
      <c r="M962" s="193"/>
      <c r="N962" s="194"/>
      <c r="O962" s="194"/>
      <c r="P962" s="194"/>
      <c r="Q962" s="194"/>
      <c r="R962" s="194"/>
      <c r="S962" s="194"/>
      <c r="T962" s="194"/>
      <c r="U962" s="195"/>
      <c r="AT962" s="189" t="s">
        <v>174</v>
      </c>
      <c r="AU962" s="189" t="s">
        <v>83</v>
      </c>
      <c r="AV962" s="187" t="s">
        <v>83</v>
      </c>
      <c r="AW962" s="187" t="s">
        <v>176</v>
      </c>
      <c r="AX962" s="187" t="s">
        <v>73</v>
      </c>
      <c r="AY962" s="189" t="s">
        <v>165</v>
      </c>
    </row>
    <row r="963" s="187" customFormat="true" ht="12" hidden="false" customHeight="false" outlineLevel="0" collapsed="false">
      <c r="B963" s="188"/>
      <c r="D963" s="180" t="s">
        <v>174</v>
      </c>
      <c r="E963" s="189"/>
      <c r="F963" s="190" t="s">
        <v>881</v>
      </c>
      <c r="H963" s="191" t="n">
        <v>15.82</v>
      </c>
      <c r="I963" s="192"/>
      <c r="L963" s="188"/>
      <c r="M963" s="193"/>
      <c r="N963" s="194"/>
      <c r="O963" s="194"/>
      <c r="P963" s="194"/>
      <c r="Q963" s="194"/>
      <c r="R963" s="194"/>
      <c r="S963" s="194"/>
      <c r="T963" s="194"/>
      <c r="U963" s="195"/>
      <c r="AT963" s="189" t="s">
        <v>174</v>
      </c>
      <c r="AU963" s="189" t="s">
        <v>83</v>
      </c>
      <c r="AV963" s="187" t="s">
        <v>83</v>
      </c>
      <c r="AW963" s="187" t="s">
        <v>176</v>
      </c>
      <c r="AX963" s="187" t="s">
        <v>73</v>
      </c>
      <c r="AY963" s="189" t="s">
        <v>165</v>
      </c>
    </row>
    <row r="964" s="187" customFormat="true" ht="12" hidden="false" customHeight="false" outlineLevel="0" collapsed="false">
      <c r="B964" s="188"/>
      <c r="D964" s="180" t="s">
        <v>174</v>
      </c>
      <c r="E964" s="189"/>
      <c r="F964" s="190" t="s">
        <v>882</v>
      </c>
      <c r="H964" s="191" t="n">
        <v>48.1</v>
      </c>
      <c r="I964" s="192"/>
      <c r="L964" s="188"/>
      <c r="M964" s="193"/>
      <c r="N964" s="194"/>
      <c r="O964" s="194"/>
      <c r="P964" s="194"/>
      <c r="Q964" s="194"/>
      <c r="R964" s="194"/>
      <c r="S964" s="194"/>
      <c r="T964" s="194"/>
      <c r="U964" s="195"/>
      <c r="AT964" s="189" t="s">
        <v>174</v>
      </c>
      <c r="AU964" s="189" t="s">
        <v>83</v>
      </c>
      <c r="AV964" s="187" t="s">
        <v>83</v>
      </c>
      <c r="AW964" s="187" t="s">
        <v>176</v>
      </c>
      <c r="AX964" s="187" t="s">
        <v>73</v>
      </c>
      <c r="AY964" s="189" t="s">
        <v>165</v>
      </c>
    </row>
    <row r="965" s="187" customFormat="true" ht="12" hidden="false" customHeight="false" outlineLevel="0" collapsed="false">
      <c r="B965" s="188"/>
      <c r="D965" s="180" t="s">
        <v>174</v>
      </c>
      <c r="E965" s="189"/>
      <c r="F965" s="190" t="s">
        <v>883</v>
      </c>
      <c r="H965" s="191" t="n">
        <v>27.74</v>
      </c>
      <c r="I965" s="192"/>
      <c r="L965" s="188"/>
      <c r="M965" s="193"/>
      <c r="N965" s="194"/>
      <c r="O965" s="194"/>
      <c r="P965" s="194"/>
      <c r="Q965" s="194"/>
      <c r="R965" s="194"/>
      <c r="S965" s="194"/>
      <c r="T965" s="194"/>
      <c r="U965" s="195"/>
      <c r="AT965" s="189" t="s">
        <v>174</v>
      </c>
      <c r="AU965" s="189" t="s">
        <v>83</v>
      </c>
      <c r="AV965" s="187" t="s">
        <v>83</v>
      </c>
      <c r="AW965" s="187" t="s">
        <v>176</v>
      </c>
      <c r="AX965" s="187" t="s">
        <v>73</v>
      </c>
      <c r="AY965" s="189" t="s">
        <v>165</v>
      </c>
    </row>
    <row r="966" s="187" customFormat="true" ht="12" hidden="false" customHeight="false" outlineLevel="0" collapsed="false">
      <c r="B966" s="188"/>
      <c r="D966" s="180" t="s">
        <v>174</v>
      </c>
      <c r="E966" s="189"/>
      <c r="F966" s="190" t="s">
        <v>884</v>
      </c>
      <c r="H966" s="191" t="n">
        <v>7.6</v>
      </c>
      <c r="I966" s="192"/>
      <c r="L966" s="188"/>
      <c r="M966" s="193"/>
      <c r="N966" s="194"/>
      <c r="O966" s="194"/>
      <c r="P966" s="194"/>
      <c r="Q966" s="194"/>
      <c r="R966" s="194"/>
      <c r="S966" s="194"/>
      <c r="T966" s="194"/>
      <c r="U966" s="195"/>
      <c r="AT966" s="189" t="s">
        <v>174</v>
      </c>
      <c r="AU966" s="189" t="s">
        <v>83</v>
      </c>
      <c r="AV966" s="187" t="s">
        <v>83</v>
      </c>
      <c r="AW966" s="187" t="s">
        <v>176</v>
      </c>
      <c r="AX966" s="187" t="s">
        <v>73</v>
      </c>
      <c r="AY966" s="189" t="s">
        <v>165</v>
      </c>
    </row>
    <row r="967" s="187" customFormat="true" ht="12" hidden="false" customHeight="false" outlineLevel="0" collapsed="false">
      <c r="B967" s="188"/>
      <c r="D967" s="180" t="s">
        <v>174</v>
      </c>
      <c r="E967" s="189"/>
      <c r="F967" s="190" t="s">
        <v>885</v>
      </c>
      <c r="H967" s="191" t="n">
        <v>9.26</v>
      </c>
      <c r="I967" s="192"/>
      <c r="L967" s="188"/>
      <c r="M967" s="193"/>
      <c r="N967" s="194"/>
      <c r="O967" s="194"/>
      <c r="P967" s="194"/>
      <c r="Q967" s="194"/>
      <c r="R967" s="194"/>
      <c r="S967" s="194"/>
      <c r="T967" s="194"/>
      <c r="U967" s="195"/>
      <c r="AT967" s="189" t="s">
        <v>174</v>
      </c>
      <c r="AU967" s="189" t="s">
        <v>83</v>
      </c>
      <c r="AV967" s="187" t="s">
        <v>83</v>
      </c>
      <c r="AW967" s="187" t="s">
        <v>176</v>
      </c>
      <c r="AX967" s="187" t="s">
        <v>73</v>
      </c>
      <c r="AY967" s="189" t="s">
        <v>165</v>
      </c>
    </row>
    <row r="968" s="187" customFormat="true" ht="12" hidden="false" customHeight="false" outlineLevel="0" collapsed="false">
      <c r="B968" s="188"/>
      <c r="D968" s="180" t="s">
        <v>174</v>
      </c>
      <c r="E968" s="189"/>
      <c r="F968" s="190" t="s">
        <v>886</v>
      </c>
      <c r="H968" s="191" t="n">
        <v>10.08</v>
      </c>
      <c r="I968" s="192"/>
      <c r="L968" s="188"/>
      <c r="M968" s="193"/>
      <c r="N968" s="194"/>
      <c r="O968" s="194"/>
      <c r="P968" s="194"/>
      <c r="Q968" s="194"/>
      <c r="R968" s="194"/>
      <c r="S968" s="194"/>
      <c r="T968" s="194"/>
      <c r="U968" s="195"/>
      <c r="AT968" s="189" t="s">
        <v>174</v>
      </c>
      <c r="AU968" s="189" t="s">
        <v>83</v>
      </c>
      <c r="AV968" s="187" t="s">
        <v>83</v>
      </c>
      <c r="AW968" s="187" t="s">
        <v>176</v>
      </c>
      <c r="AX968" s="187" t="s">
        <v>73</v>
      </c>
      <c r="AY968" s="189" t="s">
        <v>165</v>
      </c>
    </row>
    <row r="969" s="187" customFormat="true" ht="12" hidden="false" customHeight="false" outlineLevel="0" collapsed="false">
      <c r="B969" s="188"/>
      <c r="D969" s="180" t="s">
        <v>174</v>
      </c>
      <c r="E969" s="189"/>
      <c r="F969" s="190" t="s">
        <v>887</v>
      </c>
      <c r="H969" s="191" t="n">
        <v>11.7</v>
      </c>
      <c r="I969" s="192"/>
      <c r="L969" s="188"/>
      <c r="M969" s="193"/>
      <c r="N969" s="194"/>
      <c r="O969" s="194"/>
      <c r="P969" s="194"/>
      <c r="Q969" s="194"/>
      <c r="R969" s="194"/>
      <c r="S969" s="194"/>
      <c r="T969" s="194"/>
      <c r="U969" s="195"/>
      <c r="AT969" s="189" t="s">
        <v>174</v>
      </c>
      <c r="AU969" s="189" t="s">
        <v>83</v>
      </c>
      <c r="AV969" s="187" t="s">
        <v>83</v>
      </c>
      <c r="AW969" s="187" t="s">
        <v>176</v>
      </c>
      <c r="AX969" s="187" t="s">
        <v>73</v>
      </c>
      <c r="AY969" s="189" t="s">
        <v>165</v>
      </c>
    </row>
    <row r="970" s="187" customFormat="true" ht="12" hidden="false" customHeight="false" outlineLevel="0" collapsed="false">
      <c r="B970" s="188"/>
      <c r="D970" s="180" t="s">
        <v>174</v>
      </c>
      <c r="E970" s="189"/>
      <c r="F970" s="190" t="s">
        <v>888</v>
      </c>
      <c r="H970" s="191" t="n">
        <v>7.6</v>
      </c>
      <c r="I970" s="192"/>
      <c r="L970" s="188"/>
      <c r="M970" s="193"/>
      <c r="N970" s="194"/>
      <c r="O970" s="194"/>
      <c r="P970" s="194"/>
      <c r="Q970" s="194"/>
      <c r="R970" s="194"/>
      <c r="S970" s="194"/>
      <c r="T970" s="194"/>
      <c r="U970" s="195"/>
      <c r="AT970" s="189" t="s">
        <v>174</v>
      </c>
      <c r="AU970" s="189" t="s">
        <v>83</v>
      </c>
      <c r="AV970" s="187" t="s">
        <v>83</v>
      </c>
      <c r="AW970" s="187" t="s">
        <v>176</v>
      </c>
      <c r="AX970" s="187" t="s">
        <v>73</v>
      </c>
      <c r="AY970" s="189" t="s">
        <v>165</v>
      </c>
    </row>
    <row r="971" s="187" customFormat="true" ht="12" hidden="false" customHeight="false" outlineLevel="0" collapsed="false">
      <c r="B971" s="188"/>
      <c r="D971" s="180" t="s">
        <v>174</v>
      </c>
      <c r="E971" s="189"/>
      <c r="F971" s="190" t="s">
        <v>889</v>
      </c>
      <c r="H971" s="191" t="n">
        <v>9</v>
      </c>
      <c r="I971" s="192"/>
      <c r="L971" s="188"/>
      <c r="M971" s="193"/>
      <c r="N971" s="194"/>
      <c r="O971" s="194"/>
      <c r="P971" s="194"/>
      <c r="Q971" s="194"/>
      <c r="R971" s="194"/>
      <c r="S971" s="194"/>
      <c r="T971" s="194"/>
      <c r="U971" s="195"/>
      <c r="AT971" s="189" t="s">
        <v>174</v>
      </c>
      <c r="AU971" s="189" t="s">
        <v>83</v>
      </c>
      <c r="AV971" s="187" t="s">
        <v>83</v>
      </c>
      <c r="AW971" s="187" t="s">
        <v>176</v>
      </c>
      <c r="AX971" s="187" t="s">
        <v>73</v>
      </c>
      <c r="AY971" s="189" t="s">
        <v>165</v>
      </c>
    </row>
    <row r="972" s="187" customFormat="true" ht="12" hidden="false" customHeight="false" outlineLevel="0" collapsed="false">
      <c r="B972" s="188"/>
      <c r="D972" s="180" t="s">
        <v>174</v>
      </c>
      <c r="E972" s="189"/>
      <c r="F972" s="190" t="s">
        <v>890</v>
      </c>
      <c r="H972" s="191" t="n">
        <v>36</v>
      </c>
      <c r="I972" s="192"/>
      <c r="L972" s="188"/>
      <c r="M972" s="193"/>
      <c r="N972" s="194"/>
      <c r="O972" s="194"/>
      <c r="P972" s="194"/>
      <c r="Q972" s="194"/>
      <c r="R972" s="194"/>
      <c r="S972" s="194"/>
      <c r="T972" s="194"/>
      <c r="U972" s="195"/>
      <c r="AT972" s="189" t="s">
        <v>174</v>
      </c>
      <c r="AU972" s="189" t="s">
        <v>83</v>
      </c>
      <c r="AV972" s="187" t="s">
        <v>83</v>
      </c>
      <c r="AW972" s="187" t="s">
        <v>176</v>
      </c>
      <c r="AX972" s="187" t="s">
        <v>73</v>
      </c>
      <c r="AY972" s="189" t="s">
        <v>165</v>
      </c>
    </row>
    <row r="973" s="187" customFormat="true" ht="12" hidden="false" customHeight="false" outlineLevel="0" collapsed="false">
      <c r="B973" s="188"/>
      <c r="D973" s="180" t="s">
        <v>174</v>
      </c>
      <c r="E973" s="189"/>
      <c r="F973" s="190" t="s">
        <v>891</v>
      </c>
      <c r="H973" s="191" t="n">
        <v>12.1</v>
      </c>
      <c r="I973" s="192"/>
      <c r="L973" s="188"/>
      <c r="M973" s="193"/>
      <c r="N973" s="194"/>
      <c r="O973" s="194"/>
      <c r="P973" s="194"/>
      <c r="Q973" s="194"/>
      <c r="R973" s="194"/>
      <c r="S973" s="194"/>
      <c r="T973" s="194"/>
      <c r="U973" s="195"/>
      <c r="AT973" s="189" t="s">
        <v>174</v>
      </c>
      <c r="AU973" s="189" t="s">
        <v>83</v>
      </c>
      <c r="AV973" s="187" t="s">
        <v>83</v>
      </c>
      <c r="AW973" s="187" t="s">
        <v>176</v>
      </c>
      <c r="AX973" s="187" t="s">
        <v>73</v>
      </c>
      <c r="AY973" s="189" t="s">
        <v>165</v>
      </c>
    </row>
    <row r="974" s="187" customFormat="true" ht="12" hidden="false" customHeight="false" outlineLevel="0" collapsed="false">
      <c r="B974" s="188"/>
      <c r="D974" s="180" t="s">
        <v>174</v>
      </c>
      <c r="E974" s="189"/>
      <c r="F974" s="190" t="s">
        <v>892</v>
      </c>
      <c r="H974" s="191" t="n">
        <v>8.7</v>
      </c>
      <c r="I974" s="192"/>
      <c r="L974" s="188"/>
      <c r="M974" s="193"/>
      <c r="N974" s="194"/>
      <c r="O974" s="194"/>
      <c r="P974" s="194"/>
      <c r="Q974" s="194"/>
      <c r="R974" s="194"/>
      <c r="S974" s="194"/>
      <c r="T974" s="194"/>
      <c r="U974" s="195"/>
      <c r="AT974" s="189" t="s">
        <v>174</v>
      </c>
      <c r="AU974" s="189" t="s">
        <v>83</v>
      </c>
      <c r="AV974" s="187" t="s">
        <v>83</v>
      </c>
      <c r="AW974" s="187" t="s">
        <v>176</v>
      </c>
      <c r="AX974" s="187" t="s">
        <v>73</v>
      </c>
      <c r="AY974" s="189" t="s">
        <v>165</v>
      </c>
    </row>
    <row r="975" s="187" customFormat="true" ht="12" hidden="false" customHeight="false" outlineLevel="0" collapsed="false">
      <c r="B975" s="188"/>
      <c r="D975" s="180" t="s">
        <v>174</v>
      </c>
      <c r="E975" s="189"/>
      <c r="F975" s="190" t="s">
        <v>893</v>
      </c>
      <c r="H975" s="191" t="n">
        <v>9.2</v>
      </c>
      <c r="I975" s="192"/>
      <c r="L975" s="188"/>
      <c r="M975" s="193"/>
      <c r="N975" s="194"/>
      <c r="O975" s="194"/>
      <c r="P975" s="194"/>
      <c r="Q975" s="194"/>
      <c r="R975" s="194"/>
      <c r="S975" s="194"/>
      <c r="T975" s="194"/>
      <c r="U975" s="195"/>
      <c r="AT975" s="189" t="s">
        <v>174</v>
      </c>
      <c r="AU975" s="189" t="s">
        <v>83</v>
      </c>
      <c r="AV975" s="187" t="s">
        <v>83</v>
      </c>
      <c r="AW975" s="187" t="s">
        <v>176</v>
      </c>
      <c r="AX975" s="187" t="s">
        <v>73</v>
      </c>
      <c r="AY975" s="189" t="s">
        <v>165</v>
      </c>
    </row>
    <row r="976" s="187" customFormat="true" ht="12" hidden="false" customHeight="false" outlineLevel="0" collapsed="false">
      <c r="B976" s="188"/>
      <c r="D976" s="180" t="s">
        <v>174</v>
      </c>
      <c r="E976" s="189"/>
      <c r="F976" s="190" t="s">
        <v>894</v>
      </c>
      <c r="H976" s="191" t="n">
        <v>9.2</v>
      </c>
      <c r="I976" s="192"/>
      <c r="L976" s="188"/>
      <c r="M976" s="193"/>
      <c r="N976" s="194"/>
      <c r="O976" s="194"/>
      <c r="P976" s="194"/>
      <c r="Q976" s="194"/>
      <c r="R976" s="194"/>
      <c r="S976" s="194"/>
      <c r="T976" s="194"/>
      <c r="U976" s="195"/>
      <c r="AT976" s="189" t="s">
        <v>174</v>
      </c>
      <c r="AU976" s="189" t="s">
        <v>83</v>
      </c>
      <c r="AV976" s="187" t="s">
        <v>83</v>
      </c>
      <c r="AW976" s="187" t="s">
        <v>176</v>
      </c>
      <c r="AX976" s="187" t="s">
        <v>73</v>
      </c>
      <c r="AY976" s="189" t="s">
        <v>165</v>
      </c>
    </row>
    <row r="977" s="187" customFormat="true" ht="12" hidden="false" customHeight="false" outlineLevel="0" collapsed="false">
      <c r="B977" s="188"/>
      <c r="D977" s="180" t="s">
        <v>174</v>
      </c>
      <c r="E977" s="189"/>
      <c r="F977" s="190" t="s">
        <v>895</v>
      </c>
      <c r="H977" s="191" t="n">
        <v>9.2</v>
      </c>
      <c r="I977" s="192"/>
      <c r="L977" s="188"/>
      <c r="M977" s="193"/>
      <c r="N977" s="194"/>
      <c r="O977" s="194"/>
      <c r="P977" s="194"/>
      <c r="Q977" s="194"/>
      <c r="R977" s="194"/>
      <c r="S977" s="194"/>
      <c r="T977" s="194"/>
      <c r="U977" s="195"/>
      <c r="AT977" s="189" t="s">
        <v>174</v>
      </c>
      <c r="AU977" s="189" t="s">
        <v>83</v>
      </c>
      <c r="AV977" s="187" t="s">
        <v>83</v>
      </c>
      <c r="AW977" s="187" t="s">
        <v>176</v>
      </c>
      <c r="AX977" s="187" t="s">
        <v>73</v>
      </c>
      <c r="AY977" s="189" t="s">
        <v>165</v>
      </c>
    </row>
    <row r="978" s="187" customFormat="true" ht="12" hidden="false" customHeight="false" outlineLevel="0" collapsed="false">
      <c r="B978" s="188"/>
      <c r="D978" s="180" t="s">
        <v>174</v>
      </c>
      <c r="E978" s="189"/>
      <c r="F978" s="190" t="s">
        <v>896</v>
      </c>
      <c r="H978" s="191" t="n">
        <v>16.3</v>
      </c>
      <c r="I978" s="192"/>
      <c r="L978" s="188"/>
      <c r="M978" s="193"/>
      <c r="N978" s="194"/>
      <c r="O978" s="194"/>
      <c r="P978" s="194"/>
      <c r="Q978" s="194"/>
      <c r="R978" s="194"/>
      <c r="S978" s="194"/>
      <c r="T978" s="194"/>
      <c r="U978" s="195"/>
      <c r="AT978" s="189" t="s">
        <v>174</v>
      </c>
      <c r="AU978" s="189" t="s">
        <v>83</v>
      </c>
      <c r="AV978" s="187" t="s">
        <v>83</v>
      </c>
      <c r="AW978" s="187" t="s">
        <v>176</v>
      </c>
      <c r="AX978" s="187" t="s">
        <v>73</v>
      </c>
      <c r="AY978" s="189" t="s">
        <v>165</v>
      </c>
    </row>
    <row r="979" s="178" customFormat="true" ht="12" hidden="false" customHeight="false" outlineLevel="0" collapsed="false">
      <c r="B979" s="179"/>
      <c r="D979" s="180" t="s">
        <v>174</v>
      </c>
      <c r="E979" s="181"/>
      <c r="F979" s="182" t="s">
        <v>375</v>
      </c>
      <c r="H979" s="181"/>
      <c r="I979" s="183"/>
      <c r="L979" s="179"/>
      <c r="M979" s="184"/>
      <c r="N979" s="185"/>
      <c r="O979" s="185"/>
      <c r="P979" s="185"/>
      <c r="Q979" s="185"/>
      <c r="R979" s="185"/>
      <c r="S979" s="185"/>
      <c r="T979" s="185"/>
      <c r="U979" s="186"/>
      <c r="AT979" s="181" t="s">
        <v>174</v>
      </c>
      <c r="AU979" s="181" t="s">
        <v>83</v>
      </c>
      <c r="AV979" s="178" t="s">
        <v>81</v>
      </c>
      <c r="AW979" s="178" t="s">
        <v>176</v>
      </c>
      <c r="AX979" s="178" t="s">
        <v>73</v>
      </c>
      <c r="AY979" s="181" t="s">
        <v>165</v>
      </c>
    </row>
    <row r="980" s="187" customFormat="true" ht="12" hidden="false" customHeight="false" outlineLevel="0" collapsed="false">
      <c r="B980" s="188"/>
      <c r="D980" s="180" t="s">
        <v>174</v>
      </c>
      <c r="E980" s="189"/>
      <c r="F980" s="190" t="s">
        <v>897</v>
      </c>
      <c r="H980" s="191" t="n">
        <v>9.16</v>
      </c>
      <c r="I980" s="192"/>
      <c r="L980" s="188"/>
      <c r="M980" s="193"/>
      <c r="N980" s="194"/>
      <c r="O980" s="194"/>
      <c r="P980" s="194"/>
      <c r="Q980" s="194"/>
      <c r="R980" s="194"/>
      <c r="S980" s="194"/>
      <c r="T980" s="194"/>
      <c r="U980" s="195"/>
      <c r="AT980" s="189" t="s">
        <v>174</v>
      </c>
      <c r="AU980" s="189" t="s">
        <v>83</v>
      </c>
      <c r="AV980" s="187" t="s">
        <v>83</v>
      </c>
      <c r="AW980" s="187" t="s">
        <v>176</v>
      </c>
      <c r="AX980" s="187" t="s">
        <v>73</v>
      </c>
      <c r="AY980" s="189" t="s">
        <v>165</v>
      </c>
    </row>
    <row r="981" s="187" customFormat="true" ht="12" hidden="false" customHeight="false" outlineLevel="0" collapsed="false">
      <c r="B981" s="188"/>
      <c r="D981" s="180" t="s">
        <v>174</v>
      </c>
      <c r="E981" s="189"/>
      <c r="F981" s="190" t="s">
        <v>898</v>
      </c>
      <c r="H981" s="191" t="n">
        <v>10.36</v>
      </c>
      <c r="I981" s="192"/>
      <c r="L981" s="188"/>
      <c r="M981" s="193"/>
      <c r="N981" s="194"/>
      <c r="O981" s="194"/>
      <c r="P981" s="194"/>
      <c r="Q981" s="194"/>
      <c r="R981" s="194"/>
      <c r="S981" s="194"/>
      <c r="T981" s="194"/>
      <c r="U981" s="195"/>
      <c r="AT981" s="189" t="s">
        <v>174</v>
      </c>
      <c r="AU981" s="189" t="s">
        <v>83</v>
      </c>
      <c r="AV981" s="187" t="s">
        <v>83</v>
      </c>
      <c r="AW981" s="187" t="s">
        <v>176</v>
      </c>
      <c r="AX981" s="187" t="s">
        <v>73</v>
      </c>
      <c r="AY981" s="189" t="s">
        <v>165</v>
      </c>
    </row>
    <row r="982" s="187" customFormat="true" ht="24" hidden="false" customHeight="false" outlineLevel="0" collapsed="false">
      <c r="B982" s="188"/>
      <c r="D982" s="180" t="s">
        <v>174</v>
      </c>
      <c r="E982" s="189"/>
      <c r="F982" s="190" t="s">
        <v>899</v>
      </c>
      <c r="H982" s="191" t="n">
        <v>34.9</v>
      </c>
      <c r="I982" s="192"/>
      <c r="L982" s="188"/>
      <c r="M982" s="193"/>
      <c r="N982" s="194"/>
      <c r="O982" s="194"/>
      <c r="P982" s="194"/>
      <c r="Q982" s="194"/>
      <c r="R982" s="194"/>
      <c r="S982" s="194"/>
      <c r="T982" s="194"/>
      <c r="U982" s="195"/>
      <c r="AT982" s="189" t="s">
        <v>174</v>
      </c>
      <c r="AU982" s="189" t="s">
        <v>83</v>
      </c>
      <c r="AV982" s="187" t="s">
        <v>83</v>
      </c>
      <c r="AW982" s="187" t="s">
        <v>176</v>
      </c>
      <c r="AX982" s="187" t="s">
        <v>73</v>
      </c>
      <c r="AY982" s="189" t="s">
        <v>165</v>
      </c>
    </row>
    <row r="983" s="187" customFormat="true" ht="12" hidden="false" customHeight="false" outlineLevel="0" collapsed="false">
      <c r="B983" s="188"/>
      <c r="D983" s="180" t="s">
        <v>174</v>
      </c>
      <c r="E983" s="189"/>
      <c r="F983" s="190" t="s">
        <v>900</v>
      </c>
      <c r="H983" s="191" t="n">
        <v>22.4</v>
      </c>
      <c r="I983" s="192"/>
      <c r="L983" s="188"/>
      <c r="M983" s="193"/>
      <c r="N983" s="194"/>
      <c r="O983" s="194"/>
      <c r="P983" s="194"/>
      <c r="Q983" s="194"/>
      <c r="R983" s="194"/>
      <c r="S983" s="194"/>
      <c r="T983" s="194"/>
      <c r="U983" s="195"/>
      <c r="AT983" s="189" t="s">
        <v>174</v>
      </c>
      <c r="AU983" s="189" t="s">
        <v>83</v>
      </c>
      <c r="AV983" s="187" t="s">
        <v>83</v>
      </c>
      <c r="AW983" s="187" t="s">
        <v>176</v>
      </c>
      <c r="AX983" s="187" t="s">
        <v>73</v>
      </c>
      <c r="AY983" s="189" t="s">
        <v>165</v>
      </c>
    </row>
    <row r="984" s="187" customFormat="true" ht="12" hidden="false" customHeight="false" outlineLevel="0" collapsed="false">
      <c r="B984" s="188"/>
      <c r="D984" s="180" t="s">
        <v>174</v>
      </c>
      <c r="E984" s="189"/>
      <c r="F984" s="190" t="s">
        <v>901</v>
      </c>
      <c r="H984" s="191" t="n">
        <v>10.4</v>
      </c>
      <c r="I984" s="192"/>
      <c r="L984" s="188"/>
      <c r="M984" s="193"/>
      <c r="N984" s="194"/>
      <c r="O984" s="194"/>
      <c r="P984" s="194"/>
      <c r="Q984" s="194"/>
      <c r="R984" s="194"/>
      <c r="S984" s="194"/>
      <c r="T984" s="194"/>
      <c r="U984" s="195"/>
      <c r="AT984" s="189" t="s">
        <v>174</v>
      </c>
      <c r="AU984" s="189" t="s">
        <v>83</v>
      </c>
      <c r="AV984" s="187" t="s">
        <v>83</v>
      </c>
      <c r="AW984" s="187" t="s">
        <v>176</v>
      </c>
      <c r="AX984" s="187" t="s">
        <v>73</v>
      </c>
      <c r="AY984" s="189" t="s">
        <v>165</v>
      </c>
    </row>
    <row r="985" s="187" customFormat="true" ht="12" hidden="false" customHeight="false" outlineLevel="0" collapsed="false">
      <c r="B985" s="188"/>
      <c r="D985" s="180" t="s">
        <v>174</v>
      </c>
      <c r="E985" s="189"/>
      <c r="F985" s="190" t="s">
        <v>902</v>
      </c>
      <c r="H985" s="191" t="n">
        <v>16.2</v>
      </c>
      <c r="I985" s="192"/>
      <c r="L985" s="188"/>
      <c r="M985" s="193"/>
      <c r="N985" s="194"/>
      <c r="O985" s="194"/>
      <c r="P985" s="194"/>
      <c r="Q985" s="194"/>
      <c r="R985" s="194"/>
      <c r="S985" s="194"/>
      <c r="T985" s="194"/>
      <c r="U985" s="195"/>
      <c r="AT985" s="189" t="s">
        <v>174</v>
      </c>
      <c r="AU985" s="189" t="s">
        <v>83</v>
      </c>
      <c r="AV985" s="187" t="s">
        <v>83</v>
      </c>
      <c r="AW985" s="187" t="s">
        <v>176</v>
      </c>
      <c r="AX985" s="187" t="s">
        <v>73</v>
      </c>
      <c r="AY985" s="189" t="s">
        <v>165</v>
      </c>
    </row>
    <row r="986" s="187" customFormat="true" ht="12" hidden="false" customHeight="false" outlineLevel="0" collapsed="false">
      <c r="B986" s="188"/>
      <c r="D986" s="180" t="s">
        <v>174</v>
      </c>
      <c r="E986" s="189"/>
      <c r="F986" s="190" t="s">
        <v>903</v>
      </c>
      <c r="H986" s="191" t="n">
        <v>17.8</v>
      </c>
      <c r="I986" s="192"/>
      <c r="L986" s="188"/>
      <c r="M986" s="193"/>
      <c r="N986" s="194"/>
      <c r="O986" s="194"/>
      <c r="P986" s="194"/>
      <c r="Q986" s="194"/>
      <c r="R986" s="194"/>
      <c r="S986" s="194"/>
      <c r="T986" s="194"/>
      <c r="U986" s="195"/>
      <c r="AT986" s="189" t="s">
        <v>174</v>
      </c>
      <c r="AU986" s="189" t="s">
        <v>83</v>
      </c>
      <c r="AV986" s="187" t="s">
        <v>83</v>
      </c>
      <c r="AW986" s="187" t="s">
        <v>176</v>
      </c>
      <c r="AX986" s="187" t="s">
        <v>73</v>
      </c>
      <c r="AY986" s="189" t="s">
        <v>165</v>
      </c>
    </row>
    <row r="987" s="187" customFormat="true" ht="24" hidden="false" customHeight="false" outlineLevel="0" collapsed="false">
      <c r="B987" s="188"/>
      <c r="D987" s="180" t="s">
        <v>174</v>
      </c>
      <c r="E987" s="189"/>
      <c r="F987" s="190" t="s">
        <v>904</v>
      </c>
      <c r="H987" s="191" t="n">
        <v>34.9</v>
      </c>
      <c r="I987" s="192"/>
      <c r="L987" s="188"/>
      <c r="M987" s="193"/>
      <c r="N987" s="194"/>
      <c r="O987" s="194"/>
      <c r="P987" s="194"/>
      <c r="Q987" s="194"/>
      <c r="R987" s="194"/>
      <c r="S987" s="194"/>
      <c r="T987" s="194"/>
      <c r="U987" s="195"/>
      <c r="AT987" s="189" t="s">
        <v>174</v>
      </c>
      <c r="AU987" s="189" t="s">
        <v>83</v>
      </c>
      <c r="AV987" s="187" t="s">
        <v>83</v>
      </c>
      <c r="AW987" s="187" t="s">
        <v>176</v>
      </c>
      <c r="AX987" s="187" t="s">
        <v>73</v>
      </c>
      <c r="AY987" s="189" t="s">
        <v>165</v>
      </c>
    </row>
    <row r="988" s="187" customFormat="true" ht="12" hidden="false" customHeight="false" outlineLevel="0" collapsed="false">
      <c r="B988" s="188"/>
      <c r="D988" s="180" t="s">
        <v>174</v>
      </c>
      <c r="E988" s="189"/>
      <c r="F988" s="190" t="s">
        <v>905</v>
      </c>
      <c r="H988" s="191" t="n">
        <v>22.4</v>
      </c>
      <c r="I988" s="192"/>
      <c r="L988" s="188"/>
      <c r="M988" s="193"/>
      <c r="N988" s="194"/>
      <c r="O988" s="194"/>
      <c r="P988" s="194"/>
      <c r="Q988" s="194"/>
      <c r="R988" s="194"/>
      <c r="S988" s="194"/>
      <c r="T988" s="194"/>
      <c r="U988" s="195"/>
      <c r="AT988" s="189" t="s">
        <v>174</v>
      </c>
      <c r="AU988" s="189" t="s">
        <v>83</v>
      </c>
      <c r="AV988" s="187" t="s">
        <v>83</v>
      </c>
      <c r="AW988" s="187" t="s">
        <v>176</v>
      </c>
      <c r="AX988" s="187" t="s">
        <v>73</v>
      </c>
      <c r="AY988" s="189" t="s">
        <v>165</v>
      </c>
    </row>
    <row r="989" s="187" customFormat="true" ht="12" hidden="false" customHeight="false" outlineLevel="0" collapsed="false">
      <c r="B989" s="188"/>
      <c r="D989" s="180" t="s">
        <v>174</v>
      </c>
      <c r="E989" s="189"/>
      <c r="F989" s="190" t="s">
        <v>906</v>
      </c>
      <c r="H989" s="191" t="n">
        <v>10.4</v>
      </c>
      <c r="I989" s="192"/>
      <c r="L989" s="188"/>
      <c r="M989" s="193"/>
      <c r="N989" s="194"/>
      <c r="O989" s="194"/>
      <c r="P989" s="194"/>
      <c r="Q989" s="194"/>
      <c r="R989" s="194"/>
      <c r="S989" s="194"/>
      <c r="T989" s="194"/>
      <c r="U989" s="195"/>
      <c r="AT989" s="189" t="s">
        <v>174</v>
      </c>
      <c r="AU989" s="189" t="s">
        <v>83</v>
      </c>
      <c r="AV989" s="187" t="s">
        <v>83</v>
      </c>
      <c r="AW989" s="187" t="s">
        <v>176</v>
      </c>
      <c r="AX989" s="187" t="s">
        <v>73</v>
      </c>
      <c r="AY989" s="189" t="s">
        <v>165</v>
      </c>
    </row>
    <row r="990" s="187" customFormat="true" ht="12" hidden="false" customHeight="false" outlineLevel="0" collapsed="false">
      <c r="B990" s="188"/>
      <c r="D990" s="180" t="s">
        <v>174</v>
      </c>
      <c r="E990" s="189"/>
      <c r="F990" s="190" t="s">
        <v>907</v>
      </c>
      <c r="H990" s="191" t="n">
        <v>9</v>
      </c>
      <c r="I990" s="192"/>
      <c r="L990" s="188"/>
      <c r="M990" s="193"/>
      <c r="N990" s="194"/>
      <c r="O990" s="194"/>
      <c r="P990" s="194"/>
      <c r="Q990" s="194"/>
      <c r="R990" s="194"/>
      <c r="S990" s="194"/>
      <c r="T990" s="194"/>
      <c r="U990" s="195"/>
      <c r="AT990" s="189" t="s">
        <v>174</v>
      </c>
      <c r="AU990" s="189" t="s">
        <v>83</v>
      </c>
      <c r="AV990" s="187" t="s">
        <v>83</v>
      </c>
      <c r="AW990" s="187" t="s">
        <v>176</v>
      </c>
      <c r="AX990" s="187" t="s">
        <v>73</v>
      </c>
      <c r="AY990" s="189" t="s">
        <v>165</v>
      </c>
    </row>
    <row r="991" s="187" customFormat="true" ht="12" hidden="false" customHeight="false" outlineLevel="0" collapsed="false">
      <c r="B991" s="188"/>
      <c r="D991" s="180" t="s">
        <v>174</v>
      </c>
      <c r="E991" s="189"/>
      <c r="F991" s="190" t="s">
        <v>908</v>
      </c>
      <c r="H991" s="191" t="n">
        <v>10.36</v>
      </c>
      <c r="I991" s="192"/>
      <c r="L991" s="188"/>
      <c r="M991" s="193"/>
      <c r="N991" s="194"/>
      <c r="O991" s="194"/>
      <c r="P991" s="194"/>
      <c r="Q991" s="194"/>
      <c r="R991" s="194"/>
      <c r="S991" s="194"/>
      <c r="T991" s="194"/>
      <c r="U991" s="195"/>
      <c r="AT991" s="189" t="s">
        <v>174</v>
      </c>
      <c r="AU991" s="189" t="s">
        <v>83</v>
      </c>
      <c r="AV991" s="187" t="s">
        <v>83</v>
      </c>
      <c r="AW991" s="187" t="s">
        <v>176</v>
      </c>
      <c r="AX991" s="187" t="s">
        <v>73</v>
      </c>
      <c r="AY991" s="189" t="s">
        <v>165</v>
      </c>
    </row>
    <row r="992" s="178" customFormat="true" ht="12" hidden="false" customHeight="false" outlineLevel="0" collapsed="false">
      <c r="B992" s="179"/>
      <c r="D992" s="180" t="s">
        <v>174</v>
      </c>
      <c r="E992" s="181"/>
      <c r="F992" s="182" t="s">
        <v>377</v>
      </c>
      <c r="H992" s="181"/>
      <c r="I992" s="183"/>
      <c r="L992" s="179"/>
      <c r="M992" s="184"/>
      <c r="N992" s="185"/>
      <c r="O992" s="185"/>
      <c r="P992" s="185"/>
      <c r="Q992" s="185"/>
      <c r="R992" s="185"/>
      <c r="S992" s="185"/>
      <c r="T992" s="185"/>
      <c r="U992" s="186"/>
      <c r="AT992" s="181" t="s">
        <v>174</v>
      </c>
      <c r="AU992" s="181" t="s">
        <v>83</v>
      </c>
      <c r="AV992" s="178" t="s">
        <v>81</v>
      </c>
      <c r="AW992" s="178" t="s">
        <v>176</v>
      </c>
      <c r="AX992" s="178" t="s">
        <v>73</v>
      </c>
      <c r="AY992" s="181" t="s">
        <v>165</v>
      </c>
    </row>
    <row r="993" s="187" customFormat="true" ht="12" hidden="false" customHeight="false" outlineLevel="0" collapsed="false">
      <c r="B993" s="188"/>
      <c r="D993" s="180" t="s">
        <v>174</v>
      </c>
      <c r="E993" s="189"/>
      <c r="F993" s="190" t="s">
        <v>909</v>
      </c>
      <c r="H993" s="191" t="n">
        <v>9.16</v>
      </c>
      <c r="I993" s="192"/>
      <c r="L993" s="188"/>
      <c r="M993" s="193"/>
      <c r="N993" s="194"/>
      <c r="O993" s="194"/>
      <c r="P993" s="194"/>
      <c r="Q993" s="194"/>
      <c r="R993" s="194"/>
      <c r="S993" s="194"/>
      <c r="T993" s="194"/>
      <c r="U993" s="195"/>
      <c r="AT993" s="189" t="s">
        <v>174</v>
      </c>
      <c r="AU993" s="189" t="s">
        <v>83</v>
      </c>
      <c r="AV993" s="187" t="s">
        <v>83</v>
      </c>
      <c r="AW993" s="187" t="s">
        <v>176</v>
      </c>
      <c r="AX993" s="187" t="s">
        <v>73</v>
      </c>
      <c r="AY993" s="189" t="s">
        <v>165</v>
      </c>
    </row>
    <row r="994" s="187" customFormat="true" ht="12" hidden="false" customHeight="false" outlineLevel="0" collapsed="false">
      <c r="B994" s="188"/>
      <c r="D994" s="180" t="s">
        <v>174</v>
      </c>
      <c r="E994" s="189"/>
      <c r="F994" s="190" t="s">
        <v>910</v>
      </c>
      <c r="H994" s="191" t="n">
        <v>10.36</v>
      </c>
      <c r="I994" s="192"/>
      <c r="L994" s="188"/>
      <c r="M994" s="193"/>
      <c r="N994" s="194"/>
      <c r="O994" s="194"/>
      <c r="P994" s="194"/>
      <c r="Q994" s="194"/>
      <c r="R994" s="194"/>
      <c r="S994" s="194"/>
      <c r="T994" s="194"/>
      <c r="U994" s="195"/>
      <c r="AT994" s="189" t="s">
        <v>174</v>
      </c>
      <c r="AU994" s="189" t="s">
        <v>83</v>
      </c>
      <c r="AV994" s="187" t="s">
        <v>83</v>
      </c>
      <c r="AW994" s="187" t="s">
        <v>176</v>
      </c>
      <c r="AX994" s="187" t="s">
        <v>73</v>
      </c>
      <c r="AY994" s="189" t="s">
        <v>165</v>
      </c>
    </row>
    <row r="995" s="187" customFormat="true" ht="24" hidden="false" customHeight="false" outlineLevel="0" collapsed="false">
      <c r="B995" s="188"/>
      <c r="D995" s="180" t="s">
        <v>174</v>
      </c>
      <c r="E995" s="189"/>
      <c r="F995" s="190" t="s">
        <v>911</v>
      </c>
      <c r="H995" s="191" t="n">
        <v>34.9</v>
      </c>
      <c r="I995" s="192"/>
      <c r="L995" s="188"/>
      <c r="M995" s="193"/>
      <c r="N995" s="194"/>
      <c r="O995" s="194"/>
      <c r="P995" s="194"/>
      <c r="Q995" s="194"/>
      <c r="R995" s="194"/>
      <c r="S995" s="194"/>
      <c r="T995" s="194"/>
      <c r="U995" s="195"/>
      <c r="AT995" s="189" t="s">
        <v>174</v>
      </c>
      <c r="AU995" s="189" t="s">
        <v>83</v>
      </c>
      <c r="AV995" s="187" t="s">
        <v>83</v>
      </c>
      <c r="AW995" s="187" t="s">
        <v>176</v>
      </c>
      <c r="AX995" s="187" t="s">
        <v>73</v>
      </c>
      <c r="AY995" s="189" t="s">
        <v>165</v>
      </c>
    </row>
    <row r="996" s="187" customFormat="true" ht="12" hidden="false" customHeight="false" outlineLevel="0" collapsed="false">
      <c r="B996" s="188"/>
      <c r="D996" s="180" t="s">
        <v>174</v>
      </c>
      <c r="E996" s="189"/>
      <c r="F996" s="190" t="s">
        <v>912</v>
      </c>
      <c r="H996" s="191" t="n">
        <v>11</v>
      </c>
      <c r="I996" s="192"/>
      <c r="L996" s="188"/>
      <c r="M996" s="193"/>
      <c r="N996" s="194"/>
      <c r="O996" s="194"/>
      <c r="P996" s="194"/>
      <c r="Q996" s="194"/>
      <c r="R996" s="194"/>
      <c r="S996" s="194"/>
      <c r="T996" s="194"/>
      <c r="U996" s="195"/>
      <c r="AT996" s="189" t="s">
        <v>174</v>
      </c>
      <c r="AU996" s="189" t="s">
        <v>83</v>
      </c>
      <c r="AV996" s="187" t="s">
        <v>83</v>
      </c>
      <c r="AW996" s="187" t="s">
        <v>176</v>
      </c>
      <c r="AX996" s="187" t="s">
        <v>73</v>
      </c>
      <c r="AY996" s="189" t="s">
        <v>165</v>
      </c>
    </row>
    <row r="997" s="187" customFormat="true" ht="12" hidden="false" customHeight="false" outlineLevel="0" collapsed="false">
      <c r="B997" s="188"/>
      <c r="D997" s="180" t="s">
        <v>174</v>
      </c>
      <c r="E997" s="189"/>
      <c r="F997" s="190" t="s">
        <v>913</v>
      </c>
      <c r="H997" s="191" t="n">
        <v>10.4</v>
      </c>
      <c r="I997" s="192"/>
      <c r="L997" s="188"/>
      <c r="M997" s="193"/>
      <c r="N997" s="194"/>
      <c r="O997" s="194"/>
      <c r="P997" s="194"/>
      <c r="Q997" s="194"/>
      <c r="R997" s="194"/>
      <c r="S997" s="194"/>
      <c r="T997" s="194"/>
      <c r="U997" s="195"/>
      <c r="AT997" s="189" t="s">
        <v>174</v>
      </c>
      <c r="AU997" s="189" t="s">
        <v>83</v>
      </c>
      <c r="AV997" s="187" t="s">
        <v>83</v>
      </c>
      <c r="AW997" s="187" t="s">
        <v>176</v>
      </c>
      <c r="AX997" s="187" t="s">
        <v>73</v>
      </c>
      <c r="AY997" s="189" t="s">
        <v>165</v>
      </c>
    </row>
    <row r="998" s="187" customFormat="true" ht="12" hidden="false" customHeight="false" outlineLevel="0" collapsed="false">
      <c r="B998" s="188"/>
      <c r="D998" s="180" t="s">
        <v>174</v>
      </c>
      <c r="E998" s="189"/>
      <c r="F998" s="190" t="s">
        <v>914</v>
      </c>
      <c r="H998" s="191" t="n">
        <v>16.2</v>
      </c>
      <c r="I998" s="192"/>
      <c r="L998" s="188"/>
      <c r="M998" s="193"/>
      <c r="N998" s="194"/>
      <c r="O998" s="194"/>
      <c r="P998" s="194"/>
      <c r="Q998" s="194"/>
      <c r="R998" s="194"/>
      <c r="S998" s="194"/>
      <c r="T998" s="194"/>
      <c r="U998" s="195"/>
      <c r="AT998" s="189" t="s">
        <v>174</v>
      </c>
      <c r="AU998" s="189" t="s">
        <v>83</v>
      </c>
      <c r="AV998" s="187" t="s">
        <v>83</v>
      </c>
      <c r="AW998" s="187" t="s">
        <v>176</v>
      </c>
      <c r="AX998" s="187" t="s">
        <v>73</v>
      </c>
      <c r="AY998" s="189" t="s">
        <v>165</v>
      </c>
    </row>
    <row r="999" s="187" customFormat="true" ht="12" hidden="false" customHeight="false" outlineLevel="0" collapsed="false">
      <c r="B999" s="188"/>
      <c r="D999" s="180" t="s">
        <v>174</v>
      </c>
      <c r="E999" s="189"/>
      <c r="F999" s="190" t="s">
        <v>915</v>
      </c>
      <c r="H999" s="191" t="n">
        <v>17.8</v>
      </c>
      <c r="I999" s="192"/>
      <c r="L999" s="188"/>
      <c r="M999" s="193"/>
      <c r="N999" s="194"/>
      <c r="O999" s="194"/>
      <c r="P999" s="194"/>
      <c r="Q999" s="194"/>
      <c r="R999" s="194"/>
      <c r="S999" s="194"/>
      <c r="T999" s="194"/>
      <c r="U999" s="195"/>
      <c r="AT999" s="189" t="s">
        <v>174</v>
      </c>
      <c r="AU999" s="189" t="s">
        <v>83</v>
      </c>
      <c r="AV999" s="187" t="s">
        <v>83</v>
      </c>
      <c r="AW999" s="187" t="s">
        <v>176</v>
      </c>
      <c r="AX999" s="187" t="s">
        <v>73</v>
      </c>
      <c r="AY999" s="189" t="s">
        <v>165</v>
      </c>
    </row>
    <row r="1000" s="187" customFormat="true" ht="24" hidden="false" customHeight="false" outlineLevel="0" collapsed="false">
      <c r="B1000" s="188"/>
      <c r="D1000" s="180" t="s">
        <v>174</v>
      </c>
      <c r="E1000" s="189"/>
      <c r="F1000" s="190" t="s">
        <v>916</v>
      </c>
      <c r="H1000" s="191" t="n">
        <v>34.9</v>
      </c>
      <c r="I1000" s="192"/>
      <c r="L1000" s="188"/>
      <c r="M1000" s="193"/>
      <c r="N1000" s="194"/>
      <c r="O1000" s="194"/>
      <c r="P1000" s="194"/>
      <c r="Q1000" s="194"/>
      <c r="R1000" s="194"/>
      <c r="S1000" s="194"/>
      <c r="T1000" s="194"/>
      <c r="U1000" s="195"/>
      <c r="AT1000" s="189" t="s">
        <v>174</v>
      </c>
      <c r="AU1000" s="189" t="s">
        <v>83</v>
      </c>
      <c r="AV1000" s="187" t="s">
        <v>83</v>
      </c>
      <c r="AW1000" s="187" t="s">
        <v>176</v>
      </c>
      <c r="AX1000" s="187" t="s">
        <v>73</v>
      </c>
      <c r="AY1000" s="189" t="s">
        <v>165</v>
      </c>
    </row>
    <row r="1001" s="187" customFormat="true" ht="12" hidden="false" customHeight="false" outlineLevel="0" collapsed="false">
      <c r="B1001" s="188"/>
      <c r="D1001" s="180" t="s">
        <v>174</v>
      </c>
      <c r="E1001" s="189"/>
      <c r="F1001" s="190" t="s">
        <v>917</v>
      </c>
      <c r="H1001" s="191" t="n">
        <v>22.4</v>
      </c>
      <c r="I1001" s="192"/>
      <c r="L1001" s="188"/>
      <c r="M1001" s="193"/>
      <c r="N1001" s="194"/>
      <c r="O1001" s="194"/>
      <c r="P1001" s="194"/>
      <c r="Q1001" s="194"/>
      <c r="R1001" s="194"/>
      <c r="S1001" s="194"/>
      <c r="T1001" s="194"/>
      <c r="U1001" s="195"/>
      <c r="AT1001" s="189" t="s">
        <v>174</v>
      </c>
      <c r="AU1001" s="189" t="s">
        <v>83</v>
      </c>
      <c r="AV1001" s="187" t="s">
        <v>83</v>
      </c>
      <c r="AW1001" s="187" t="s">
        <v>176</v>
      </c>
      <c r="AX1001" s="187" t="s">
        <v>73</v>
      </c>
      <c r="AY1001" s="189" t="s">
        <v>165</v>
      </c>
    </row>
    <row r="1002" s="187" customFormat="true" ht="12" hidden="false" customHeight="false" outlineLevel="0" collapsed="false">
      <c r="B1002" s="188"/>
      <c r="D1002" s="180" t="s">
        <v>174</v>
      </c>
      <c r="E1002" s="189"/>
      <c r="F1002" s="190" t="s">
        <v>918</v>
      </c>
      <c r="H1002" s="191" t="n">
        <v>10.4</v>
      </c>
      <c r="I1002" s="192"/>
      <c r="L1002" s="188"/>
      <c r="M1002" s="193"/>
      <c r="N1002" s="194"/>
      <c r="O1002" s="194"/>
      <c r="P1002" s="194"/>
      <c r="Q1002" s="194"/>
      <c r="R1002" s="194"/>
      <c r="S1002" s="194"/>
      <c r="T1002" s="194"/>
      <c r="U1002" s="195"/>
      <c r="AT1002" s="189" t="s">
        <v>174</v>
      </c>
      <c r="AU1002" s="189" t="s">
        <v>83</v>
      </c>
      <c r="AV1002" s="187" t="s">
        <v>83</v>
      </c>
      <c r="AW1002" s="187" t="s">
        <v>176</v>
      </c>
      <c r="AX1002" s="187" t="s">
        <v>73</v>
      </c>
      <c r="AY1002" s="189" t="s">
        <v>165</v>
      </c>
    </row>
    <row r="1003" s="187" customFormat="true" ht="12" hidden="false" customHeight="false" outlineLevel="0" collapsed="false">
      <c r="B1003" s="188"/>
      <c r="D1003" s="180" t="s">
        <v>174</v>
      </c>
      <c r="E1003" s="189"/>
      <c r="F1003" s="190" t="s">
        <v>919</v>
      </c>
      <c r="H1003" s="191" t="n">
        <v>9</v>
      </c>
      <c r="I1003" s="192"/>
      <c r="L1003" s="188"/>
      <c r="M1003" s="193"/>
      <c r="N1003" s="194"/>
      <c r="O1003" s="194"/>
      <c r="P1003" s="194"/>
      <c r="Q1003" s="194"/>
      <c r="R1003" s="194"/>
      <c r="S1003" s="194"/>
      <c r="T1003" s="194"/>
      <c r="U1003" s="195"/>
      <c r="AT1003" s="189" t="s">
        <v>174</v>
      </c>
      <c r="AU1003" s="189" t="s">
        <v>83</v>
      </c>
      <c r="AV1003" s="187" t="s">
        <v>83</v>
      </c>
      <c r="AW1003" s="187" t="s">
        <v>176</v>
      </c>
      <c r="AX1003" s="187" t="s">
        <v>73</v>
      </c>
      <c r="AY1003" s="189" t="s">
        <v>165</v>
      </c>
    </row>
    <row r="1004" s="187" customFormat="true" ht="12" hidden="false" customHeight="false" outlineLevel="0" collapsed="false">
      <c r="B1004" s="188"/>
      <c r="D1004" s="180" t="s">
        <v>174</v>
      </c>
      <c r="E1004" s="189"/>
      <c r="F1004" s="190" t="s">
        <v>920</v>
      </c>
      <c r="H1004" s="191" t="n">
        <v>10.36</v>
      </c>
      <c r="I1004" s="192"/>
      <c r="L1004" s="188"/>
      <c r="M1004" s="193"/>
      <c r="N1004" s="194"/>
      <c r="O1004" s="194"/>
      <c r="P1004" s="194"/>
      <c r="Q1004" s="194"/>
      <c r="R1004" s="194"/>
      <c r="S1004" s="194"/>
      <c r="T1004" s="194"/>
      <c r="U1004" s="195"/>
      <c r="AT1004" s="189" t="s">
        <v>174</v>
      </c>
      <c r="AU1004" s="189" t="s">
        <v>83</v>
      </c>
      <c r="AV1004" s="187" t="s">
        <v>83</v>
      </c>
      <c r="AW1004" s="187" t="s">
        <v>176</v>
      </c>
      <c r="AX1004" s="187" t="s">
        <v>73</v>
      </c>
      <c r="AY1004" s="189" t="s">
        <v>165</v>
      </c>
    </row>
    <row r="1005" s="196" customFormat="true" ht="12" hidden="false" customHeight="false" outlineLevel="0" collapsed="false">
      <c r="B1005" s="197"/>
      <c r="D1005" s="180" t="s">
        <v>174</v>
      </c>
      <c r="E1005" s="198"/>
      <c r="F1005" s="199" t="s">
        <v>178</v>
      </c>
      <c r="H1005" s="200" t="n">
        <v>681.82</v>
      </c>
      <c r="I1005" s="201"/>
      <c r="L1005" s="197"/>
      <c r="M1005" s="202"/>
      <c r="N1005" s="203"/>
      <c r="O1005" s="203"/>
      <c r="P1005" s="203"/>
      <c r="Q1005" s="203"/>
      <c r="R1005" s="203"/>
      <c r="S1005" s="203"/>
      <c r="T1005" s="203"/>
      <c r="U1005" s="204"/>
      <c r="AT1005" s="198" t="s">
        <v>174</v>
      </c>
      <c r="AU1005" s="198" t="s">
        <v>83</v>
      </c>
      <c r="AV1005" s="196" t="s">
        <v>172</v>
      </c>
      <c r="AW1005" s="196" t="s">
        <v>176</v>
      </c>
      <c r="AX1005" s="196" t="s">
        <v>81</v>
      </c>
      <c r="AY1005" s="198" t="s">
        <v>165</v>
      </c>
    </row>
    <row r="1006" s="22" customFormat="true" ht="24" hidden="false" customHeight="true" outlineLevel="0" collapsed="false">
      <c r="B1006" s="164"/>
      <c r="C1006" s="165" t="s">
        <v>934</v>
      </c>
      <c r="D1006" s="165" t="s">
        <v>167</v>
      </c>
      <c r="E1006" s="166" t="s">
        <v>935</v>
      </c>
      <c r="F1006" s="167" t="s">
        <v>936</v>
      </c>
      <c r="G1006" s="168" t="s">
        <v>170</v>
      </c>
      <c r="H1006" s="169" t="n">
        <v>2045.478</v>
      </c>
      <c r="I1006" s="170"/>
      <c r="J1006" s="171" t="n">
        <f aca="false">ROUND(I1006*H1006,2)</f>
        <v>0</v>
      </c>
      <c r="K1006" s="215" t="s">
        <v>171</v>
      </c>
      <c r="L1006" s="23"/>
      <c r="M1006" s="172"/>
      <c r="N1006" s="173" t="s">
        <v>44</v>
      </c>
      <c r="O1006" s="54"/>
      <c r="P1006" s="174" t="n">
        <f aca="false">O1006*H1006</f>
        <v>0</v>
      </c>
      <c r="Q1006" s="174" t="n">
        <v>0.0105</v>
      </c>
      <c r="R1006" s="174" t="n">
        <f aca="false">Q1006*H1006</f>
        <v>21.477519</v>
      </c>
      <c r="S1006" s="174" t="n">
        <v>0</v>
      </c>
      <c r="T1006" s="174" t="n">
        <f aca="false">S1006*H1006</f>
        <v>0</v>
      </c>
      <c r="U1006" s="175"/>
      <c r="AR1006" s="176" t="s">
        <v>172</v>
      </c>
      <c r="AT1006" s="176" t="s">
        <v>167</v>
      </c>
      <c r="AU1006" s="176" t="s">
        <v>83</v>
      </c>
      <c r="AY1006" s="3" t="s">
        <v>165</v>
      </c>
      <c r="BE1006" s="177" t="n">
        <f aca="false">IF(N1006="základní",J1006,0)</f>
        <v>0</v>
      </c>
      <c r="BF1006" s="177" t="n">
        <f aca="false">IF(N1006="snížená",J1006,0)</f>
        <v>0</v>
      </c>
      <c r="BG1006" s="177" t="n">
        <f aca="false">IF(N1006="zákl. přenesená",J1006,0)</f>
        <v>0</v>
      </c>
      <c r="BH1006" s="177" t="n">
        <f aca="false">IF(N1006="sníž. přenesená",J1006,0)</f>
        <v>0</v>
      </c>
      <c r="BI1006" s="177" t="n">
        <f aca="false">IF(N1006="nulová",J1006,0)</f>
        <v>0</v>
      </c>
      <c r="BJ1006" s="3" t="s">
        <v>81</v>
      </c>
      <c r="BK1006" s="177" t="n">
        <f aca="false">ROUND(I1006*H1006,2)</f>
        <v>0</v>
      </c>
      <c r="BL1006" s="3" t="s">
        <v>172</v>
      </c>
      <c r="BM1006" s="176" t="s">
        <v>937</v>
      </c>
    </row>
    <row r="1007" s="187" customFormat="true" ht="12" hidden="false" customHeight="false" outlineLevel="0" collapsed="false">
      <c r="B1007" s="188"/>
      <c r="D1007" s="180" t="s">
        <v>174</v>
      </c>
      <c r="E1007" s="189"/>
      <c r="F1007" s="190" t="s">
        <v>938</v>
      </c>
      <c r="H1007" s="191" t="n">
        <v>2045.478</v>
      </c>
      <c r="I1007" s="192"/>
      <c r="L1007" s="188"/>
      <c r="M1007" s="193"/>
      <c r="N1007" s="194"/>
      <c r="O1007" s="194"/>
      <c r="P1007" s="194"/>
      <c r="Q1007" s="194"/>
      <c r="R1007" s="194"/>
      <c r="S1007" s="194"/>
      <c r="T1007" s="194"/>
      <c r="U1007" s="195"/>
      <c r="AT1007" s="189" t="s">
        <v>174</v>
      </c>
      <c r="AU1007" s="189" t="s">
        <v>83</v>
      </c>
      <c r="AV1007" s="187" t="s">
        <v>83</v>
      </c>
      <c r="AW1007" s="187" t="s">
        <v>176</v>
      </c>
      <c r="AX1007" s="187" t="s">
        <v>73</v>
      </c>
      <c r="AY1007" s="189" t="s">
        <v>165</v>
      </c>
    </row>
    <row r="1008" s="196" customFormat="true" ht="12" hidden="false" customHeight="false" outlineLevel="0" collapsed="false">
      <c r="B1008" s="197"/>
      <c r="D1008" s="180" t="s">
        <v>174</v>
      </c>
      <c r="E1008" s="198"/>
      <c r="F1008" s="199" t="s">
        <v>178</v>
      </c>
      <c r="H1008" s="200" t="n">
        <v>2045.478</v>
      </c>
      <c r="I1008" s="201"/>
      <c r="L1008" s="197"/>
      <c r="M1008" s="202"/>
      <c r="N1008" s="203"/>
      <c r="O1008" s="203"/>
      <c r="P1008" s="203"/>
      <c r="Q1008" s="203"/>
      <c r="R1008" s="203"/>
      <c r="S1008" s="203"/>
      <c r="T1008" s="203"/>
      <c r="U1008" s="204"/>
      <c r="AT1008" s="198" t="s">
        <v>174</v>
      </c>
      <c r="AU1008" s="198" t="s">
        <v>83</v>
      </c>
      <c r="AV1008" s="196" t="s">
        <v>172</v>
      </c>
      <c r="AW1008" s="196" t="s">
        <v>176</v>
      </c>
      <c r="AX1008" s="196" t="s">
        <v>81</v>
      </c>
      <c r="AY1008" s="198" t="s">
        <v>165</v>
      </c>
    </row>
    <row r="1009" s="22" customFormat="true" ht="24" hidden="false" customHeight="true" outlineLevel="0" collapsed="false">
      <c r="B1009" s="164"/>
      <c r="C1009" s="165" t="s">
        <v>939</v>
      </c>
      <c r="D1009" s="165" t="s">
        <v>167</v>
      </c>
      <c r="E1009" s="166" t="s">
        <v>940</v>
      </c>
      <c r="F1009" s="167" t="s">
        <v>941</v>
      </c>
      <c r="G1009" s="168" t="s">
        <v>181</v>
      </c>
      <c r="H1009" s="169" t="n">
        <v>134.25</v>
      </c>
      <c r="I1009" s="170"/>
      <c r="J1009" s="171" t="n">
        <f aca="false">ROUND(I1009*H1009,2)</f>
        <v>0</v>
      </c>
      <c r="K1009" s="215" t="s">
        <v>171</v>
      </c>
      <c r="L1009" s="23"/>
      <c r="M1009" s="172"/>
      <c r="N1009" s="173" t="s">
        <v>44</v>
      </c>
      <c r="O1009" s="54"/>
      <c r="P1009" s="174" t="n">
        <f aca="false">O1009*H1009</f>
        <v>0</v>
      </c>
      <c r="Q1009" s="174" t="n">
        <v>0.00046</v>
      </c>
      <c r="R1009" s="174" t="n">
        <f aca="false">Q1009*H1009</f>
        <v>0.061755</v>
      </c>
      <c r="S1009" s="174" t="n">
        <v>0</v>
      </c>
      <c r="T1009" s="174" t="n">
        <f aca="false">S1009*H1009</f>
        <v>0</v>
      </c>
      <c r="U1009" s="175"/>
      <c r="AR1009" s="176" t="s">
        <v>172</v>
      </c>
      <c r="AT1009" s="176" t="s">
        <v>167</v>
      </c>
      <c r="AU1009" s="176" t="s">
        <v>83</v>
      </c>
      <c r="AY1009" s="3" t="s">
        <v>165</v>
      </c>
      <c r="BE1009" s="177" t="n">
        <f aca="false">IF(N1009="základní",J1009,0)</f>
        <v>0</v>
      </c>
      <c r="BF1009" s="177" t="n">
        <f aca="false">IF(N1009="snížená",J1009,0)</f>
        <v>0</v>
      </c>
      <c r="BG1009" s="177" t="n">
        <f aca="false">IF(N1009="zákl. přenesená",J1009,0)</f>
        <v>0</v>
      </c>
      <c r="BH1009" s="177" t="n">
        <f aca="false">IF(N1009="sníž. přenesená",J1009,0)</f>
        <v>0</v>
      </c>
      <c r="BI1009" s="177" t="n">
        <f aca="false">IF(N1009="nulová",J1009,0)</f>
        <v>0</v>
      </c>
      <c r="BJ1009" s="3" t="s">
        <v>81</v>
      </c>
      <c r="BK1009" s="177" t="n">
        <f aca="false">ROUND(I1009*H1009,2)</f>
        <v>0</v>
      </c>
      <c r="BL1009" s="3" t="s">
        <v>172</v>
      </c>
      <c r="BM1009" s="176" t="s">
        <v>942</v>
      </c>
    </row>
    <row r="1010" s="178" customFormat="true" ht="12" hidden="false" customHeight="false" outlineLevel="0" collapsed="false">
      <c r="B1010" s="179"/>
      <c r="D1010" s="180" t="s">
        <v>174</v>
      </c>
      <c r="E1010" s="181"/>
      <c r="F1010" s="182" t="s">
        <v>943</v>
      </c>
      <c r="H1010" s="181"/>
      <c r="I1010" s="183"/>
      <c r="L1010" s="179"/>
      <c r="M1010" s="184"/>
      <c r="N1010" s="185"/>
      <c r="O1010" s="185"/>
      <c r="P1010" s="185"/>
      <c r="Q1010" s="185"/>
      <c r="R1010" s="185"/>
      <c r="S1010" s="185"/>
      <c r="T1010" s="185"/>
      <c r="U1010" s="186"/>
      <c r="AT1010" s="181" t="s">
        <v>174</v>
      </c>
      <c r="AU1010" s="181" t="s">
        <v>83</v>
      </c>
      <c r="AV1010" s="178" t="s">
        <v>81</v>
      </c>
      <c r="AW1010" s="178" t="s">
        <v>176</v>
      </c>
      <c r="AX1010" s="178" t="s">
        <v>73</v>
      </c>
      <c r="AY1010" s="181" t="s">
        <v>165</v>
      </c>
    </row>
    <row r="1011" s="187" customFormat="true" ht="12" hidden="false" customHeight="false" outlineLevel="0" collapsed="false">
      <c r="B1011" s="188"/>
      <c r="D1011" s="180" t="s">
        <v>174</v>
      </c>
      <c r="E1011" s="189"/>
      <c r="F1011" s="190" t="s">
        <v>944</v>
      </c>
      <c r="H1011" s="191" t="n">
        <v>79.3</v>
      </c>
      <c r="I1011" s="192"/>
      <c r="L1011" s="188"/>
      <c r="M1011" s="193"/>
      <c r="N1011" s="194"/>
      <c r="O1011" s="194"/>
      <c r="P1011" s="194"/>
      <c r="Q1011" s="194"/>
      <c r="R1011" s="194"/>
      <c r="S1011" s="194"/>
      <c r="T1011" s="194"/>
      <c r="U1011" s="195"/>
      <c r="AT1011" s="189" t="s">
        <v>174</v>
      </c>
      <c r="AU1011" s="189" t="s">
        <v>83</v>
      </c>
      <c r="AV1011" s="187" t="s">
        <v>83</v>
      </c>
      <c r="AW1011" s="187" t="s">
        <v>176</v>
      </c>
      <c r="AX1011" s="187" t="s">
        <v>73</v>
      </c>
      <c r="AY1011" s="189" t="s">
        <v>165</v>
      </c>
    </row>
    <row r="1012" s="187" customFormat="true" ht="12" hidden="false" customHeight="false" outlineLevel="0" collapsed="false">
      <c r="B1012" s="188"/>
      <c r="D1012" s="180" t="s">
        <v>174</v>
      </c>
      <c r="E1012" s="189"/>
      <c r="F1012" s="190" t="s">
        <v>945</v>
      </c>
      <c r="H1012" s="191" t="n">
        <v>4</v>
      </c>
      <c r="I1012" s="192"/>
      <c r="L1012" s="188"/>
      <c r="M1012" s="193"/>
      <c r="N1012" s="194"/>
      <c r="O1012" s="194"/>
      <c r="P1012" s="194"/>
      <c r="Q1012" s="194"/>
      <c r="R1012" s="194"/>
      <c r="S1012" s="194"/>
      <c r="T1012" s="194"/>
      <c r="U1012" s="195"/>
      <c r="AT1012" s="189" t="s">
        <v>174</v>
      </c>
      <c r="AU1012" s="189" t="s">
        <v>83</v>
      </c>
      <c r="AV1012" s="187" t="s">
        <v>83</v>
      </c>
      <c r="AW1012" s="187" t="s">
        <v>176</v>
      </c>
      <c r="AX1012" s="187" t="s">
        <v>73</v>
      </c>
      <c r="AY1012" s="189" t="s">
        <v>165</v>
      </c>
    </row>
    <row r="1013" s="187" customFormat="true" ht="12" hidden="false" customHeight="false" outlineLevel="0" collapsed="false">
      <c r="B1013" s="188"/>
      <c r="D1013" s="180" t="s">
        <v>174</v>
      </c>
      <c r="E1013" s="189"/>
      <c r="F1013" s="190" t="s">
        <v>946</v>
      </c>
      <c r="H1013" s="191" t="n">
        <v>2.1</v>
      </c>
      <c r="I1013" s="192"/>
      <c r="L1013" s="188"/>
      <c r="M1013" s="193"/>
      <c r="N1013" s="194"/>
      <c r="O1013" s="194"/>
      <c r="P1013" s="194"/>
      <c r="Q1013" s="194"/>
      <c r="R1013" s="194"/>
      <c r="S1013" s="194"/>
      <c r="T1013" s="194"/>
      <c r="U1013" s="195"/>
      <c r="AT1013" s="189" t="s">
        <v>174</v>
      </c>
      <c r="AU1013" s="189" t="s">
        <v>83</v>
      </c>
      <c r="AV1013" s="187" t="s">
        <v>83</v>
      </c>
      <c r="AW1013" s="187" t="s">
        <v>176</v>
      </c>
      <c r="AX1013" s="187" t="s">
        <v>73</v>
      </c>
      <c r="AY1013" s="189" t="s">
        <v>165</v>
      </c>
    </row>
    <row r="1014" s="187" customFormat="true" ht="12" hidden="false" customHeight="false" outlineLevel="0" collapsed="false">
      <c r="B1014" s="188"/>
      <c r="D1014" s="180" t="s">
        <v>174</v>
      </c>
      <c r="E1014" s="189"/>
      <c r="F1014" s="190" t="s">
        <v>947</v>
      </c>
      <c r="H1014" s="191" t="n">
        <v>1.45</v>
      </c>
      <c r="I1014" s="192"/>
      <c r="L1014" s="188"/>
      <c r="M1014" s="193"/>
      <c r="N1014" s="194"/>
      <c r="O1014" s="194"/>
      <c r="P1014" s="194"/>
      <c r="Q1014" s="194"/>
      <c r="R1014" s="194"/>
      <c r="S1014" s="194"/>
      <c r="T1014" s="194"/>
      <c r="U1014" s="195"/>
      <c r="AT1014" s="189" t="s">
        <v>174</v>
      </c>
      <c r="AU1014" s="189" t="s">
        <v>83</v>
      </c>
      <c r="AV1014" s="187" t="s">
        <v>83</v>
      </c>
      <c r="AW1014" s="187" t="s">
        <v>176</v>
      </c>
      <c r="AX1014" s="187" t="s">
        <v>73</v>
      </c>
      <c r="AY1014" s="189" t="s">
        <v>165</v>
      </c>
    </row>
    <row r="1015" s="178" customFormat="true" ht="12" hidden="false" customHeight="false" outlineLevel="0" collapsed="false">
      <c r="B1015" s="179"/>
      <c r="D1015" s="180" t="s">
        <v>174</v>
      </c>
      <c r="E1015" s="181"/>
      <c r="F1015" s="182" t="s">
        <v>375</v>
      </c>
      <c r="H1015" s="181"/>
      <c r="I1015" s="183"/>
      <c r="L1015" s="179"/>
      <c r="M1015" s="184"/>
      <c r="N1015" s="185"/>
      <c r="O1015" s="185"/>
      <c r="P1015" s="185"/>
      <c r="Q1015" s="185"/>
      <c r="R1015" s="185"/>
      <c r="S1015" s="185"/>
      <c r="T1015" s="185"/>
      <c r="U1015" s="186"/>
      <c r="AT1015" s="181" t="s">
        <v>174</v>
      </c>
      <c r="AU1015" s="181" t="s">
        <v>83</v>
      </c>
      <c r="AV1015" s="178" t="s">
        <v>81</v>
      </c>
      <c r="AW1015" s="178" t="s">
        <v>176</v>
      </c>
      <c r="AX1015" s="178" t="s">
        <v>73</v>
      </c>
      <c r="AY1015" s="181" t="s">
        <v>165</v>
      </c>
    </row>
    <row r="1016" s="187" customFormat="true" ht="12" hidden="false" customHeight="false" outlineLevel="0" collapsed="false">
      <c r="B1016" s="188"/>
      <c r="D1016" s="180" t="s">
        <v>174</v>
      </c>
      <c r="E1016" s="189"/>
      <c r="F1016" s="190" t="s">
        <v>948</v>
      </c>
      <c r="H1016" s="191" t="n">
        <v>6.1</v>
      </c>
      <c r="I1016" s="192"/>
      <c r="L1016" s="188"/>
      <c r="M1016" s="193"/>
      <c r="N1016" s="194"/>
      <c r="O1016" s="194"/>
      <c r="P1016" s="194"/>
      <c r="Q1016" s="194"/>
      <c r="R1016" s="194"/>
      <c r="S1016" s="194"/>
      <c r="T1016" s="194"/>
      <c r="U1016" s="195"/>
      <c r="AT1016" s="189" t="s">
        <v>174</v>
      </c>
      <c r="AU1016" s="189" t="s">
        <v>83</v>
      </c>
      <c r="AV1016" s="187" t="s">
        <v>83</v>
      </c>
      <c r="AW1016" s="187" t="s">
        <v>176</v>
      </c>
      <c r="AX1016" s="187" t="s">
        <v>73</v>
      </c>
      <c r="AY1016" s="189" t="s">
        <v>165</v>
      </c>
    </row>
    <row r="1017" s="187" customFormat="true" ht="12" hidden="false" customHeight="false" outlineLevel="0" collapsed="false">
      <c r="B1017" s="188"/>
      <c r="D1017" s="180" t="s">
        <v>174</v>
      </c>
      <c r="E1017" s="189"/>
      <c r="F1017" s="190" t="s">
        <v>949</v>
      </c>
      <c r="H1017" s="191" t="n">
        <v>8.4</v>
      </c>
      <c r="I1017" s="192"/>
      <c r="L1017" s="188"/>
      <c r="M1017" s="193"/>
      <c r="N1017" s="194"/>
      <c r="O1017" s="194"/>
      <c r="P1017" s="194"/>
      <c r="Q1017" s="194"/>
      <c r="R1017" s="194"/>
      <c r="S1017" s="194"/>
      <c r="T1017" s="194"/>
      <c r="U1017" s="195"/>
      <c r="AT1017" s="189" t="s">
        <v>174</v>
      </c>
      <c r="AU1017" s="189" t="s">
        <v>83</v>
      </c>
      <c r="AV1017" s="187" t="s">
        <v>83</v>
      </c>
      <c r="AW1017" s="187" t="s">
        <v>176</v>
      </c>
      <c r="AX1017" s="187" t="s">
        <v>73</v>
      </c>
      <c r="AY1017" s="189" t="s">
        <v>165</v>
      </c>
    </row>
    <row r="1018" s="187" customFormat="true" ht="12" hidden="false" customHeight="false" outlineLevel="0" collapsed="false">
      <c r="B1018" s="188"/>
      <c r="D1018" s="180" t="s">
        <v>174</v>
      </c>
      <c r="E1018" s="189"/>
      <c r="F1018" s="190" t="s">
        <v>950</v>
      </c>
      <c r="H1018" s="191" t="n">
        <v>6.4</v>
      </c>
      <c r="I1018" s="192"/>
      <c r="L1018" s="188"/>
      <c r="M1018" s="193"/>
      <c r="N1018" s="194"/>
      <c r="O1018" s="194"/>
      <c r="P1018" s="194"/>
      <c r="Q1018" s="194"/>
      <c r="R1018" s="194"/>
      <c r="S1018" s="194"/>
      <c r="T1018" s="194"/>
      <c r="U1018" s="195"/>
      <c r="AT1018" s="189" t="s">
        <v>174</v>
      </c>
      <c r="AU1018" s="189" t="s">
        <v>83</v>
      </c>
      <c r="AV1018" s="187" t="s">
        <v>83</v>
      </c>
      <c r="AW1018" s="187" t="s">
        <v>176</v>
      </c>
      <c r="AX1018" s="187" t="s">
        <v>73</v>
      </c>
      <c r="AY1018" s="189" t="s">
        <v>165</v>
      </c>
    </row>
    <row r="1019" s="187" customFormat="true" ht="12" hidden="false" customHeight="false" outlineLevel="0" collapsed="false">
      <c r="B1019" s="188"/>
      <c r="D1019" s="180" t="s">
        <v>174</v>
      </c>
      <c r="E1019" s="189"/>
      <c r="F1019" s="190" t="s">
        <v>951</v>
      </c>
      <c r="H1019" s="191" t="n">
        <v>6</v>
      </c>
      <c r="I1019" s="192"/>
      <c r="L1019" s="188"/>
      <c r="M1019" s="193"/>
      <c r="N1019" s="194"/>
      <c r="O1019" s="194"/>
      <c r="P1019" s="194"/>
      <c r="Q1019" s="194"/>
      <c r="R1019" s="194"/>
      <c r="S1019" s="194"/>
      <c r="T1019" s="194"/>
      <c r="U1019" s="195"/>
      <c r="AT1019" s="189" t="s">
        <v>174</v>
      </c>
      <c r="AU1019" s="189" t="s">
        <v>83</v>
      </c>
      <c r="AV1019" s="187" t="s">
        <v>83</v>
      </c>
      <c r="AW1019" s="187" t="s">
        <v>176</v>
      </c>
      <c r="AX1019" s="187" t="s">
        <v>73</v>
      </c>
      <c r="AY1019" s="189" t="s">
        <v>165</v>
      </c>
    </row>
    <row r="1020" s="178" customFormat="true" ht="12" hidden="false" customHeight="false" outlineLevel="0" collapsed="false">
      <c r="B1020" s="179"/>
      <c r="D1020" s="180" t="s">
        <v>174</v>
      </c>
      <c r="E1020" s="181"/>
      <c r="F1020" s="182" t="s">
        <v>377</v>
      </c>
      <c r="H1020" s="181"/>
      <c r="I1020" s="183"/>
      <c r="L1020" s="179"/>
      <c r="M1020" s="184"/>
      <c r="N1020" s="185"/>
      <c r="O1020" s="185"/>
      <c r="P1020" s="185"/>
      <c r="Q1020" s="185"/>
      <c r="R1020" s="185"/>
      <c r="S1020" s="185"/>
      <c r="T1020" s="185"/>
      <c r="U1020" s="186"/>
      <c r="AT1020" s="181" t="s">
        <v>174</v>
      </c>
      <c r="AU1020" s="181" t="s">
        <v>83</v>
      </c>
      <c r="AV1020" s="178" t="s">
        <v>81</v>
      </c>
      <c r="AW1020" s="178" t="s">
        <v>176</v>
      </c>
      <c r="AX1020" s="178" t="s">
        <v>73</v>
      </c>
      <c r="AY1020" s="181" t="s">
        <v>165</v>
      </c>
    </row>
    <row r="1021" s="187" customFormat="true" ht="12" hidden="false" customHeight="false" outlineLevel="0" collapsed="false">
      <c r="B1021" s="188"/>
      <c r="D1021" s="180" t="s">
        <v>174</v>
      </c>
      <c r="E1021" s="189"/>
      <c r="F1021" s="190" t="s">
        <v>948</v>
      </c>
      <c r="H1021" s="191" t="n">
        <v>6.1</v>
      </c>
      <c r="I1021" s="192"/>
      <c r="L1021" s="188"/>
      <c r="M1021" s="193"/>
      <c r="N1021" s="194"/>
      <c r="O1021" s="194"/>
      <c r="P1021" s="194"/>
      <c r="Q1021" s="194"/>
      <c r="R1021" s="194"/>
      <c r="S1021" s="194"/>
      <c r="T1021" s="194"/>
      <c r="U1021" s="195"/>
      <c r="AT1021" s="189" t="s">
        <v>174</v>
      </c>
      <c r="AU1021" s="189" t="s">
        <v>83</v>
      </c>
      <c r="AV1021" s="187" t="s">
        <v>83</v>
      </c>
      <c r="AW1021" s="187" t="s">
        <v>176</v>
      </c>
      <c r="AX1021" s="187" t="s">
        <v>73</v>
      </c>
      <c r="AY1021" s="189" t="s">
        <v>165</v>
      </c>
    </row>
    <row r="1022" s="187" customFormat="true" ht="12" hidden="false" customHeight="false" outlineLevel="0" collapsed="false">
      <c r="B1022" s="188"/>
      <c r="D1022" s="180" t="s">
        <v>174</v>
      </c>
      <c r="E1022" s="189"/>
      <c r="F1022" s="190" t="s">
        <v>949</v>
      </c>
      <c r="H1022" s="191" t="n">
        <v>8.4</v>
      </c>
      <c r="I1022" s="192"/>
      <c r="L1022" s="188"/>
      <c r="M1022" s="193"/>
      <c r="N1022" s="194"/>
      <c r="O1022" s="194"/>
      <c r="P1022" s="194"/>
      <c r="Q1022" s="194"/>
      <c r="R1022" s="194"/>
      <c r="S1022" s="194"/>
      <c r="T1022" s="194"/>
      <c r="U1022" s="195"/>
      <c r="AT1022" s="189" t="s">
        <v>174</v>
      </c>
      <c r="AU1022" s="189" t="s">
        <v>83</v>
      </c>
      <c r="AV1022" s="187" t="s">
        <v>83</v>
      </c>
      <c r="AW1022" s="187" t="s">
        <v>176</v>
      </c>
      <c r="AX1022" s="187" t="s">
        <v>73</v>
      </c>
      <c r="AY1022" s="189" t="s">
        <v>165</v>
      </c>
    </row>
    <row r="1023" s="187" customFormat="true" ht="12" hidden="false" customHeight="false" outlineLevel="0" collapsed="false">
      <c r="B1023" s="188"/>
      <c r="D1023" s="180" t="s">
        <v>174</v>
      </c>
      <c r="E1023" s="189"/>
      <c r="F1023" s="190" t="s">
        <v>951</v>
      </c>
      <c r="H1023" s="191" t="n">
        <v>6</v>
      </c>
      <c r="I1023" s="192"/>
      <c r="L1023" s="188"/>
      <c r="M1023" s="193"/>
      <c r="N1023" s="194"/>
      <c r="O1023" s="194"/>
      <c r="P1023" s="194"/>
      <c r="Q1023" s="194"/>
      <c r="R1023" s="194"/>
      <c r="S1023" s="194"/>
      <c r="T1023" s="194"/>
      <c r="U1023" s="195"/>
      <c r="AT1023" s="189" t="s">
        <v>174</v>
      </c>
      <c r="AU1023" s="189" t="s">
        <v>83</v>
      </c>
      <c r="AV1023" s="187" t="s">
        <v>83</v>
      </c>
      <c r="AW1023" s="187" t="s">
        <v>176</v>
      </c>
      <c r="AX1023" s="187" t="s">
        <v>73</v>
      </c>
      <c r="AY1023" s="189" t="s">
        <v>165</v>
      </c>
    </row>
    <row r="1024" s="196" customFormat="true" ht="12" hidden="false" customHeight="false" outlineLevel="0" collapsed="false">
      <c r="B1024" s="197"/>
      <c r="D1024" s="180" t="s">
        <v>174</v>
      </c>
      <c r="E1024" s="198"/>
      <c r="F1024" s="199" t="s">
        <v>178</v>
      </c>
      <c r="H1024" s="200" t="n">
        <v>134.25</v>
      </c>
      <c r="I1024" s="201"/>
      <c r="L1024" s="197"/>
      <c r="M1024" s="202"/>
      <c r="N1024" s="203"/>
      <c r="O1024" s="203"/>
      <c r="P1024" s="203"/>
      <c r="Q1024" s="203"/>
      <c r="R1024" s="203"/>
      <c r="S1024" s="203"/>
      <c r="T1024" s="203"/>
      <c r="U1024" s="204"/>
      <c r="AT1024" s="198" t="s">
        <v>174</v>
      </c>
      <c r="AU1024" s="198" t="s">
        <v>83</v>
      </c>
      <c r="AV1024" s="196" t="s">
        <v>172</v>
      </c>
      <c r="AW1024" s="196" t="s">
        <v>176</v>
      </c>
      <c r="AX1024" s="196" t="s">
        <v>81</v>
      </c>
      <c r="AY1024" s="198" t="s">
        <v>165</v>
      </c>
    </row>
    <row r="1025" s="22" customFormat="true" ht="24" hidden="false" customHeight="true" outlineLevel="0" collapsed="false">
      <c r="B1025" s="164"/>
      <c r="C1025" s="165" t="s">
        <v>952</v>
      </c>
      <c r="D1025" s="165" t="s">
        <v>167</v>
      </c>
      <c r="E1025" s="166" t="s">
        <v>953</v>
      </c>
      <c r="F1025" s="167" t="s">
        <v>954</v>
      </c>
      <c r="G1025" s="168" t="s">
        <v>170</v>
      </c>
      <c r="H1025" s="169" t="n">
        <v>44.351</v>
      </c>
      <c r="I1025" s="170"/>
      <c r="J1025" s="171" t="n">
        <f aca="false">ROUND(I1025*H1025,2)</f>
        <v>0</v>
      </c>
      <c r="K1025" s="215" t="s">
        <v>171</v>
      </c>
      <c r="L1025" s="23"/>
      <c r="M1025" s="172"/>
      <c r="N1025" s="173" t="s">
        <v>44</v>
      </c>
      <c r="O1025" s="54"/>
      <c r="P1025" s="174" t="n">
        <f aca="false">O1025*H1025</f>
        <v>0</v>
      </c>
      <c r="Q1025" s="174" t="n">
        <v>0.01838</v>
      </c>
      <c r="R1025" s="174" t="n">
        <f aca="false">Q1025*H1025</f>
        <v>0.81517138</v>
      </c>
      <c r="S1025" s="174" t="n">
        <v>0</v>
      </c>
      <c r="T1025" s="174" t="n">
        <f aca="false">S1025*H1025</f>
        <v>0</v>
      </c>
      <c r="U1025" s="175"/>
      <c r="AR1025" s="176" t="s">
        <v>172</v>
      </c>
      <c r="AT1025" s="176" t="s">
        <v>167</v>
      </c>
      <c r="AU1025" s="176" t="s">
        <v>83</v>
      </c>
      <c r="AY1025" s="3" t="s">
        <v>165</v>
      </c>
      <c r="BE1025" s="177" t="n">
        <f aca="false">IF(N1025="základní",J1025,0)</f>
        <v>0</v>
      </c>
      <c r="BF1025" s="177" t="n">
        <f aca="false">IF(N1025="snížená",J1025,0)</f>
        <v>0</v>
      </c>
      <c r="BG1025" s="177" t="n">
        <f aca="false">IF(N1025="zákl. přenesená",J1025,0)</f>
        <v>0</v>
      </c>
      <c r="BH1025" s="177" t="n">
        <f aca="false">IF(N1025="sníž. přenesená",J1025,0)</f>
        <v>0</v>
      </c>
      <c r="BI1025" s="177" t="n">
        <f aca="false">IF(N1025="nulová",J1025,0)</f>
        <v>0</v>
      </c>
      <c r="BJ1025" s="3" t="s">
        <v>81</v>
      </c>
      <c r="BK1025" s="177" t="n">
        <f aca="false">ROUND(I1025*H1025,2)</f>
        <v>0</v>
      </c>
      <c r="BL1025" s="3" t="s">
        <v>172</v>
      </c>
      <c r="BM1025" s="176" t="s">
        <v>955</v>
      </c>
    </row>
    <row r="1026" s="178" customFormat="true" ht="12" hidden="false" customHeight="false" outlineLevel="0" collapsed="false">
      <c r="B1026" s="179"/>
      <c r="D1026" s="180" t="s">
        <v>174</v>
      </c>
      <c r="E1026" s="181"/>
      <c r="F1026" s="182" t="s">
        <v>389</v>
      </c>
      <c r="H1026" s="181"/>
      <c r="I1026" s="183"/>
      <c r="L1026" s="179"/>
      <c r="M1026" s="184"/>
      <c r="N1026" s="185"/>
      <c r="O1026" s="185"/>
      <c r="P1026" s="185"/>
      <c r="Q1026" s="185"/>
      <c r="R1026" s="185"/>
      <c r="S1026" s="185"/>
      <c r="T1026" s="185"/>
      <c r="U1026" s="186"/>
      <c r="AT1026" s="181" t="s">
        <v>174</v>
      </c>
      <c r="AU1026" s="181" t="s">
        <v>83</v>
      </c>
      <c r="AV1026" s="178" t="s">
        <v>81</v>
      </c>
      <c r="AW1026" s="178" t="s">
        <v>176</v>
      </c>
      <c r="AX1026" s="178" t="s">
        <v>73</v>
      </c>
      <c r="AY1026" s="181" t="s">
        <v>165</v>
      </c>
    </row>
    <row r="1027" s="187" customFormat="true" ht="12" hidden="false" customHeight="false" outlineLevel="0" collapsed="false">
      <c r="B1027" s="188"/>
      <c r="D1027" s="180" t="s">
        <v>174</v>
      </c>
      <c r="E1027" s="189"/>
      <c r="F1027" s="190" t="s">
        <v>871</v>
      </c>
      <c r="H1027" s="191" t="n">
        <v>55.461</v>
      </c>
      <c r="I1027" s="192"/>
      <c r="L1027" s="188"/>
      <c r="M1027" s="193"/>
      <c r="N1027" s="194"/>
      <c r="O1027" s="194"/>
      <c r="P1027" s="194"/>
      <c r="Q1027" s="194"/>
      <c r="R1027" s="194"/>
      <c r="S1027" s="194"/>
      <c r="T1027" s="194"/>
      <c r="U1027" s="195"/>
      <c r="AT1027" s="189" t="s">
        <v>174</v>
      </c>
      <c r="AU1027" s="189" t="s">
        <v>83</v>
      </c>
      <c r="AV1027" s="187" t="s">
        <v>83</v>
      </c>
      <c r="AW1027" s="187" t="s">
        <v>176</v>
      </c>
      <c r="AX1027" s="187" t="s">
        <v>73</v>
      </c>
      <c r="AY1027" s="189" t="s">
        <v>165</v>
      </c>
    </row>
    <row r="1028" s="187" customFormat="true" ht="12" hidden="false" customHeight="false" outlineLevel="0" collapsed="false">
      <c r="B1028" s="188"/>
      <c r="D1028" s="180" t="s">
        <v>174</v>
      </c>
      <c r="E1028" s="189"/>
      <c r="F1028" s="190" t="s">
        <v>872</v>
      </c>
      <c r="H1028" s="191" t="n">
        <v>-6.93</v>
      </c>
      <c r="I1028" s="192"/>
      <c r="L1028" s="188"/>
      <c r="M1028" s="193"/>
      <c r="N1028" s="194"/>
      <c r="O1028" s="194"/>
      <c r="P1028" s="194"/>
      <c r="Q1028" s="194"/>
      <c r="R1028" s="194"/>
      <c r="S1028" s="194"/>
      <c r="T1028" s="194"/>
      <c r="U1028" s="195"/>
      <c r="AT1028" s="189" t="s">
        <v>174</v>
      </c>
      <c r="AU1028" s="189" t="s">
        <v>83</v>
      </c>
      <c r="AV1028" s="187" t="s">
        <v>83</v>
      </c>
      <c r="AW1028" s="187" t="s">
        <v>176</v>
      </c>
      <c r="AX1028" s="187" t="s">
        <v>73</v>
      </c>
      <c r="AY1028" s="189" t="s">
        <v>165</v>
      </c>
    </row>
    <row r="1029" s="187" customFormat="true" ht="12" hidden="false" customHeight="false" outlineLevel="0" collapsed="false">
      <c r="B1029" s="188"/>
      <c r="D1029" s="180" t="s">
        <v>174</v>
      </c>
      <c r="E1029" s="189"/>
      <c r="F1029" s="190" t="s">
        <v>873</v>
      </c>
      <c r="H1029" s="191" t="n">
        <v>-4.1796</v>
      </c>
      <c r="I1029" s="192"/>
      <c r="L1029" s="188"/>
      <c r="M1029" s="193"/>
      <c r="N1029" s="194"/>
      <c r="O1029" s="194"/>
      <c r="P1029" s="194"/>
      <c r="Q1029" s="194"/>
      <c r="R1029" s="194"/>
      <c r="S1029" s="194"/>
      <c r="T1029" s="194"/>
      <c r="U1029" s="195"/>
      <c r="AT1029" s="189" t="s">
        <v>174</v>
      </c>
      <c r="AU1029" s="189" t="s">
        <v>83</v>
      </c>
      <c r="AV1029" s="187" t="s">
        <v>83</v>
      </c>
      <c r="AW1029" s="187" t="s">
        <v>176</v>
      </c>
      <c r="AX1029" s="187" t="s">
        <v>73</v>
      </c>
      <c r="AY1029" s="189" t="s">
        <v>165</v>
      </c>
    </row>
    <row r="1030" s="196" customFormat="true" ht="12" hidden="false" customHeight="false" outlineLevel="0" collapsed="false">
      <c r="B1030" s="197"/>
      <c r="D1030" s="180" t="s">
        <v>174</v>
      </c>
      <c r="E1030" s="198"/>
      <c r="F1030" s="199" t="s">
        <v>178</v>
      </c>
      <c r="H1030" s="200" t="n">
        <v>44.3514</v>
      </c>
      <c r="I1030" s="201"/>
      <c r="L1030" s="197"/>
      <c r="M1030" s="202"/>
      <c r="N1030" s="203"/>
      <c r="O1030" s="203"/>
      <c r="P1030" s="203"/>
      <c r="Q1030" s="203"/>
      <c r="R1030" s="203"/>
      <c r="S1030" s="203"/>
      <c r="T1030" s="203"/>
      <c r="U1030" s="204"/>
      <c r="AT1030" s="198" t="s">
        <v>174</v>
      </c>
      <c r="AU1030" s="198" t="s">
        <v>83</v>
      </c>
      <c r="AV1030" s="196" t="s">
        <v>172</v>
      </c>
      <c r="AW1030" s="196" t="s">
        <v>176</v>
      </c>
      <c r="AX1030" s="196" t="s">
        <v>81</v>
      </c>
      <c r="AY1030" s="198" t="s">
        <v>165</v>
      </c>
    </row>
    <row r="1031" s="22" customFormat="true" ht="24" hidden="false" customHeight="true" outlineLevel="0" collapsed="false">
      <c r="B1031" s="164"/>
      <c r="C1031" s="165" t="s">
        <v>956</v>
      </c>
      <c r="D1031" s="165" t="s">
        <v>167</v>
      </c>
      <c r="E1031" s="166" t="s">
        <v>957</v>
      </c>
      <c r="F1031" s="167" t="s">
        <v>958</v>
      </c>
      <c r="G1031" s="168" t="s">
        <v>170</v>
      </c>
      <c r="H1031" s="169" t="n">
        <v>133.053</v>
      </c>
      <c r="I1031" s="170"/>
      <c r="J1031" s="171" t="n">
        <f aca="false">ROUND(I1031*H1031,2)</f>
        <v>0</v>
      </c>
      <c r="K1031" s="215" t="s">
        <v>171</v>
      </c>
      <c r="L1031" s="23"/>
      <c r="M1031" s="172"/>
      <c r="N1031" s="173" t="s">
        <v>44</v>
      </c>
      <c r="O1031" s="54"/>
      <c r="P1031" s="174" t="n">
        <f aca="false">O1031*H1031</f>
        <v>0</v>
      </c>
      <c r="Q1031" s="174" t="n">
        <v>0.0079</v>
      </c>
      <c r="R1031" s="174" t="n">
        <f aca="false">Q1031*H1031</f>
        <v>1.0511187</v>
      </c>
      <c r="S1031" s="174" t="n">
        <v>0</v>
      </c>
      <c r="T1031" s="174" t="n">
        <f aca="false">S1031*H1031</f>
        <v>0</v>
      </c>
      <c r="U1031" s="175"/>
      <c r="AR1031" s="176" t="s">
        <v>172</v>
      </c>
      <c r="AT1031" s="176" t="s">
        <v>167</v>
      </c>
      <c r="AU1031" s="176" t="s">
        <v>83</v>
      </c>
      <c r="AY1031" s="3" t="s">
        <v>165</v>
      </c>
      <c r="BE1031" s="177" t="n">
        <f aca="false">IF(N1031="základní",J1031,0)</f>
        <v>0</v>
      </c>
      <c r="BF1031" s="177" t="n">
        <f aca="false">IF(N1031="snížená",J1031,0)</f>
        <v>0</v>
      </c>
      <c r="BG1031" s="177" t="n">
        <f aca="false">IF(N1031="zákl. přenesená",J1031,0)</f>
        <v>0</v>
      </c>
      <c r="BH1031" s="177" t="n">
        <f aca="false">IF(N1031="sníž. přenesená",J1031,0)</f>
        <v>0</v>
      </c>
      <c r="BI1031" s="177" t="n">
        <f aca="false">IF(N1031="nulová",J1031,0)</f>
        <v>0</v>
      </c>
      <c r="BJ1031" s="3" t="s">
        <v>81</v>
      </c>
      <c r="BK1031" s="177" t="n">
        <f aca="false">ROUND(I1031*H1031,2)</f>
        <v>0</v>
      </c>
      <c r="BL1031" s="3" t="s">
        <v>172</v>
      </c>
      <c r="BM1031" s="176" t="s">
        <v>959</v>
      </c>
    </row>
    <row r="1032" s="187" customFormat="true" ht="12" hidden="false" customHeight="false" outlineLevel="0" collapsed="false">
      <c r="B1032" s="188"/>
      <c r="D1032" s="180" t="s">
        <v>174</v>
      </c>
      <c r="E1032" s="189"/>
      <c r="F1032" s="190" t="s">
        <v>960</v>
      </c>
      <c r="H1032" s="191" t="n">
        <v>133.053</v>
      </c>
      <c r="I1032" s="192"/>
      <c r="L1032" s="188"/>
      <c r="M1032" s="193"/>
      <c r="N1032" s="194"/>
      <c r="O1032" s="194"/>
      <c r="P1032" s="194"/>
      <c r="Q1032" s="194"/>
      <c r="R1032" s="194"/>
      <c r="S1032" s="194"/>
      <c r="T1032" s="194"/>
      <c r="U1032" s="195"/>
      <c r="AT1032" s="189" t="s">
        <v>174</v>
      </c>
      <c r="AU1032" s="189" t="s">
        <v>83</v>
      </c>
      <c r="AV1032" s="187" t="s">
        <v>83</v>
      </c>
      <c r="AW1032" s="187" t="s">
        <v>176</v>
      </c>
      <c r="AX1032" s="187" t="s">
        <v>73</v>
      </c>
      <c r="AY1032" s="189" t="s">
        <v>165</v>
      </c>
    </row>
    <row r="1033" s="196" customFormat="true" ht="12" hidden="false" customHeight="false" outlineLevel="0" collapsed="false">
      <c r="B1033" s="197"/>
      <c r="D1033" s="180" t="s">
        <v>174</v>
      </c>
      <c r="E1033" s="198"/>
      <c r="F1033" s="199" t="s">
        <v>178</v>
      </c>
      <c r="H1033" s="200" t="n">
        <v>133.053</v>
      </c>
      <c r="I1033" s="201"/>
      <c r="L1033" s="197"/>
      <c r="M1033" s="202"/>
      <c r="N1033" s="203"/>
      <c r="O1033" s="203"/>
      <c r="P1033" s="203"/>
      <c r="Q1033" s="203"/>
      <c r="R1033" s="203"/>
      <c r="S1033" s="203"/>
      <c r="T1033" s="203"/>
      <c r="U1033" s="204"/>
      <c r="AT1033" s="198" t="s">
        <v>174</v>
      </c>
      <c r="AU1033" s="198" t="s">
        <v>83</v>
      </c>
      <c r="AV1033" s="196" t="s">
        <v>172</v>
      </c>
      <c r="AW1033" s="196" t="s">
        <v>176</v>
      </c>
      <c r="AX1033" s="196" t="s">
        <v>81</v>
      </c>
      <c r="AY1033" s="198" t="s">
        <v>165</v>
      </c>
    </row>
    <row r="1034" s="22" customFormat="true" ht="16.5" hidden="false" customHeight="true" outlineLevel="0" collapsed="false">
      <c r="B1034" s="164"/>
      <c r="C1034" s="165" t="s">
        <v>961</v>
      </c>
      <c r="D1034" s="165" t="s">
        <v>167</v>
      </c>
      <c r="E1034" s="166" t="s">
        <v>962</v>
      </c>
      <c r="F1034" s="167" t="s">
        <v>963</v>
      </c>
      <c r="G1034" s="168" t="s">
        <v>181</v>
      </c>
      <c r="H1034" s="169" t="n">
        <v>498.16</v>
      </c>
      <c r="I1034" s="170"/>
      <c r="J1034" s="171" t="n">
        <f aca="false">ROUND(I1034*H1034,2)</f>
        <v>0</v>
      </c>
      <c r="K1034" s="215" t="s">
        <v>171</v>
      </c>
      <c r="L1034" s="23"/>
      <c r="M1034" s="172"/>
      <c r="N1034" s="173" t="s">
        <v>44</v>
      </c>
      <c r="O1034" s="54"/>
      <c r="P1034" s="174" t="n">
        <f aca="false">O1034*H1034</f>
        <v>0</v>
      </c>
      <c r="Q1034" s="174" t="n">
        <v>0.0068</v>
      </c>
      <c r="R1034" s="174" t="n">
        <f aca="false">Q1034*H1034</f>
        <v>3.387488</v>
      </c>
      <c r="S1034" s="174" t="n">
        <v>0</v>
      </c>
      <c r="T1034" s="174" t="n">
        <f aca="false">S1034*H1034</f>
        <v>0</v>
      </c>
      <c r="U1034" s="175"/>
      <c r="AR1034" s="176" t="s">
        <v>172</v>
      </c>
      <c r="AT1034" s="176" t="s">
        <v>167</v>
      </c>
      <c r="AU1034" s="176" t="s">
        <v>83</v>
      </c>
      <c r="AY1034" s="3" t="s">
        <v>165</v>
      </c>
      <c r="BE1034" s="177" t="n">
        <f aca="false">IF(N1034="základní",J1034,0)</f>
        <v>0</v>
      </c>
      <c r="BF1034" s="177" t="n">
        <f aca="false">IF(N1034="snížená",J1034,0)</f>
        <v>0</v>
      </c>
      <c r="BG1034" s="177" t="n">
        <f aca="false">IF(N1034="zákl. přenesená",J1034,0)</f>
        <v>0</v>
      </c>
      <c r="BH1034" s="177" t="n">
        <f aca="false">IF(N1034="sníž. přenesená",J1034,0)</f>
        <v>0</v>
      </c>
      <c r="BI1034" s="177" t="n">
        <f aca="false">IF(N1034="nulová",J1034,0)</f>
        <v>0</v>
      </c>
      <c r="BJ1034" s="3" t="s">
        <v>81</v>
      </c>
      <c r="BK1034" s="177" t="n">
        <f aca="false">ROUND(I1034*H1034,2)</f>
        <v>0</v>
      </c>
      <c r="BL1034" s="3" t="s">
        <v>172</v>
      </c>
      <c r="BM1034" s="176" t="s">
        <v>964</v>
      </c>
    </row>
    <row r="1035" s="178" customFormat="true" ht="12" hidden="false" customHeight="false" outlineLevel="0" collapsed="false">
      <c r="B1035" s="179"/>
      <c r="D1035" s="180" t="s">
        <v>174</v>
      </c>
      <c r="E1035" s="181"/>
      <c r="F1035" s="182" t="s">
        <v>965</v>
      </c>
      <c r="H1035" s="181"/>
      <c r="I1035" s="183"/>
      <c r="L1035" s="179"/>
      <c r="M1035" s="184"/>
      <c r="N1035" s="185"/>
      <c r="O1035" s="185"/>
      <c r="P1035" s="185"/>
      <c r="Q1035" s="185"/>
      <c r="R1035" s="185"/>
      <c r="S1035" s="185"/>
      <c r="T1035" s="185"/>
      <c r="U1035" s="186"/>
      <c r="AT1035" s="181" t="s">
        <v>174</v>
      </c>
      <c r="AU1035" s="181" t="s">
        <v>83</v>
      </c>
      <c r="AV1035" s="178" t="s">
        <v>81</v>
      </c>
      <c r="AW1035" s="178" t="s">
        <v>176</v>
      </c>
      <c r="AX1035" s="178" t="s">
        <v>73</v>
      </c>
      <c r="AY1035" s="181" t="s">
        <v>165</v>
      </c>
    </row>
    <row r="1036" s="178" customFormat="true" ht="12" hidden="false" customHeight="false" outlineLevel="0" collapsed="false">
      <c r="B1036" s="179"/>
      <c r="D1036" s="180" t="s">
        <v>174</v>
      </c>
      <c r="E1036" s="181"/>
      <c r="F1036" s="182" t="s">
        <v>210</v>
      </c>
      <c r="H1036" s="181"/>
      <c r="I1036" s="183"/>
      <c r="L1036" s="179"/>
      <c r="M1036" s="184"/>
      <c r="N1036" s="185"/>
      <c r="O1036" s="185"/>
      <c r="P1036" s="185"/>
      <c r="Q1036" s="185"/>
      <c r="R1036" s="185"/>
      <c r="S1036" s="185"/>
      <c r="T1036" s="185"/>
      <c r="U1036" s="186"/>
      <c r="AT1036" s="181" t="s">
        <v>174</v>
      </c>
      <c r="AU1036" s="181" t="s">
        <v>83</v>
      </c>
      <c r="AV1036" s="178" t="s">
        <v>81</v>
      </c>
      <c r="AW1036" s="178" t="s">
        <v>176</v>
      </c>
      <c r="AX1036" s="178" t="s">
        <v>73</v>
      </c>
      <c r="AY1036" s="181" t="s">
        <v>165</v>
      </c>
    </row>
    <row r="1037" s="187" customFormat="true" ht="12" hidden="false" customHeight="false" outlineLevel="0" collapsed="false">
      <c r="B1037" s="188"/>
      <c r="D1037" s="180" t="s">
        <v>174</v>
      </c>
      <c r="E1037" s="189"/>
      <c r="F1037" s="190" t="s">
        <v>966</v>
      </c>
      <c r="H1037" s="191" t="n">
        <v>14.2</v>
      </c>
      <c r="I1037" s="192"/>
      <c r="L1037" s="188"/>
      <c r="M1037" s="193"/>
      <c r="N1037" s="194"/>
      <c r="O1037" s="194"/>
      <c r="P1037" s="194"/>
      <c r="Q1037" s="194"/>
      <c r="R1037" s="194"/>
      <c r="S1037" s="194"/>
      <c r="T1037" s="194"/>
      <c r="U1037" s="195"/>
      <c r="AT1037" s="189" t="s">
        <v>174</v>
      </c>
      <c r="AU1037" s="189" t="s">
        <v>83</v>
      </c>
      <c r="AV1037" s="187" t="s">
        <v>83</v>
      </c>
      <c r="AW1037" s="187" t="s">
        <v>176</v>
      </c>
      <c r="AX1037" s="187" t="s">
        <v>73</v>
      </c>
      <c r="AY1037" s="189" t="s">
        <v>165</v>
      </c>
    </row>
    <row r="1038" s="187" customFormat="true" ht="12" hidden="false" customHeight="false" outlineLevel="0" collapsed="false">
      <c r="B1038" s="188"/>
      <c r="D1038" s="180" t="s">
        <v>174</v>
      </c>
      <c r="E1038" s="189"/>
      <c r="F1038" s="190" t="s">
        <v>967</v>
      </c>
      <c r="H1038" s="191" t="n">
        <v>12.85</v>
      </c>
      <c r="I1038" s="192"/>
      <c r="L1038" s="188"/>
      <c r="M1038" s="193"/>
      <c r="N1038" s="194"/>
      <c r="O1038" s="194"/>
      <c r="P1038" s="194"/>
      <c r="Q1038" s="194"/>
      <c r="R1038" s="194"/>
      <c r="S1038" s="194"/>
      <c r="T1038" s="194"/>
      <c r="U1038" s="195"/>
      <c r="AT1038" s="189" t="s">
        <v>174</v>
      </c>
      <c r="AU1038" s="189" t="s">
        <v>83</v>
      </c>
      <c r="AV1038" s="187" t="s">
        <v>83</v>
      </c>
      <c r="AW1038" s="187" t="s">
        <v>176</v>
      </c>
      <c r="AX1038" s="187" t="s">
        <v>73</v>
      </c>
      <c r="AY1038" s="189" t="s">
        <v>165</v>
      </c>
    </row>
    <row r="1039" s="216" customFormat="true" ht="12" hidden="false" customHeight="false" outlineLevel="0" collapsed="false">
      <c r="B1039" s="217"/>
      <c r="D1039" s="180" t="s">
        <v>174</v>
      </c>
      <c r="E1039" s="218"/>
      <c r="F1039" s="219" t="s">
        <v>283</v>
      </c>
      <c r="H1039" s="220" t="n">
        <v>27.05</v>
      </c>
      <c r="I1039" s="221"/>
      <c r="L1039" s="217"/>
      <c r="M1039" s="222"/>
      <c r="N1039" s="223"/>
      <c r="O1039" s="223"/>
      <c r="P1039" s="223"/>
      <c r="Q1039" s="223"/>
      <c r="R1039" s="223"/>
      <c r="S1039" s="223"/>
      <c r="T1039" s="223"/>
      <c r="U1039" s="224"/>
      <c r="AT1039" s="218" t="s">
        <v>174</v>
      </c>
      <c r="AU1039" s="218" t="s">
        <v>83</v>
      </c>
      <c r="AV1039" s="216" t="s">
        <v>184</v>
      </c>
      <c r="AW1039" s="216" t="s">
        <v>176</v>
      </c>
      <c r="AX1039" s="216" t="s">
        <v>73</v>
      </c>
      <c r="AY1039" s="218" t="s">
        <v>165</v>
      </c>
    </row>
    <row r="1040" s="178" customFormat="true" ht="12" hidden="false" customHeight="false" outlineLevel="0" collapsed="false">
      <c r="B1040" s="179"/>
      <c r="D1040" s="180" t="s">
        <v>174</v>
      </c>
      <c r="E1040" s="181"/>
      <c r="F1040" s="182" t="s">
        <v>968</v>
      </c>
      <c r="H1040" s="181"/>
      <c r="I1040" s="183"/>
      <c r="L1040" s="179"/>
      <c r="M1040" s="184"/>
      <c r="N1040" s="185"/>
      <c r="O1040" s="185"/>
      <c r="P1040" s="185"/>
      <c r="Q1040" s="185"/>
      <c r="R1040" s="185"/>
      <c r="S1040" s="185"/>
      <c r="T1040" s="185"/>
      <c r="U1040" s="186"/>
      <c r="AT1040" s="181" t="s">
        <v>174</v>
      </c>
      <c r="AU1040" s="181" t="s">
        <v>83</v>
      </c>
      <c r="AV1040" s="178" t="s">
        <v>81</v>
      </c>
      <c r="AW1040" s="178" t="s">
        <v>176</v>
      </c>
      <c r="AX1040" s="178" t="s">
        <v>73</v>
      </c>
      <c r="AY1040" s="181" t="s">
        <v>165</v>
      </c>
    </row>
    <row r="1041" s="178" customFormat="true" ht="12" hidden="false" customHeight="false" outlineLevel="0" collapsed="false">
      <c r="B1041" s="179"/>
      <c r="D1041" s="180" t="s">
        <v>174</v>
      </c>
      <c r="E1041" s="181"/>
      <c r="F1041" s="182" t="s">
        <v>210</v>
      </c>
      <c r="H1041" s="181"/>
      <c r="I1041" s="183"/>
      <c r="L1041" s="179"/>
      <c r="M1041" s="184"/>
      <c r="N1041" s="185"/>
      <c r="O1041" s="185"/>
      <c r="P1041" s="185"/>
      <c r="Q1041" s="185"/>
      <c r="R1041" s="185"/>
      <c r="S1041" s="185"/>
      <c r="T1041" s="185"/>
      <c r="U1041" s="186"/>
      <c r="AT1041" s="181" t="s">
        <v>174</v>
      </c>
      <c r="AU1041" s="181" t="s">
        <v>83</v>
      </c>
      <c r="AV1041" s="178" t="s">
        <v>81</v>
      </c>
      <c r="AW1041" s="178" t="s">
        <v>176</v>
      </c>
      <c r="AX1041" s="178" t="s">
        <v>73</v>
      </c>
      <c r="AY1041" s="181" t="s">
        <v>165</v>
      </c>
    </row>
    <row r="1042" s="187" customFormat="true" ht="12" hidden="false" customHeight="false" outlineLevel="0" collapsed="false">
      <c r="B1042" s="188"/>
      <c r="D1042" s="180" t="s">
        <v>174</v>
      </c>
      <c r="E1042" s="189"/>
      <c r="F1042" s="190" t="s">
        <v>969</v>
      </c>
      <c r="H1042" s="191" t="n">
        <v>14.1</v>
      </c>
      <c r="I1042" s="192"/>
      <c r="L1042" s="188"/>
      <c r="M1042" s="193"/>
      <c r="N1042" s="194"/>
      <c r="O1042" s="194"/>
      <c r="P1042" s="194"/>
      <c r="Q1042" s="194"/>
      <c r="R1042" s="194"/>
      <c r="S1042" s="194"/>
      <c r="T1042" s="194"/>
      <c r="U1042" s="195"/>
      <c r="AT1042" s="189" t="s">
        <v>174</v>
      </c>
      <c r="AU1042" s="189" t="s">
        <v>83</v>
      </c>
      <c r="AV1042" s="187" t="s">
        <v>83</v>
      </c>
      <c r="AW1042" s="187" t="s">
        <v>176</v>
      </c>
      <c r="AX1042" s="187" t="s">
        <v>73</v>
      </c>
      <c r="AY1042" s="189" t="s">
        <v>165</v>
      </c>
    </row>
    <row r="1043" s="187" customFormat="true" ht="12" hidden="false" customHeight="false" outlineLevel="0" collapsed="false">
      <c r="B1043" s="188"/>
      <c r="D1043" s="180" t="s">
        <v>174</v>
      </c>
      <c r="E1043" s="189"/>
      <c r="F1043" s="190" t="s">
        <v>970</v>
      </c>
      <c r="H1043" s="191" t="n">
        <v>13.75</v>
      </c>
      <c r="I1043" s="192"/>
      <c r="L1043" s="188"/>
      <c r="M1043" s="193"/>
      <c r="N1043" s="194"/>
      <c r="O1043" s="194"/>
      <c r="P1043" s="194"/>
      <c r="Q1043" s="194"/>
      <c r="R1043" s="194"/>
      <c r="S1043" s="194"/>
      <c r="T1043" s="194"/>
      <c r="U1043" s="195"/>
      <c r="AT1043" s="189" t="s">
        <v>174</v>
      </c>
      <c r="AU1043" s="189" t="s">
        <v>83</v>
      </c>
      <c r="AV1043" s="187" t="s">
        <v>83</v>
      </c>
      <c r="AW1043" s="187" t="s">
        <v>176</v>
      </c>
      <c r="AX1043" s="187" t="s">
        <v>73</v>
      </c>
      <c r="AY1043" s="189" t="s">
        <v>165</v>
      </c>
    </row>
    <row r="1044" s="187" customFormat="true" ht="12" hidden="false" customHeight="false" outlineLevel="0" collapsed="false">
      <c r="B1044" s="188"/>
      <c r="D1044" s="180" t="s">
        <v>174</v>
      </c>
      <c r="E1044" s="189"/>
      <c r="F1044" s="190" t="s">
        <v>971</v>
      </c>
      <c r="H1044" s="191" t="n">
        <v>13.7</v>
      </c>
      <c r="I1044" s="192"/>
      <c r="L1044" s="188"/>
      <c r="M1044" s="193"/>
      <c r="N1044" s="194"/>
      <c r="O1044" s="194"/>
      <c r="P1044" s="194"/>
      <c r="Q1044" s="194"/>
      <c r="R1044" s="194"/>
      <c r="S1044" s="194"/>
      <c r="T1044" s="194"/>
      <c r="U1044" s="195"/>
      <c r="AT1044" s="189" t="s">
        <v>174</v>
      </c>
      <c r="AU1044" s="189" t="s">
        <v>83</v>
      </c>
      <c r="AV1044" s="187" t="s">
        <v>83</v>
      </c>
      <c r="AW1044" s="187" t="s">
        <v>176</v>
      </c>
      <c r="AX1044" s="187" t="s">
        <v>73</v>
      </c>
      <c r="AY1044" s="189" t="s">
        <v>165</v>
      </c>
    </row>
    <row r="1045" s="187" customFormat="true" ht="12" hidden="false" customHeight="false" outlineLevel="0" collapsed="false">
      <c r="B1045" s="188"/>
      <c r="D1045" s="180" t="s">
        <v>174</v>
      </c>
      <c r="E1045" s="189"/>
      <c r="F1045" s="190" t="s">
        <v>972</v>
      </c>
      <c r="H1045" s="191" t="n">
        <v>22.4</v>
      </c>
      <c r="I1045" s="192"/>
      <c r="L1045" s="188"/>
      <c r="M1045" s="193"/>
      <c r="N1045" s="194"/>
      <c r="O1045" s="194"/>
      <c r="P1045" s="194"/>
      <c r="Q1045" s="194"/>
      <c r="R1045" s="194"/>
      <c r="S1045" s="194"/>
      <c r="T1045" s="194"/>
      <c r="U1045" s="195"/>
      <c r="AT1045" s="189" t="s">
        <v>174</v>
      </c>
      <c r="AU1045" s="189" t="s">
        <v>83</v>
      </c>
      <c r="AV1045" s="187" t="s">
        <v>83</v>
      </c>
      <c r="AW1045" s="187" t="s">
        <v>176</v>
      </c>
      <c r="AX1045" s="187" t="s">
        <v>73</v>
      </c>
      <c r="AY1045" s="189" t="s">
        <v>165</v>
      </c>
    </row>
    <row r="1046" s="187" customFormat="true" ht="12" hidden="false" customHeight="false" outlineLevel="0" collapsed="false">
      <c r="B1046" s="188"/>
      <c r="D1046" s="180" t="s">
        <v>174</v>
      </c>
      <c r="E1046" s="189"/>
      <c r="F1046" s="190" t="s">
        <v>973</v>
      </c>
      <c r="H1046" s="191" t="n">
        <v>12.3</v>
      </c>
      <c r="I1046" s="192"/>
      <c r="L1046" s="188"/>
      <c r="M1046" s="193"/>
      <c r="N1046" s="194"/>
      <c r="O1046" s="194"/>
      <c r="P1046" s="194"/>
      <c r="Q1046" s="194"/>
      <c r="R1046" s="194"/>
      <c r="S1046" s="194"/>
      <c r="T1046" s="194"/>
      <c r="U1046" s="195"/>
      <c r="AT1046" s="189" t="s">
        <v>174</v>
      </c>
      <c r="AU1046" s="189" t="s">
        <v>83</v>
      </c>
      <c r="AV1046" s="187" t="s">
        <v>83</v>
      </c>
      <c r="AW1046" s="187" t="s">
        <v>176</v>
      </c>
      <c r="AX1046" s="187" t="s">
        <v>73</v>
      </c>
      <c r="AY1046" s="189" t="s">
        <v>165</v>
      </c>
    </row>
    <row r="1047" s="216" customFormat="true" ht="12" hidden="false" customHeight="false" outlineLevel="0" collapsed="false">
      <c r="B1047" s="217"/>
      <c r="D1047" s="180" t="s">
        <v>174</v>
      </c>
      <c r="E1047" s="218"/>
      <c r="F1047" s="219" t="s">
        <v>283</v>
      </c>
      <c r="H1047" s="220" t="n">
        <v>76.25</v>
      </c>
      <c r="I1047" s="221"/>
      <c r="L1047" s="217"/>
      <c r="M1047" s="222"/>
      <c r="N1047" s="223"/>
      <c r="O1047" s="223"/>
      <c r="P1047" s="223"/>
      <c r="Q1047" s="223"/>
      <c r="R1047" s="223"/>
      <c r="S1047" s="223"/>
      <c r="T1047" s="223"/>
      <c r="U1047" s="224"/>
      <c r="AT1047" s="218" t="s">
        <v>174</v>
      </c>
      <c r="AU1047" s="218" t="s">
        <v>83</v>
      </c>
      <c r="AV1047" s="216" t="s">
        <v>184</v>
      </c>
      <c r="AW1047" s="216" t="s">
        <v>176</v>
      </c>
      <c r="AX1047" s="216" t="s">
        <v>73</v>
      </c>
      <c r="AY1047" s="218" t="s">
        <v>165</v>
      </c>
    </row>
    <row r="1048" s="178" customFormat="true" ht="12" hidden="false" customHeight="false" outlineLevel="0" collapsed="false">
      <c r="B1048" s="179"/>
      <c r="D1048" s="180" t="s">
        <v>174</v>
      </c>
      <c r="E1048" s="181"/>
      <c r="F1048" s="182" t="s">
        <v>375</v>
      </c>
      <c r="H1048" s="181"/>
      <c r="I1048" s="183"/>
      <c r="L1048" s="179"/>
      <c r="M1048" s="184"/>
      <c r="N1048" s="185"/>
      <c r="O1048" s="185"/>
      <c r="P1048" s="185"/>
      <c r="Q1048" s="185"/>
      <c r="R1048" s="185"/>
      <c r="S1048" s="185"/>
      <c r="T1048" s="185"/>
      <c r="U1048" s="186"/>
      <c r="AT1048" s="181" t="s">
        <v>174</v>
      </c>
      <c r="AU1048" s="181" t="s">
        <v>83</v>
      </c>
      <c r="AV1048" s="178" t="s">
        <v>81</v>
      </c>
      <c r="AW1048" s="178" t="s">
        <v>176</v>
      </c>
      <c r="AX1048" s="178" t="s">
        <v>73</v>
      </c>
      <c r="AY1048" s="181" t="s">
        <v>165</v>
      </c>
    </row>
    <row r="1049" s="187" customFormat="true" ht="24" hidden="false" customHeight="false" outlineLevel="0" collapsed="false">
      <c r="B1049" s="188"/>
      <c r="D1049" s="180" t="s">
        <v>174</v>
      </c>
      <c r="E1049" s="189"/>
      <c r="F1049" s="190" t="s">
        <v>974</v>
      </c>
      <c r="H1049" s="191" t="n">
        <v>27.85</v>
      </c>
      <c r="I1049" s="192"/>
      <c r="L1049" s="188"/>
      <c r="M1049" s="193"/>
      <c r="N1049" s="194"/>
      <c r="O1049" s="194"/>
      <c r="P1049" s="194"/>
      <c r="Q1049" s="194"/>
      <c r="R1049" s="194"/>
      <c r="S1049" s="194"/>
      <c r="T1049" s="194"/>
      <c r="U1049" s="195"/>
      <c r="AT1049" s="189" t="s">
        <v>174</v>
      </c>
      <c r="AU1049" s="189" t="s">
        <v>83</v>
      </c>
      <c r="AV1049" s="187" t="s">
        <v>83</v>
      </c>
      <c r="AW1049" s="187" t="s">
        <v>176</v>
      </c>
      <c r="AX1049" s="187" t="s">
        <v>73</v>
      </c>
      <c r="AY1049" s="189" t="s">
        <v>165</v>
      </c>
    </row>
    <row r="1050" s="187" customFormat="true" ht="12" hidden="false" customHeight="false" outlineLevel="0" collapsed="false">
      <c r="B1050" s="188"/>
      <c r="D1050" s="180" t="s">
        <v>174</v>
      </c>
      <c r="E1050" s="189"/>
      <c r="F1050" s="190" t="s">
        <v>975</v>
      </c>
      <c r="H1050" s="191" t="n">
        <v>16.9</v>
      </c>
      <c r="I1050" s="192"/>
      <c r="L1050" s="188"/>
      <c r="M1050" s="193"/>
      <c r="N1050" s="194"/>
      <c r="O1050" s="194"/>
      <c r="P1050" s="194"/>
      <c r="Q1050" s="194"/>
      <c r="R1050" s="194"/>
      <c r="S1050" s="194"/>
      <c r="T1050" s="194"/>
      <c r="U1050" s="195"/>
      <c r="AT1050" s="189" t="s">
        <v>174</v>
      </c>
      <c r="AU1050" s="189" t="s">
        <v>83</v>
      </c>
      <c r="AV1050" s="187" t="s">
        <v>83</v>
      </c>
      <c r="AW1050" s="187" t="s">
        <v>176</v>
      </c>
      <c r="AX1050" s="187" t="s">
        <v>73</v>
      </c>
      <c r="AY1050" s="189" t="s">
        <v>165</v>
      </c>
    </row>
    <row r="1051" s="187" customFormat="true" ht="12" hidden="false" customHeight="false" outlineLevel="0" collapsed="false">
      <c r="B1051" s="188"/>
      <c r="D1051" s="180" t="s">
        <v>174</v>
      </c>
      <c r="E1051" s="189"/>
      <c r="F1051" s="190" t="s">
        <v>976</v>
      </c>
      <c r="H1051" s="191" t="n">
        <v>17.1</v>
      </c>
      <c r="I1051" s="192"/>
      <c r="L1051" s="188"/>
      <c r="M1051" s="193"/>
      <c r="N1051" s="194"/>
      <c r="O1051" s="194"/>
      <c r="P1051" s="194"/>
      <c r="Q1051" s="194"/>
      <c r="R1051" s="194"/>
      <c r="S1051" s="194"/>
      <c r="T1051" s="194"/>
      <c r="U1051" s="195"/>
      <c r="AT1051" s="189" t="s">
        <v>174</v>
      </c>
      <c r="AU1051" s="189" t="s">
        <v>83</v>
      </c>
      <c r="AV1051" s="187" t="s">
        <v>83</v>
      </c>
      <c r="AW1051" s="187" t="s">
        <v>176</v>
      </c>
      <c r="AX1051" s="187" t="s">
        <v>73</v>
      </c>
      <c r="AY1051" s="189" t="s">
        <v>165</v>
      </c>
    </row>
    <row r="1052" s="187" customFormat="true" ht="12" hidden="false" customHeight="false" outlineLevel="0" collapsed="false">
      <c r="B1052" s="188"/>
      <c r="D1052" s="180" t="s">
        <v>174</v>
      </c>
      <c r="E1052" s="189"/>
      <c r="F1052" s="190" t="s">
        <v>977</v>
      </c>
      <c r="H1052" s="191" t="n">
        <v>14.73</v>
      </c>
      <c r="I1052" s="192"/>
      <c r="L1052" s="188"/>
      <c r="M1052" s="193"/>
      <c r="N1052" s="194"/>
      <c r="O1052" s="194"/>
      <c r="P1052" s="194"/>
      <c r="Q1052" s="194"/>
      <c r="R1052" s="194"/>
      <c r="S1052" s="194"/>
      <c r="T1052" s="194"/>
      <c r="U1052" s="195"/>
      <c r="AT1052" s="189" t="s">
        <v>174</v>
      </c>
      <c r="AU1052" s="189" t="s">
        <v>83</v>
      </c>
      <c r="AV1052" s="187" t="s">
        <v>83</v>
      </c>
      <c r="AW1052" s="187" t="s">
        <v>176</v>
      </c>
      <c r="AX1052" s="187" t="s">
        <v>73</v>
      </c>
      <c r="AY1052" s="189" t="s">
        <v>165</v>
      </c>
    </row>
    <row r="1053" s="187" customFormat="true" ht="12" hidden="false" customHeight="false" outlineLevel="0" collapsed="false">
      <c r="B1053" s="188"/>
      <c r="D1053" s="180" t="s">
        <v>174</v>
      </c>
      <c r="E1053" s="189"/>
      <c r="F1053" s="190" t="s">
        <v>978</v>
      </c>
      <c r="H1053" s="191" t="n">
        <v>22.1</v>
      </c>
      <c r="I1053" s="192"/>
      <c r="L1053" s="188"/>
      <c r="M1053" s="193"/>
      <c r="N1053" s="194"/>
      <c r="O1053" s="194"/>
      <c r="P1053" s="194"/>
      <c r="Q1053" s="194"/>
      <c r="R1053" s="194"/>
      <c r="S1053" s="194"/>
      <c r="T1053" s="194"/>
      <c r="U1053" s="195"/>
      <c r="AT1053" s="189" t="s">
        <v>174</v>
      </c>
      <c r="AU1053" s="189" t="s">
        <v>83</v>
      </c>
      <c r="AV1053" s="187" t="s">
        <v>83</v>
      </c>
      <c r="AW1053" s="187" t="s">
        <v>176</v>
      </c>
      <c r="AX1053" s="187" t="s">
        <v>73</v>
      </c>
      <c r="AY1053" s="189" t="s">
        <v>165</v>
      </c>
    </row>
    <row r="1054" s="187" customFormat="true" ht="12" hidden="false" customHeight="false" outlineLevel="0" collapsed="false">
      <c r="B1054" s="188"/>
      <c r="D1054" s="180" t="s">
        <v>174</v>
      </c>
      <c r="E1054" s="189"/>
      <c r="F1054" s="190" t="s">
        <v>979</v>
      </c>
      <c r="H1054" s="191" t="n">
        <v>7.53</v>
      </c>
      <c r="I1054" s="192"/>
      <c r="L1054" s="188"/>
      <c r="M1054" s="193"/>
      <c r="N1054" s="194"/>
      <c r="O1054" s="194"/>
      <c r="P1054" s="194"/>
      <c r="Q1054" s="194"/>
      <c r="R1054" s="194"/>
      <c r="S1054" s="194"/>
      <c r="T1054" s="194"/>
      <c r="U1054" s="195"/>
      <c r="AT1054" s="189" t="s">
        <v>174</v>
      </c>
      <c r="AU1054" s="189" t="s">
        <v>83</v>
      </c>
      <c r="AV1054" s="187" t="s">
        <v>83</v>
      </c>
      <c r="AW1054" s="187" t="s">
        <v>176</v>
      </c>
      <c r="AX1054" s="187" t="s">
        <v>73</v>
      </c>
      <c r="AY1054" s="189" t="s">
        <v>165</v>
      </c>
    </row>
    <row r="1055" s="187" customFormat="true" ht="12" hidden="false" customHeight="false" outlineLevel="0" collapsed="false">
      <c r="B1055" s="188"/>
      <c r="D1055" s="180" t="s">
        <v>174</v>
      </c>
      <c r="E1055" s="189"/>
      <c r="F1055" s="190" t="s">
        <v>980</v>
      </c>
      <c r="H1055" s="191" t="n">
        <v>5.75</v>
      </c>
      <c r="I1055" s="192"/>
      <c r="L1055" s="188"/>
      <c r="M1055" s="193"/>
      <c r="N1055" s="194"/>
      <c r="O1055" s="194"/>
      <c r="P1055" s="194"/>
      <c r="Q1055" s="194"/>
      <c r="R1055" s="194"/>
      <c r="S1055" s="194"/>
      <c r="T1055" s="194"/>
      <c r="U1055" s="195"/>
      <c r="AT1055" s="189" t="s">
        <v>174</v>
      </c>
      <c r="AU1055" s="189" t="s">
        <v>83</v>
      </c>
      <c r="AV1055" s="187" t="s">
        <v>83</v>
      </c>
      <c r="AW1055" s="187" t="s">
        <v>176</v>
      </c>
      <c r="AX1055" s="187" t="s">
        <v>73</v>
      </c>
      <c r="AY1055" s="189" t="s">
        <v>165</v>
      </c>
    </row>
    <row r="1056" s="187" customFormat="true" ht="12" hidden="false" customHeight="false" outlineLevel="0" collapsed="false">
      <c r="B1056" s="188"/>
      <c r="D1056" s="180" t="s">
        <v>174</v>
      </c>
      <c r="E1056" s="189"/>
      <c r="F1056" s="190" t="s">
        <v>981</v>
      </c>
      <c r="H1056" s="191" t="n">
        <v>8.3</v>
      </c>
      <c r="I1056" s="192"/>
      <c r="L1056" s="188"/>
      <c r="M1056" s="193"/>
      <c r="N1056" s="194"/>
      <c r="O1056" s="194"/>
      <c r="P1056" s="194"/>
      <c r="Q1056" s="194"/>
      <c r="R1056" s="194"/>
      <c r="S1056" s="194"/>
      <c r="T1056" s="194"/>
      <c r="U1056" s="195"/>
      <c r="AT1056" s="189" t="s">
        <v>174</v>
      </c>
      <c r="AU1056" s="189" t="s">
        <v>83</v>
      </c>
      <c r="AV1056" s="187" t="s">
        <v>83</v>
      </c>
      <c r="AW1056" s="187" t="s">
        <v>176</v>
      </c>
      <c r="AX1056" s="187" t="s">
        <v>73</v>
      </c>
      <c r="AY1056" s="189" t="s">
        <v>165</v>
      </c>
    </row>
    <row r="1057" s="187" customFormat="true" ht="12" hidden="false" customHeight="false" outlineLevel="0" collapsed="false">
      <c r="B1057" s="188"/>
      <c r="D1057" s="180" t="s">
        <v>174</v>
      </c>
      <c r="E1057" s="189"/>
      <c r="F1057" s="190" t="s">
        <v>982</v>
      </c>
      <c r="H1057" s="191" t="n">
        <v>17.1</v>
      </c>
      <c r="I1057" s="192"/>
      <c r="L1057" s="188"/>
      <c r="M1057" s="193"/>
      <c r="N1057" s="194"/>
      <c r="O1057" s="194"/>
      <c r="P1057" s="194"/>
      <c r="Q1057" s="194"/>
      <c r="R1057" s="194"/>
      <c r="S1057" s="194"/>
      <c r="T1057" s="194"/>
      <c r="U1057" s="195"/>
      <c r="AT1057" s="189" t="s">
        <v>174</v>
      </c>
      <c r="AU1057" s="189" t="s">
        <v>83</v>
      </c>
      <c r="AV1057" s="187" t="s">
        <v>83</v>
      </c>
      <c r="AW1057" s="187" t="s">
        <v>176</v>
      </c>
      <c r="AX1057" s="187" t="s">
        <v>73</v>
      </c>
      <c r="AY1057" s="189" t="s">
        <v>165</v>
      </c>
    </row>
    <row r="1058" s="187" customFormat="true" ht="12" hidden="false" customHeight="false" outlineLevel="0" collapsed="false">
      <c r="B1058" s="188"/>
      <c r="D1058" s="180" t="s">
        <v>174</v>
      </c>
      <c r="E1058" s="189"/>
      <c r="F1058" s="190" t="s">
        <v>983</v>
      </c>
      <c r="H1058" s="191" t="n">
        <v>13.93</v>
      </c>
      <c r="I1058" s="192"/>
      <c r="L1058" s="188"/>
      <c r="M1058" s="193"/>
      <c r="N1058" s="194"/>
      <c r="O1058" s="194"/>
      <c r="P1058" s="194"/>
      <c r="Q1058" s="194"/>
      <c r="R1058" s="194"/>
      <c r="S1058" s="194"/>
      <c r="T1058" s="194"/>
      <c r="U1058" s="195"/>
      <c r="AT1058" s="189" t="s">
        <v>174</v>
      </c>
      <c r="AU1058" s="189" t="s">
        <v>83</v>
      </c>
      <c r="AV1058" s="187" t="s">
        <v>83</v>
      </c>
      <c r="AW1058" s="187" t="s">
        <v>176</v>
      </c>
      <c r="AX1058" s="187" t="s">
        <v>73</v>
      </c>
      <c r="AY1058" s="189" t="s">
        <v>165</v>
      </c>
    </row>
    <row r="1059" s="187" customFormat="true" ht="12" hidden="false" customHeight="false" outlineLevel="0" collapsed="false">
      <c r="B1059" s="188"/>
      <c r="D1059" s="180" t="s">
        <v>174</v>
      </c>
      <c r="E1059" s="189"/>
      <c r="F1059" s="190" t="s">
        <v>984</v>
      </c>
      <c r="H1059" s="191" t="n">
        <v>23.66</v>
      </c>
      <c r="I1059" s="192"/>
      <c r="L1059" s="188"/>
      <c r="M1059" s="193"/>
      <c r="N1059" s="194"/>
      <c r="O1059" s="194"/>
      <c r="P1059" s="194"/>
      <c r="Q1059" s="194"/>
      <c r="R1059" s="194"/>
      <c r="S1059" s="194"/>
      <c r="T1059" s="194"/>
      <c r="U1059" s="195"/>
      <c r="AT1059" s="189" t="s">
        <v>174</v>
      </c>
      <c r="AU1059" s="189" t="s">
        <v>83</v>
      </c>
      <c r="AV1059" s="187" t="s">
        <v>83</v>
      </c>
      <c r="AW1059" s="187" t="s">
        <v>176</v>
      </c>
      <c r="AX1059" s="187" t="s">
        <v>73</v>
      </c>
      <c r="AY1059" s="189" t="s">
        <v>165</v>
      </c>
    </row>
    <row r="1060" s="187" customFormat="true" ht="12" hidden="false" customHeight="false" outlineLevel="0" collapsed="false">
      <c r="B1060" s="188"/>
      <c r="D1060" s="180" t="s">
        <v>174</v>
      </c>
      <c r="E1060" s="189"/>
      <c r="F1060" s="190" t="s">
        <v>985</v>
      </c>
      <c r="H1060" s="191" t="n">
        <v>7.53</v>
      </c>
      <c r="I1060" s="192"/>
      <c r="L1060" s="188"/>
      <c r="M1060" s="193"/>
      <c r="N1060" s="194"/>
      <c r="O1060" s="194"/>
      <c r="P1060" s="194"/>
      <c r="Q1060" s="194"/>
      <c r="R1060" s="194"/>
      <c r="S1060" s="194"/>
      <c r="T1060" s="194"/>
      <c r="U1060" s="195"/>
      <c r="AT1060" s="189" t="s">
        <v>174</v>
      </c>
      <c r="AU1060" s="189" t="s">
        <v>83</v>
      </c>
      <c r="AV1060" s="187" t="s">
        <v>83</v>
      </c>
      <c r="AW1060" s="187" t="s">
        <v>176</v>
      </c>
      <c r="AX1060" s="187" t="s">
        <v>73</v>
      </c>
      <c r="AY1060" s="189" t="s">
        <v>165</v>
      </c>
    </row>
    <row r="1061" s="187" customFormat="true" ht="12" hidden="false" customHeight="false" outlineLevel="0" collapsed="false">
      <c r="B1061" s="188"/>
      <c r="D1061" s="180" t="s">
        <v>174</v>
      </c>
      <c r="E1061" s="189"/>
      <c r="F1061" s="190" t="s">
        <v>986</v>
      </c>
      <c r="H1061" s="191" t="n">
        <v>5.75</v>
      </c>
      <c r="I1061" s="192"/>
      <c r="L1061" s="188"/>
      <c r="M1061" s="193"/>
      <c r="N1061" s="194"/>
      <c r="O1061" s="194"/>
      <c r="P1061" s="194"/>
      <c r="Q1061" s="194"/>
      <c r="R1061" s="194"/>
      <c r="S1061" s="194"/>
      <c r="T1061" s="194"/>
      <c r="U1061" s="195"/>
      <c r="AT1061" s="189" t="s">
        <v>174</v>
      </c>
      <c r="AU1061" s="189" t="s">
        <v>83</v>
      </c>
      <c r="AV1061" s="187" t="s">
        <v>83</v>
      </c>
      <c r="AW1061" s="187" t="s">
        <v>176</v>
      </c>
      <c r="AX1061" s="187" t="s">
        <v>73</v>
      </c>
      <c r="AY1061" s="189" t="s">
        <v>165</v>
      </c>
    </row>
    <row r="1062" s="187" customFormat="true" ht="12" hidden="false" customHeight="false" outlineLevel="0" collapsed="false">
      <c r="B1062" s="188"/>
      <c r="D1062" s="180" t="s">
        <v>174</v>
      </c>
      <c r="E1062" s="189"/>
      <c r="F1062" s="190" t="s">
        <v>987</v>
      </c>
      <c r="H1062" s="191" t="n">
        <v>9.2</v>
      </c>
      <c r="I1062" s="192"/>
      <c r="L1062" s="188"/>
      <c r="M1062" s="193"/>
      <c r="N1062" s="194"/>
      <c r="O1062" s="194"/>
      <c r="P1062" s="194"/>
      <c r="Q1062" s="194"/>
      <c r="R1062" s="194"/>
      <c r="S1062" s="194"/>
      <c r="T1062" s="194"/>
      <c r="U1062" s="195"/>
      <c r="AT1062" s="189" t="s">
        <v>174</v>
      </c>
      <c r="AU1062" s="189" t="s">
        <v>83</v>
      </c>
      <c r="AV1062" s="187" t="s">
        <v>83</v>
      </c>
      <c r="AW1062" s="187" t="s">
        <v>176</v>
      </c>
      <c r="AX1062" s="187" t="s">
        <v>73</v>
      </c>
      <c r="AY1062" s="189" t="s">
        <v>165</v>
      </c>
    </row>
    <row r="1063" s="216" customFormat="true" ht="12" hidden="false" customHeight="false" outlineLevel="0" collapsed="false">
      <c r="B1063" s="217"/>
      <c r="D1063" s="180" t="s">
        <v>174</v>
      </c>
      <c r="E1063" s="218"/>
      <c r="F1063" s="219" t="s">
        <v>283</v>
      </c>
      <c r="H1063" s="220" t="n">
        <v>197.43</v>
      </c>
      <c r="I1063" s="221"/>
      <c r="L1063" s="217"/>
      <c r="M1063" s="222"/>
      <c r="N1063" s="223"/>
      <c r="O1063" s="223"/>
      <c r="P1063" s="223"/>
      <c r="Q1063" s="223"/>
      <c r="R1063" s="223"/>
      <c r="S1063" s="223"/>
      <c r="T1063" s="223"/>
      <c r="U1063" s="224"/>
      <c r="AT1063" s="218" t="s">
        <v>174</v>
      </c>
      <c r="AU1063" s="218" t="s">
        <v>83</v>
      </c>
      <c r="AV1063" s="216" t="s">
        <v>184</v>
      </c>
      <c r="AW1063" s="216" t="s">
        <v>176</v>
      </c>
      <c r="AX1063" s="216" t="s">
        <v>73</v>
      </c>
      <c r="AY1063" s="218" t="s">
        <v>165</v>
      </c>
    </row>
    <row r="1064" s="187" customFormat="true" ht="12" hidden="false" customHeight="false" outlineLevel="0" collapsed="false">
      <c r="B1064" s="188"/>
      <c r="D1064" s="180" t="s">
        <v>174</v>
      </c>
      <c r="E1064" s="189"/>
      <c r="F1064" s="190" t="s">
        <v>988</v>
      </c>
      <c r="H1064" s="191" t="n">
        <v>197.43</v>
      </c>
      <c r="I1064" s="192"/>
      <c r="L1064" s="188"/>
      <c r="M1064" s="193"/>
      <c r="N1064" s="194"/>
      <c r="O1064" s="194"/>
      <c r="P1064" s="194"/>
      <c r="Q1064" s="194"/>
      <c r="R1064" s="194"/>
      <c r="S1064" s="194"/>
      <c r="T1064" s="194"/>
      <c r="U1064" s="195"/>
      <c r="AT1064" s="189" t="s">
        <v>174</v>
      </c>
      <c r="AU1064" s="189" t="s">
        <v>83</v>
      </c>
      <c r="AV1064" s="187" t="s">
        <v>83</v>
      </c>
      <c r="AW1064" s="187" t="s">
        <v>176</v>
      </c>
      <c r="AX1064" s="187" t="s">
        <v>73</v>
      </c>
      <c r="AY1064" s="189" t="s">
        <v>165</v>
      </c>
    </row>
    <row r="1065" s="196" customFormat="true" ht="12" hidden="false" customHeight="false" outlineLevel="0" collapsed="false">
      <c r="B1065" s="197"/>
      <c r="D1065" s="180" t="s">
        <v>174</v>
      </c>
      <c r="E1065" s="198"/>
      <c r="F1065" s="199" t="s">
        <v>178</v>
      </c>
      <c r="H1065" s="200" t="n">
        <v>498.16</v>
      </c>
      <c r="I1065" s="201"/>
      <c r="L1065" s="197"/>
      <c r="M1065" s="202"/>
      <c r="N1065" s="203"/>
      <c r="O1065" s="203"/>
      <c r="P1065" s="203"/>
      <c r="Q1065" s="203"/>
      <c r="R1065" s="203"/>
      <c r="S1065" s="203"/>
      <c r="T1065" s="203"/>
      <c r="U1065" s="204"/>
      <c r="AT1065" s="198" t="s">
        <v>174</v>
      </c>
      <c r="AU1065" s="198" t="s">
        <v>83</v>
      </c>
      <c r="AV1065" s="196" t="s">
        <v>172</v>
      </c>
      <c r="AW1065" s="196" t="s">
        <v>176</v>
      </c>
      <c r="AX1065" s="196" t="s">
        <v>81</v>
      </c>
      <c r="AY1065" s="198" t="s">
        <v>165</v>
      </c>
    </row>
    <row r="1066" s="22" customFormat="true" ht="24" hidden="false" customHeight="true" outlineLevel="0" collapsed="false">
      <c r="B1066" s="164"/>
      <c r="C1066" s="165" t="s">
        <v>989</v>
      </c>
      <c r="D1066" s="165" t="s">
        <v>167</v>
      </c>
      <c r="E1066" s="166" t="s">
        <v>990</v>
      </c>
      <c r="F1066" s="167" t="s">
        <v>991</v>
      </c>
      <c r="G1066" s="168" t="s">
        <v>170</v>
      </c>
      <c r="H1066" s="169" t="n">
        <v>150</v>
      </c>
      <c r="I1066" s="170"/>
      <c r="J1066" s="171" t="n">
        <f aca="false">ROUND(I1066*H1066,2)</f>
        <v>0</v>
      </c>
      <c r="K1066" s="167" t="s">
        <v>171</v>
      </c>
      <c r="L1066" s="23"/>
      <c r="M1066" s="172"/>
      <c r="N1066" s="173" t="s">
        <v>44</v>
      </c>
      <c r="O1066" s="54"/>
      <c r="P1066" s="174" t="n">
        <f aca="false">O1066*H1066</f>
        <v>0</v>
      </c>
      <c r="Q1066" s="174" t="n">
        <v>0</v>
      </c>
      <c r="R1066" s="174" t="n">
        <f aca="false">Q1066*H1066</f>
        <v>0</v>
      </c>
      <c r="S1066" s="174" t="n">
        <v>0</v>
      </c>
      <c r="T1066" s="174" t="n">
        <f aca="false">S1066*H1066</f>
        <v>0</v>
      </c>
      <c r="U1066" s="175"/>
      <c r="AR1066" s="176" t="s">
        <v>172</v>
      </c>
      <c r="AT1066" s="176" t="s">
        <v>167</v>
      </c>
      <c r="AU1066" s="176" t="s">
        <v>83</v>
      </c>
      <c r="AY1066" s="3" t="s">
        <v>165</v>
      </c>
      <c r="BE1066" s="177" t="n">
        <f aca="false">IF(N1066="základní",J1066,0)</f>
        <v>0</v>
      </c>
      <c r="BF1066" s="177" t="n">
        <f aca="false">IF(N1066="snížená",J1066,0)</f>
        <v>0</v>
      </c>
      <c r="BG1066" s="177" t="n">
        <f aca="false">IF(N1066="zákl. přenesená",J1066,0)</f>
        <v>0</v>
      </c>
      <c r="BH1066" s="177" t="n">
        <f aca="false">IF(N1066="sníž. přenesená",J1066,0)</f>
        <v>0</v>
      </c>
      <c r="BI1066" s="177" t="n">
        <f aca="false">IF(N1066="nulová",J1066,0)</f>
        <v>0</v>
      </c>
      <c r="BJ1066" s="3" t="s">
        <v>81</v>
      </c>
      <c r="BK1066" s="177" t="n">
        <f aca="false">ROUND(I1066*H1066,2)</f>
        <v>0</v>
      </c>
      <c r="BL1066" s="3" t="s">
        <v>172</v>
      </c>
      <c r="BM1066" s="176" t="s">
        <v>992</v>
      </c>
    </row>
    <row r="1067" s="187" customFormat="true" ht="12" hidden="false" customHeight="false" outlineLevel="0" collapsed="false">
      <c r="B1067" s="188"/>
      <c r="D1067" s="180" t="s">
        <v>174</v>
      </c>
      <c r="E1067" s="189"/>
      <c r="F1067" s="190" t="s">
        <v>993</v>
      </c>
      <c r="H1067" s="191" t="n">
        <v>150</v>
      </c>
      <c r="I1067" s="192"/>
      <c r="L1067" s="188"/>
      <c r="M1067" s="193"/>
      <c r="N1067" s="194"/>
      <c r="O1067" s="194"/>
      <c r="P1067" s="194"/>
      <c r="Q1067" s="194"/>
      <c r="R1067" s="194"/>
      <c r="S1067" s="194"/>
      <c r="T1067" s="194"/>
      <c r="U1067" s="195"/>
      <c r="AT1067" s="189" t="s">
        <v>174</v>
      </c>
      <c r="AU1067" s="189" t="s">
        <v>83</v>
      </c>
      <c r="AV1067" s="187" t="s">
        <v>83</v>
      </c>
      <c r="AW1067" s="187" t="s">
        <v>176</v>
      </c>
      <c r="AX1067" s="187" t="s">
        <v>73</v>
      </c>
      <c r="AY1067" s="189" t="s">
        <v>165</v>
      </c>
    </row>
    <row r="1068" s="196" customFormat="true" ht="12" hidden="false" customHeight="false" outlineLevel="0" collapsed="false">
      <c r="B1068" s="197"/>
      <c r="D1068" s="180" t="s">
        <v>174</v>
      </c>
      <c r="E1068" s="198"/>
      <c r="F1068" s="199" t="s">
        <v>178</v>
      </c>
      <c r="H1068" s="200" t="n">
        <v>150</v>
      </c>
      <c r="I1068" s="201"/>
      <c r="L1068" s="197"/>
      <c r="M1068" s="202"/>
      <c r="N1068" s="203"/>
      <c r="O1068" s="203"/>
      <c r="P1068" s="203"/>
      <c r="Q1068" s="203"/>
      <c r="R1068" s="203"/>
      <c r="S1068" s="203"/>
      <c r="T1068" s="203"/>
      <c r="U1068" s="204"/>
      <c r="AT1068" s="198" t="s">
        <v>174</v>
      </c>
      <c r="AU1068" s="198" t="s">
        <v>83</v>
      </c>
      <c r="AV1068" s="196" t="s">
        <v>172</v>
      </c>
      <c r="AW1068" s="196" t="s">
        <v>176</v>
      </c>
      <c r="AX1068" s="196" t="s">
        <v>81</v>
      </c>
      <c r="AY1068" s="198" t="s">
        <v>165</v>
      </c>
    </row>
    <row r="1069" s="22" customFormat="true" ht="24" hidden="false" customHeight="true" outlineLevel="0" collapsed="false">
      <c r="B1069" s="164"/>
      <c r="C1069" s="165" t="s">
        <v>994</v>
      </c>
      <c r="D1069" s="165" t="s">
        <v>167</v>
      </c>
      <c r="E1069" s="166" t="s">
        <v>995</v>
      </c>
      <c r="F1069" s="167" t="s">
        <v>996</v>
      </c>
      <c r="G1069" s="168" t="s">
        <v>170</v>
      </c>
      <c r="H1069" s="169" t="n">
        <v>326.162</v>
      </c>
      <c r="I1069" s="170"/>
      <c r="J1069" s="171" t="n">
        <f aca="false">ROUND(I1069*H1069,2)</f>
        <v>0</v>
      </c>
      <c r="K1069" s="215" t="s">
        <v>171</v>
      </c>
      <c r="L1069" s="23"/>
      <c r="M1069" s="172"/>
      <c r="N1069" s="173" t="s">
        <v>44</v>
      </c>
      <c r="O1069" s="54"/>
      <c r="P1069" s="174" t="n">
        <f aca="false">O1069*H1069</f>
        <v>0</v>
      </c>
      <c r="Q1069" s="174" t="n">
        <v>0</v>
      </c>
      <c r="R1069" s="174" t="n">
        <f aca="false">Q1069*H1069</f>
        <v>0</v>
      </c>
      <c r="S1069" s="174" t="n">
        <v>0</v>
      </c>
      <c r="T1069" s="174" t="n">
        <f aca="false">S1069*H1069</f>
        <v>0</v>
      </c>
      <c r="U1069" s="175"/>
      <c r="AR1069" s="176" t="s">
        <v>172</v>
      </c>
      <c r="AT1069" s="176" t="s">
        <v>167</v>
      </c>
      <c r="AU1069" s="176" t="s">
        <v>83</v>
      </c>
      <c r="AY1069" s="3" t="s">
        <v>165</v>
      </c>
      <c r="BE1069" s="177" t="n">
        <f aca="false">IF(N1069="základní",J1069,0)</f>
        <v>0</v>
      </c>
      <c r="BF1069" s="177" t="n">
        <f aca="false">IF(N1069="snížená",J1069,0)</f>
        <v>0</v>
      </c>
      <c r="BG1069" s="177" t="n">
        <f aca="false">IF(N1069="zákl. přenesená",J1069,0)</f>
        <v>0</v>
      </c>
      <c r="BH1069" s="177" t="n">
        <f aca="false">IF(N1069="sníž. přenesená",J1069,0)</f>
        <v>0</v>
      </c>
      <c r="BI1069" s="177" t="n">
        <f aca="false">IF(N1069="nulová",J1069,0)</f>
        <v>0</v>
      </c>
      <c r="BJ1069" s="3" t="s">
        <v>81</v>
      </c>
      <c r="BK1069" s="177" t="n">
        <f aca="false">ROUND(I1069*H1069,2)</f>
        <v>0</v>
      </c>
      <c r="BL1069" s="3" t="s">
        <v>172</v>
      </c>
      <c r="BM1069" s="176" t="s">
        <v>997</v>
      </c>
    </row>
    <row r="1070" s="178" customFormat="true" ht="12" hidden="false" customHeight="false" outlineLevel="0" collapsed="false">
      <c r="B1070" s="179"/>
      <c r="D1070" s="180" t="s">
        <v>174</v>
      </c>
      <c r="E1070" s="181"/>
      <c r="F1070" s="182" t="s">
        <v>210</v>
      </c>
      <c r="H1070" s="181"/>
      <c r="I1070" s="183"/>
      <c r="L1070" s="179"/>
      <c r="M1070" s="184"/>
      <c r="N1070" s="185"/>
      <c r="O1070" s="185"/>
      <c r="P1070" s="185"/>
      <c r="Q1070" s="185"/>
      <c r="R1070" s="185"/>
      <c r="S1070" s="185"/>
      <c r="T1070" s="185"/>
      <c r="U1070" s="186"/>
      <c r="AT1070" s="181" t="s">
        <v>174</v>
      </c>
      <c r="AU1070" s="181" t="s">
        <v>83</v>
      </c>
      <c r="AV1070" s="178" t="s">
        <v>81</v>
      </c>
      <c r="AW1070" s="178" t="s">
        <v>176</v>
      </c>
      <c r="AX1070" s="178" t="s">
        <v>73</v>
      </c>
      <c r="AY1070" s="181" t="s">
        <v>165</v>
      </c>
    </row>
    <row r="1071" s="187" customFormat="true" ht="12" hidden="false" customHeight="false" outlineLevel="0" collapsed="false">
      <c r="B1071" s="188"/>
      <c r="D1071" s="180" t="s">
        <v>174</v>
      </c>
      <c r="E1071" s="189"/>
      <c r="F1071" s="190" t="s">
        <v>998</v>
      </c>
      <c r="H1071" s="191" t="n">
        <v>24.48</v>
      </c>
      <c r="I1071" s="192"/>
      <c r="L1071" s="188"/>
      <c r="M1071" s="193"/>
      <c r="N1071" s="194"/>
      <c r="O1071" s="194"/>
      <c r="P1071" s="194"/>
      <c r="Q1071" s="194"/>
      <c r="R1071" s="194"/>
      <c r="S1071" s="194"/>
      <c r="T1071" s="194"/>
      <c r="U1071" s="195"/>
      <c r="AT1071" s="189" t="s">
        <v>174</v>
      </c>
      <c r="AU1071" s="189" t="s">
        <v>83</v>
      </c>
      <c r="AV1071" s="187" t="s">
        <v>83</v>
      </c>
      <c r="AW1071" s="187" t="s">
        <v>176</v>
      </c>
      <c r="AX1071" s="187" t="s">
        <v>73</v>
      </c>
      <c r="AY1071" s="189" t="s">
        <v>165</v>
      </c>
    </row>
    <row r="1072" s="187" customFormat="true" ht="12" hidden="false" customHeight="false" outlineLevel="0" collapsed="false">
      <c r="B1072" s="188"/>
      <c r="D1072" s="180" t="s">
        <v>174</v>
      </c>
      <c r="E1072" s="189"/>
      <c r="F1072" s="190" t="s">
        <v>999</v>
      </c>
      <c r="H1072" s="191" t="n">
        <v>6.48</v>
      </c>
      <c r="I1072" s="192"/>
      <c r="L1072" s="188"/>
      <c r="M1072" s="193"/>
      <c r="N1072" s="194"/>
      <c r="O1072" s="194"/>
      <c r="P1072" s="194"/>
      <c r="Q1072" s="194"/>
      <c r="R1072" s="194"/>
      <c r="S1072" s="194"/>
      <c r="T1072" s="194"/>
      <c r="U1072" s="195"/>
      <c r="AT1072" s="189" t="s">
        <v>174</v>
      </c>
      <c r="AU1072" s="189" t="s">
        <v>83</v>
      </c>
      <c r="AV1072" s="187" t="s">
        <v>83</v>
      </c>
      <c r="AW1072" s="187" t="s">
        <v>176</v>
      </c>
      <c r="AX1072" s="187" t="s">
        <v>73</v>
      </c>
      <c r="AY1072" s="189" t="s">
        <v>165</v>
      </c>
    </row>
    <row r="1073" s="187" customFormat="true" ht="12" hidden="false" customHeight="false" outlineLevel="0" collapsed="false">
      <c r="B1073" s="188"/>
      <c r="D1073" s="180" t="s">
        <v>174</v>
      </c>
      <c r="E1073" s="189"/>
      <c r="F1073" s="190" t="s">
        <v>1000</v>
      </c>
      <c r="H1073" s="191" t="n">
        <v>4.86</v>
      </c>
      <c r="I1073" s="192"/>
      <c r="L1073" s="188"/>
      <c r="M1073" s="193"/>
      <c r="N1073" s="194"/>
      <c r="O1073" s="194"/>
      <c r="P1073" s="194"/>
      <c r="Q1073" s="194"/>
      <c r="R1073" s="194"/>
      <c r="S1073" s="194"/>
      <c r="T1073" s="194"/>
      <c r="U1073" s="195"/>
      <c r="AT1073" s="189" t="s">
        <v>174</v>
      </c>
      <c r="AU1073" s="189" t="s">
        <v>83</v>
      </c>
      <c r="AV1073" s="187" t="s">
        <v>83</v>
      </c>
      <c r="AW1073" s="187" t="s">
        <v>176</v>
      </c>
      <c r="AX1073" s="187" t="s">
        <v>73</v>
      </c>
      <c r="AY1073" s="189" t="s">
        <v>165</v>
      </c>
    </row>
    <row r="1074" s="187" customFormat="true" ht="12" hidden="false" customHeight="false" outlineLevel="0" collapsed="false">
      <c r="B1074" s="188"/>
      <c r="D1074" s="180" t="s">
        <v>174</v>
      </c>
      <c r="E1074" s="189"/>
      <c r="F1074" s="190" t="s">
        <v>1001</v>
      </c>
      <c r="H1074" s="191" t="n">
        <v>5.34</v>
      </c>
      <c r="I1074" s="192"/>
      <c r="L1074" s="188"/>
      <c r="M1074" s="193"/>
      <c r="N1074" s="194"/>
      <c r="O1074" s="194"/>
      <c r="P1074" s="194"/>
      <c r="Q1074" s="194"/>
      <c r="R1074" s="194"/>
      <c r="S1074" s="194"/>
      <c r="T1074" s="194"/>
      <c r="U1074" s="195"/>
      <c r="AT1074" s="189" t="s">
        <v>174</v>
      </c>
      <c r="AU1074" s="189" t="s">
        <v>83</v>
      </c>
      <c r="AV1074" s="187" t="s">
        <v>83</v>
      </c>
      <c r="AW1074" s="187" t="s">
        <v>176</v>
      </c>
      <c r="AX1074" s="187" t="s">
        <v>73</v>
      </c>
      <c r="AY1074" s="189" t="s">
        <v>165</v>
      </c>
    </row>
    <row r="1075" s="187" customFormat="true" ht="12" hidden="false" customHeight="false" outlineLevel="0" collapsed="false">
      <c r="B1075" s="188"/>
      <c r="D1075" s="180" t="s">
        <v>174</v>
      </c>
      <c r="E1075" s="189"/>
      <c r="F1075" s="190" t="s">
        <v>1002</v>
      </c>
      <c r="H1075" s="191" t="n">
        <v>6.48</v>
      </c>
      <c r="I1075" s="192"/>
      <c r="L1075" s="188"/>
      <c r="M1075" s="193"/>
      <c r="N1075" s="194"/>
      <c r="O1075" s="194"/>
      <c r="P1075" s="194"/>
      <c r="Q1075" s="194"/>
      <c r="R1075" s="194"/>
      <c r="S1075" s="194"/>
      <c r="T1075" s="194"/>
      <c r="U1075" s="195"/>
      <c r="AT1075" s="189" t="s">
        <v>174</v>
      </c>
      <c r="AU1075" s="189" t="s">
        <v>83</v>
      </c>
      <c r="AV1075" s="187" t="s">
        <v>83</v>
      </c>
      <c r="AW1075" s="187" t="s">
        <v>176</v>
      </c>
      <c r="AX1075" s="187" t="s">
        <v>73</v>
      </c>
      <c r="AY1075" s="189" t="s">
        <v>165</v>
      </c>
    </row>
    <row r="1076" s="187" customFormat="true" ht="12" hidden="false" customHeight="false" outlineLevel="0" collapsed="false">
      <c r="B1076" s="188"/>
      <c r="D1076" s="180" t="s">
        <v>174</v>
      </c>
      <c r="E1076" s="189"/>
      <c r="F1076" s="190" t="s">
        <v>1003</v>
      </c>
      <c r="H1076" s="191" t="n">
        <v>0.72</v>
      </c>
      <c r="I1076" s="192"/>
      <c r="L1076" s="188"/>
      <c r="M1076" s="193"/>
      <c r="N1076" s="194"/>
      <c r="O1076" s="194"/>
      <c r="P1076" s="194"/>
      <c r="Q1076" s="194"/>
      <c r="R1076" s="194"/>
      <c r="S1076" s="194"/>
      <c r="T1076" s="194"/>
      <c r="U1076" s="195"/>
      <c r="AT1076" s="189" t="s">
        <v>174</v>
      </c>
      <c r="AU1076" s="189" t="s">
        <v>83</v>
      </c>
      <c r="AV1076" s="187" t="s">
        <v>83</v>
      </c>
      <c r="AW1076" s="187" t="s">
        <v>176</v>
      </c>
      <c r="AX1076" s="187" t="s">
        <v>73</v>
      </c>
      <c r="AY1076" s="189" t="s">
        <v>165</v>
      </c>
    </row>
    <row r="1077" s="187" customFormat="true" ht="12" hidden="false" customHeight="false" outlineLevel="0" collapsed="false">
      <c r="B1077" s="188"/>
      <c r="D1077" s="180" t="s">
        <v>174</v>
      </c>
      <c r="E1077" s="189"/>
      <c r="F1077" s="190" t="s">
        <v>1004</v>
      </c>
      <c r="H1077" s="191" t="n">
        <v>1.404</v>
      </c>
      <c r="I1077" s="192"/>
      <c r="L1077" s="188"/>
      <c r="M1077" s="193"/>
      <c r="N1077" s="194"/>
      <c r="O1077" s="194"/>
      <c r="P1077" s="194"/>
      <c r="Q1077" s="194"/>
      <c r="R1077" s="194"/>
      <c r="S1077" s="194"/>
      <c r="T1077" s="194"/>
      <c r="U1077" s="195"/>
      <c r="AT1077" s="189" t="s">
        <v>174</v>
      </c>
      <c r="AU1077" s="189" t="s">
        <v>83</v>
      </c>
      <c r="AV1077" s="187" t="s">
        <v>83</v>
      </c>
      <c r="AW1077" s="187" t="s">
        <v>176</v>
      </c>
      <c r="AX1077" s="187" t="s">
        <v>73</v>
      </c>
      <c r="AY1077" s="189" t="s">
        <v>165</v>
      </c>
    </row>
    <row r="1078" s="187" customFormat="true" ht="12" hidden="false" customHeight="false" outlineLevel="0" collapsed="false">
      <c r="B1078" s="188"/>
      <c r="D1078" s="180" t="s">
        <v>174</v>
      </c>
      <c r="E1078" s="189"/>
      <c r="F1078" s="190" t="s">
        <v>1005</v>
      </c>
      <c r="H1078" s="191" t="n">
        <v>2.64</v>
      </c>
      <c r="I1078" s="192"/>
      <c r="L1078" s="188"/>
      <c r="M1078" s="193"/>
      <c r="N1078" s="194"/>
      <c r="O1078" s="194"/>
      <c r="P1078" s="194"/>
      <c r="Q1078" s="194"/>
      <c r="R1078" s="194"/>
      <c r="S1078" s="194"/>
      <c r="T1078" s="194"/>
      <c r="U1078" s="195"/>
      <c r="AT1078" s="189" t="s">
        <v>174</v>
      </c>
      <c r="AU1078" s="189" t="s">
        <v>83</v>
      </c>
      <c r="AV1078" s="187" t="s">
        <v>83</v>
      </c>
      <c r="AW1078" s="187" t="s">
        <v>176</v>
      </c>
      <c r="AX1078" s="187" t="s">
        <v>73</v>
      </c>
      <c r="AY1078" s="189" t="s">
        <v>165</v>
      </c>
    </row>
    <row r="1079" s="187" customFormat="true" ht="12" hidden="false" customHeight="false" outlineLevel="0" collapsed="false">
      <c r="B1079" s="188"/>
      <c r="D1079" s="180" t="s">
        <v>174</v>
      </c>
      <c r="E1079" s="189"/>
      <c r="F1079" s="190" t="s">
        <v>1006</v>
      </c>
      <c r="H1079" s="191" t="n">
        <v>3.78</v>
      </c>
      <c r="I1079" s="192"/>
      <c r="L1079" s="188"/>
      <c r="M1079" s="193"/>
      <c r="N1079" s="194"/>
      <c r="O1079" s="194"/>
      <c r="P1079" s="194"/>
      <c r="Q1079" s="194"/>
      <c r="R1079" s="194"/>
      <c r="S1079" s="194"/>
      <c r="T1079" s="194"/>
      <c r="U1079" s="195"/>
      <c r="AT1079" s="189" t="s">
        <v>174</v>
      </c>
      <c r="AU1079" s="189" t="s">
        <v>83</v>
      </c>
      <c r="AV1079" s="187" t="s">
        <v>83</v>
      </c>
      <c r="AW1079" s="187" t="s">
        <v>176</v>
      </c>
      <c r="AX1079" s="187" t="s">
        <v>73</v>
      </c>
      <c r="AY1079" s="189" t="s">
        <v>165</v>
      </c>
    </row>
    <row r="1080" s="187" customFormat="true" ht="12" hidden="false" customHeight="false" outlineLevel="0" collapsed="false">
      <c r="B1080" s="188"/>
      <c r="D1080" s="180" t="s">
        <v>174</v>
      </c>
      <c r="E1080" s="189"/>
      <c r="F1080" s="190" t="s">
        <v>1007</v>
      </c>
      <c r="H1080" s="191" t="n">
        <v>14.4</v>
      </c>
      <c r="I1080" s="192"/>
      <c r="L1080" s="188"/>
      <c r="M1080" s="193"/>
      <c r="N1080" s="194"/>
      <c r="O1080" s="194"/>
      <c r="P1080" s="194"/>
      <c r="Q1080" s="194"/>
      <c r="R1080" s="194"/>
      <c r="S1080" s="194"/>
      <c r="T1080" s="194"/>
      <c r="U1080" s="195"/>
      <c r="AT1080" s="189" t="s">
        <v>174</v>
      </c>
      <c r="AU1080" s="189" t="s">
        <v>83</v>
      </c>
      <c r="AV1080" s="187" t="s">
        <v>83</v>
      </c>
      <c r="AW1080" s="187" t="s">
        <v>176</v>
      </c>
      <c r="AX1080" s="187" t="s">
        <v>73</v>
      </c>
      <c r="AY1080" s="189" t="s">
        <v>165</v>
      </c>
    </row>
    <row r="1081" s="187" customFormat="true" ht="12" hidden="false" customHeight="false" outlineLevel="0" collapsed="false">
      <c r="B1081" s="188"/>
      <c r="D1081" s="180" t="s">
        <v>174</v>
      </c>
      <c r="E1081" s="189"/>
      <c r="F1081" s="190" t="s">
        <v>1008</v>
      </c>
      <c r="H1081" s="191" t="n">
        <v>2.88</v>
      </c>
      <c r="I1081" s="192"/>
      <c r="L1081" s="188"/>
      <c r="M1081" s="193"/>
      <c r="N1081" s="194"/>
      <c r="O1081" s="194"/>
      <c r="P1081" s="194"/>
      <c r="Q1081" s="194"/>
      <c r="R1081" s="194"/>
      <c r="S1081" s="194"/>
      <c r="T1081" s="194"/>
      <c r="U1081" s="195"/>
      <c r="AT1081" s="189" t="s">
        <v>174</v>
      </c>
      <c r="AU1081" s="189" t="s">
        <v>83</v>
      </c>
      <c r="AV1081" s="187" t="s">
        <v>83</v>
      </c>
      <c r="AW1081" s="187" t="s">
        <v>176</v>
      </c>
      <c r="AX1081" s="187" t="s">
        <v>73</v>
      </c>
      <c r="AY1081" s="189" t="s">
        <v>165</v>
      </c>
    </row>
    <row r="1082" s="187" customFormat="true" ht="12" hidden="false" customHeight="false" outlineLevel="0" collapsed="false">
      <c r="B1082" s="188"/>
      <c r="D1082" s="180" t="s">
        <v>174</v>
      </c>
      <c r="E1082" s="189"/>
      <c r="F1082" s="190" t="s">
        <v>1009</v>
      </c>
      <c r="H1082" s="191" t="n">
        <v>1.92</v>
      </c>
      <c r="I1082" s="192"/>
      <c r="L1082" s="188"/>
      <c r="M1082" s="193"/>
      <c r="N1082" s="194"/>
      <c r="O1082" s="194"/>
      <c r="P1082" s="194"/>
      <c r="Q1082" s="194"/>
      <c r="R1082" s="194"/>
      <c r="S1082" s="194"/>
      <c r="T1082" s="194"/>
      <c r="U1082" s="195"/>
      <c r="AT1082" s="189" t="s">
        <v>174</v>
      </c>
      <c r="AU1082" s="189" t="s">
        <v>83</v>
      </c>
      <c r="AV1082" s="187" t="s">
        <v>83</v>
      </c>
      <c r="AW1082" s="187" t="s">
        <v>176</v>
      </c>
      <c r="AX1082" s="187" t="s">
        <v>73</v>
      </c>
      <c r="AY1082" s="189" t="s">
        <v>165</v>
      </c>
    </row>
    <row r="1083" s="178" customFormat="true" ht="12" hidden="false" customHeight="false" outlineLevel="0" collapsed="false">
      <c r="B1083" s="179"/>
      <c r="D1083" s="180" t="s">
        <v>174</v>
      </c>
      <c r="E1083" s="181"/>
      <c r="F1083" s="182" t="s">
        <v>375</v>
      </c>
      <c r="H1083" s="181"/>
      <c r="I1083" s="183"/>
      <c r="L1083" s="179"/>
      <c r="M1083" s="184"/>
      <c r="N1083" s="185"/>
      <c r="O1083" s="185"/>
      <c r="P1083" s="185"/>
      <c r="Q1083" s="185"/>
      <c r="R1083" s="185"/>
      <c r="S1083" s="185"/>
      <c r="T1083" s="185"/>
      <c r="U1083" s="186"/>
      <c r="AT1083" s="181" t="s">
        <v>174</v>
      </c>
      <c r="AU1083" s="181" t="s">
        <v>83</v>
      </c>
      <c r="AV1083" s="178" t="s">
        <v>81</v>
      </c>
      <c r="AW1083" s="178" t="s">
        <v>176</v>
      </c>
      <c r="AX1083" s="178" t="s">
        <v>73</v>
      </c>
      <c r="AY1083" s="181" t="s">
        <v>165</v>
      </c>
    </row>
    <row r="1084" s="187" customFormat="true" ht="12" hidden="false" customHeight="false" outlineLevel="0" collapsed="false">
      <c r="B1084" s="188"/>
      <c r="D1084" s="180" t="s">
        <v>174</v>
      </c>
      <c r="E1084" s="189"/>
      <c r="F1084" s="190" t="s">
        <v>1010</v>
      </c>
      <c r="H1084" s="191" t="n">
        <v>45.36</v>
      </c>
      <c r="I1084" s="192"/>
      <c r="L1084" s="188"/>
      <c r="M1084" s="193"/>
      <c r="N1084" s="194"/>
      <c r="O1084" s="194"/>
      <c r="P1084" s="194"/>
      <c r="Q1084" s="194"/>
      <c r="R1084" s="194"/>
      <c r="S1084" s="194"/>
      <c r="T1084" s="194"/>
      <c r="U1084" s="195"/>
      <c r="AT1084" s="189" t="s">
        <v>174</v>
      </c>
      <c r="AU1084" s="189" t="s">
        <v>83</v>
      </c>
      <c r="AV1084" s="187" t="s">
        <v>83</v>
      </c>
      <c r="AW1084" s="187" t="s">
        <v>176</v>
      </c>
      <c r="AX1084" s="187" t="s">
        <v>73</v>
      </c>
      <c r="AY1084" s="189" t="s">
        <v>165</v>
      </c>
    </row>
    <row r="1085" s="187" customFormat="true" ht="12" hidden="false" customHeight="false" outlineLevel="0" collapsed="false">
      <c r="B1085" s="188"/>
      <c r="D1085" s="180" t="s">
        <v>174</v>
      </c>
      <c r="E1085" s="189"/>
      <c r="F1085" s="190" t="s">
        <v>1011</v>
      </c>
      <c r="H1085" s="191" t="n">
        <v>37.8</v>
      </c>
      <c r="I1085" s="192"/>
      <c r="L1085" s="188"/>
      <c r="M1085" s="193"/>
      <c r="N1085" s="194"/>
      <c r="O1085" s="194"/>
      <c r="P1085" s="194"/>
      <c r="Q1085" s="194"/>
      <c r="R1085" s="194"/>
      <c r="S1085" s="194"/>
      <c r="T1085" s="194"/>
      <c r="U1085" s="195"/>
      <c r="AT1085" s="189" t="s">
        <v>174</v>
      </c>
      <c r="AU1085" s="189" t="s">
        <v>83</v>
      </c>
      <c r="AV1085" s="187" t="s">
        <v>83</v>
      </c>
      <c r="AW1085" s="187" t="s">
        <v>176</v>
      </c>
      <c r="AX1085" s="187" t="s">
        <v>73</v>
      </c>
      <c r="AY1085" s="189" t="s">
        <v>165</v>
      </c>
    </row>
    <row r="1086" s="187" customFormat="true" ht="12" hidden="false" customHeight="false" outlineLevel="0" collapsed="false">
      <c r="B1086" s="188"/>
      <c r="D1086" s="180" t="s">
        <v>174</v>
      </c>
      <c r="E1086" s="189"/>
      <c r="F1086" s="190" t="s">
        <v>1012</v>
      </c>
      <c r="H1086" s="191" t="n">
        <v>25.2</v>
      </c>
      <c r="I1086" s="192"/>
      <c r="L1086" s="188"/>
      <c r="M1086" s="193"/>
      <c r="N1086" s="194"/>
      <c r="O1086" s="194"/>
      <c r="P1086" s="194"/>
      <c r="Q1086" s="194"/>
      <c r="R1086" s="194"/>
      <c r="S1086" s="194"/>
      <c r="T1086" s="194"/>
      <c r="U1086" s="195"/>
      <c r="AT1086" s="189" t="s">
        <v>174</v>
      </c>
      <c r="AU1086" s="189" t="s">
        <v>83</v>
      </c>
      <c r="AV1086" s="187" t="s">
        <v>83</v>
      </c>
      <c r="AW1086" s="187" t="s">
        <v>176</v>
      </c>
      <c r="AX1086" s="187" t="s">
        <v>73</v>
      </c>
      <c r="AY1086" s="189" t="s">
        <v>165</v>
      </c>
    </row>
    <row r="1087" s="187" customFormat="true" ht="12" hidden="false" customHeight="false" outlineLevel="0" collapsed="false">
      <c r="B1087" s="188"/>
      <c r="D1087" s="180" t="s">
        <v>174</v>
      </c>
      <c r="E1087" s="189"/>
      <c r="F1087" s="190" t="s">
        <v>1013</v>
      </c>
      <c r="H1087" s="191" t="n">
        <v>4.528</v>
      </c>
      <c r="I1087" s="192"/>
      <c r="L1087" s="188"/>
      <c r="M1087" s="193"/>
      <c r="N1087" s="194"/>
      <c r="O1087" s="194"/>
      <c r="P1087" s="194"/>
      <c r="Q1087" s="194"/>
      <c r="R1087" s="194"/>
      <c r="S1087" s="194"/>
      <c r="T1087" s="194"/>
      <c r="U1087" s="195"/>
      <c r="AT1087" s="189" t="s">
        <v>174</v>
      </c>
      <c r="AU1087" s="189" t="s">
        <v>83</v>
      </c>
      <c r="AV1087" s="187" t="s">
        <v>83</v>
      </c>
      <c r="AW1087" s="187" t="s">
        <v>176</v>
      </c>
      <c r="AX1087" s="187" t="s">
        <v>73</v>
      </c>
      <c r="AY1087" s="189" t="s">
        <v>165</v>
      </c>
    </row>
    <row r="1088" s="187" customFormat="true" ht="12" hidden="false" customHeight="false" outlineLevel="0" collapsed="false">
      <c r="B1088" s="188"/>
      <c r="D1088" s="180" t="s">
        <v>174</v>
      </c>
      <c r="E1088" s="189"/>
      <c r="F1088" s="190" t="s">
        <v>1014</v>
      </c>
      <c r="H1088" s="191" t="n">
        <v>5.76</v>
      </c>
      <c r="I1088" s="192"/>
      <c r="L1088" s="188"/>
      <c r="M1088" s="193"/>
      <c r="N1088" s="194"/>
      <c r="O1088" s="194"/>
      <c r="P1088" s="194"/>
      <c r="Q1088" s="194"/>
      <c r="R1088" s="194"/>
      <c r="S1088" s="194"/>
      <c r="T1088" s="194"/>
      <c r="U1088" s="195"/>
      <c r="AT1088" s="189" t="s">
        <v>174</v>
      </c>
      <c r="AU1088" s="189" t="s">
        <v>83</v>
      </c>
      <c r="AV1088" s="187" t="s">
        <v>83</v>
      </c>
      <c r="AW1088" s="187" t="s">
        <v>176</v>
      </c>
      <c r="AX1088" s="187" t="s">
        <v>73</v>
      </c>
      <c r="AY1088" s="189" t="s">
        <v>165</v>
      </c>
    </row>
    <row r="1089" s="178" customFormat="true" ht="12" hidden="false" customHeight="false" outlineLevel="0" collapsed="false">
      <c r="B1089" s="179"/>
      <c r="D1089" s="180" t="s">
        <v>174</v>
      </c>
      <c r="E1089" s="181"/>
      <c r="F1089" s="182" t="s">
        <v>377</v>
      </c>
      <c r="H1089" s="181"/>
      <c r="I1089" s="183"/>
      <c r="L1089" s="179"/>
      <c r="M1089" s="184"/>
      <c r="N1089" s="185"/>
      <c r="O1089" s="185"/>
      <c r="P1089" s="185"/>
      <c r="Q1089" s="185"/>
      <c r="R1089" s="185"/>
      <c r="S1089" s="185"/>
      <c r="T1089" s="185"/>
      <c r="U1089" s="186"/>
      <c r="AT1089" s="181" t="s">
        <v>174</v>
      </c>
      <c r="AU1089" s="181" t="s">
        <v>83</v>
      </c>
      <c r="AV1089" s="178" t="s">
        <v>81</v>
      </c>
      <c r="AW1089" s="178" t="s">
        <v>176</v>
      </c>
      <c r="AX1089" s="178" t="s">
        <v>73</v>
      </c>
      <c r="AY1089" s="181" t="s">
        <v>165</v>
      </c>
    </row>
    <row r="1090" s="187" customFormat="true" ht="12" hidden="false" customHeight="false" outlineLevel="0" collapsed="false">
      <c r="B1090" s="188"/>
      <c r="D1090" s="180" t="s">
        <v>174</v>
      </c>
      <c r="E1090" s="189"/>
      <c r="F1090" s="190" t="s">
        <v>1015</v>
      </c>
      <c r="H1090" s="191" t="n">
        <v>52.92</v>
      </c>
      <c r="I1090" s="192"/>
      <c r="L1090" s="188"/>
      <c r="M1090" s="193"/>
      <c r="N1090" s="194"/>
      <c r="O1090" s="194"/>
      <c r="P1090" s="194"/>
      <c r="Q1090" s="194"/>
      <c r="R1090" s="194"/>
      <c r="S1090" s="194"/>
      <c r="T1090" s="194"/>
      <c r="U1090" s="195"/>
      <c r="AT1090" s="189" t="s">
        <v>174</v>
      </c>
      <c r="AU1090" s="189" t="s">
        <v>83</v>
      </c>
      <c r="AV1090" s="187" t="s">
        <v>83</v>
      </c>
      <c r="AW1090" s="187" t="s">
        <v>176</v>
      </c>
      <c r="AX1090" s="187" t="s">
        <v>73</v>
      </c>
      <c r="AY1090" s="189" t="s">
        <v>165</v>
      </c>
    </row>
    <row r="1091" s="187" customFormat="true" ht="12" hidden="false" customHeight="false" outlineLevel="0" collapsed="false">
      <c r="B1091" s="188"/>
      <c r="D1091" s="180" t="s">
        <v>174</v>
      </c>
      <c r="E1091" s="189"/>
      <c r="F1091" s="190" t="s">
        <v>1011</v>
      </c>
      <c r="H1091" s="191" t="n">
        <v>37.8</v>
      </c>
      <c r="I1091" s="192"/>
      <c r="L1091" s="188"/>
      <c r="M1091" s="193"/>
      <c r="N1091" s="194"/>
      <c r="O1091" s="194"/>
      <c r="P1091" s="194"/>
      <c r="Q1091" s="194"/>
      <c r="R1091" s="194"/>
      <c r="S1091" s="194"/>
      <c r="T1091" s="194"/>
      <c r="U1091" s="195"/>
      <c r="AT1091" s="189" t="s">
        <v>174</v>
      </c>
      <c r="AU1091" s="189" t="s">
        <v>83</v>
      </c>
      <c r="AV1091" s="187" t="s">
        <v>83</v>
      </c>
      <c r="AW1091" s="187" t="s">
        <v>176</v>
      </c>
      <c r="AX1091" s="187" t="s">
        <v>73</v>
      </c>
      <c r="AY1091" s="189" t="s">
        <v>165</v>
      </c>
    </row>
    <row r="1092" s="187" customFormat="true" ht="12" hidden="false" customHeight="false" outlineLevel="0" collapsed="false">
      <c r="B1092" s="188"/>
      <c r="D1092" s="180" t="s">
        <v>174</v>
      </c>
      <c r="E1092" s="189"/>
      <c r="F1092" s="190" t="s">
        <v>1012</v>
      </c>
      <c r="H1092" s="191" t="n">
        <v>25.2</v>
      </c>
      <c r="I1092" s="192"/>
      <c r="L1092" s="188"/>
      <c r="M1092" s="193"/>
      <c r="N1092" s="194"/>
      <c r="O1092" s="194"/>
      <c r="P1092" s="194"/>
      <c r="Q1092" s="194"/>
      <c r="R1092" s="194"/>
      <c r="S1092" s="194"/>
      <c r="T1092" s="194"/>
      <c r="U1092" s="195"/>
      <c r="AT1092" s="189" t="s">
        <v>174</v>
      </c>
      <c r="AU1092" s="189" t="s">
        <v>83</v>
      </c>
      <c r="AV1092" s="187" t="s">
        <v>83</v>
      </c>
      <c r="AW1092" s="187" t="s">
        <v>176</v>
      </c>
      <c r="AX1092" s="187" t="s">
        <v>73</v>
      </c>
      <c r="AY1092" s="189" t="s">
        <v>165</v>
      </c>
    </row>
    <row r="1093" s="187" customFormat="true" ht="12" hidden="false" customHeight="false" outlineLevel="0" collapsed="false">
      <c r="B1093" s="188"/>
      <c r="D1093" s="180" t="s">
        <v>174</v>
      </c>
      <c r="E1093" s="189"/>
      <c r="F1093" s="190" t="s">
        <v>1014</v>
      </c>
      <c r="H1093" s="191" t="n">
        <v>5.76</v>
      </c>
      <c r="I1093" s="192"/>
      <c r="L1093" s="188"/>
      <c r="M1093" s="193"/>
      <c r="N1093" s="194"/>
      <c r="O1093" s="194"/>
      <c r="P1093" s="194"/>
      <c r="Q1093" s="194"/>
      <c r="R1093" s="194"/>
      <c r="S1093" s="194"/>
      <c r="T1093" s="194"/>
      <c r="U1093" s="195"/>
      <c r="AT1093" s="189" t="s">
        <v>174</v>
      </c>
      <c r="AU1093" s="189" t="s">
        <v>83</v>
      </c>
      <c r="AV1093" s="187" t="s">
        <v>83</v>
      </c>
      <c r="AW1093" s="187" t="s">
        <v>176</v>
      </c>
      <c r="AX1093" s="187" t="s">
        <v>73</v>
      </c>
      <c r="AY1093" s="189" t="s">
        <v>165</v>
      </c>
    </row>
    <row r="1094" s="178" customFormat="true" ht="12" hidden="false" customHeight="false" outlineLevel="0" collapsed="false">
      <c r="B1094" s="179"/>
      <c r="D1094" s="180" t="s">
        <v>174</v>
      </c>
      <c r="E1094" s="181"/>
      <c r="F1094" s="182" t="s">
        <v>1016</v>
      </c>
      <c r="H1094" s="181"/>
      <c r="I1094" s="183"/>
      <c r="L1094" s="179"/>
      <c r="M1094" s="184"/>
      <c r="N1094" s="185"/>
      <c r="O1094" s="185"/>
      <c r="P1094" s="185"/>
      <c r="Q1094" s="185"/>
      <c r="R1094" s="185"/>
      <c r="S1094" s="185"/>
      <c r="T1094" s="185"/>
      <c r="U1094" s="186"/>
      <c r="AT1094" s="181" t="s">
        <v>174</v>
      </c>
      <c r="AU1094" s="181" t="s">
        <v>83</v>
      </c>
      <c r="AV1094" s="178" t="s">
        <v>81</v>
      </c>
      <c r="AW1094" s="178" t="s">
        <v>176</v>
      </c>
      <c r="AX1094" s="178" t="s">
        <v>73</v>
      </c>
      <c r="AY1094" s="181" t="s">
        <v>165</v>
      </c>
    </row>
    <row r="1095" s="187" customFormat="true" ht="12" hidden="false" customHeight="false" outlineLevel="0" collapsed="false">
      <c r="B1095" s="188"/>
      <c r="D1095" s="180" t="s">
        <v>174</v>
      </c>
      <c r="E1095" s="189"/>
      <c r="F1095" s="190" t="s">
        <v>1017</v>
      </c>
      <c r="H1095" s="191" t="n">
        <v>10.4496</v>
      </c>
      <c r="I1095" s="192"/>
      <c r="L1095" s="188"/>
      <c r="M1095" s="193"/>
      <c r="N1095" s="194"/>
      <c r="O1095" s="194"/>
      <c r="P1095" s="194"/>
      <c r="Q1095" s="194"/>
      <c r="R1095" s="194"/>
      <c r="S1095" s="194"/>
      <c r="T1095" s="194"/>
      <c r="U1095" s="195"/>
      <c r="AT1095" s="189" t="s">
        <v>174</v>
      </c>
      <c r="AU1095" s="189" t="s">
        <v>83</v>
      </c>
      <c r="AV1095" s="187" t="s">
        <v>83</v>
      </c>
      <c r="AW1095" s="187" t="s">
        <v>176</v>
      </c>
      <c r="AX1095" s="187" t="s">
        <v>73</v>
      </c>
      <c r="AY1095" s="189" t="s">
        <v>165</v>
      </c>
    </row>
    <row r="1096" s="196" customFormat="true" ht="12" hidden="false" customHeight="false" outlineLevel="0" collapsed="false">
      <c r="B1096" s="197"/>
      <c r="D1096" s="180" t="s">
        <v>174</v>
      </c>
      <c r="E1096" s="198"/>
      <c r="F1096" s="199" t="s">
        <v>178</v>
      </c>
      <c r="H1096" s="200" t="n">
        <v>326.1616</v>
      </c>
      <c r="I1096" s="201"/>
      <c r="L1096" s="197"/>
      <c r="M1096" s="202"/>
      <c r="N1096" s="203"/>
      <c r="O1096" s="203"/>
      <c r="P1096" s="203"/>
      <c r="Q1096" s="203"/>
      <c r="R1096" s="203"/>
      <c r="S1096" s="203"/>
      <c r="T1096" s="203"/>
      <c r="U1096" s="204"/>
      <c r="AT1096" s="198" t="s">
        <v>174</v>
      </c>
      <c r="AU1096" s="198" t="s">
        <v>83</v>
      </c>
      <c r="AV1096" s="196" t="s">
        <v>172</v>
      </c>
      <c r="AW1096" s="196" t="s">
        <v>176</v>
      </c>
      <c r="AX1096" s="196" t="s">
        <v>81</v>
      </c>
      <c r="AY1096" s="198" t="s">
        <v>165</v>
      </c>
    </row>
    <row r="1097" s="22" customFormat="true" ht="24" hidden="false" customHeight="true" outlineLevel="0" collapsed="false">
      <c r="B1097" s="164"/>
      <c r="C1097" s="165" t="s">
        <v>1018</v>
      </c>
      <c r="D1097" s="165" t="s">
        <v>167</v>
      </c>
      <c r="E1097" s="166" t="s">
        <v>1019</v>
      </c>
      <c r="F1097" s="167" t="s">
        <v>1020</v>
      </c>
      <c r="G1097" s="168" t="s">
        <v>170</v>
      </c>
      <c r="H1097" s="169" t="n">
        <v>33.915</v>
      </c>
      <c r="I1097" s="170"/>
      <c r="J1097" s="171" t="n">
        <f aca="false">ROUND(I1097*H1097,2)</f>
        <v>0</v>
      </c>
      <c r="K1097" s="215" t="s">
        <v>171</v>
      </c>
      <c r="L1097" s="23"/>
      <c r="M1097" s="172"/>
      <c r="N1097" s="173" t="s">
        <v>44</v>
      </c>
      <c r="O1097" s="54"/>
      <c r="P1097" s="174" t="n">
        <f aca="false">O1097*H1097</f>
        <v>0</v>
      </c>
      <c r="Q1097" s="174" t="n">
        <v>0.0014</v>
      </c>
      <c r="R1097" s="174" t="n">
        <f aca="false">Q1097*H1097</f>
        <v>0.047481</v>
      </c>
      <c r="S1097" s="174" t="n">
        <v>0</v>
      </c>
      <c r="T1097" s="174" t="n">
        <f aca="false">S1097*H1097</f>
        <v>0</v>
      </c>
      <c r="U1097" s="175"/>
      <c r="AR1097" s="176" t="s">
        <v>172</v>
      </c>
      <c r="AT1097" s="176" t="s">
        <v>167</v>
      </c>
      <c r="AU1097" s="176" t="s">
        <v>83</v>
      </c>
      <c r="AY1097" s="3" t="s">
        <v>165</v>
      </c>
      <c r="BE1097" s="177" t="n">
        <f aca="false">IF(N1097="základní",J1097,0)</f>
        <v>0</v>
      </c>
      <c r="BF1097" s="177" t="n">
        <f aca="false">IF(N1097="snížená",J1097,0)</f>
        <v>0</v>
      </c>
      <c r="BG1097" s="177" t="n">
        <f aca="false">IF(N1097="zákl. přenesená",J1097,0)</f>
        <v>0</v>
      </c>
      <c r="BH1097" s="177" t="n">
        <f aca="false">IF(N1097="sníž. přenesená",J1097,0)</f>
        <v>0</v>
      </c>
      <c r="BI1097" s="177" t="n">
        <f aca="false">IF(N1097="nulová",J1097,0)</f>
        <v>0</v>
      </c>
      <c r="BJ1097" s="3" t="s">
        <v>81</v>
      </c>
      <c r="BK1097" s="177" t="n">
        <f aca="false">ROUND(I1097*H1097,2)</f>
        <v>0</v>
      </c>
      <c r="BL1097" s="3" t="s">
        <v>172</v>
      </c>
      <c r="BM1097" s="176" t="s">
        <v>1021</v>
      </c>
    </row>
    <row r="1098" s="178" customFormat="true" ht="12" hidden="false" customHeight="false" outlineLevel="0" collapsed="false">
      <c r="B1098" s="179"/>
      <c r="D1098" s="180" t="s">
        <v>174</v>
      </c>
      <c r="E1098" s="181"/>
      <c r="F1098" s="182" t="s">
        <v>1022</v>
      </c>
      <c r="H1098" s="181"/>
      <c r="I1098" s="183"/>
      <c r="L1098" s="179"/>
      <c r="M1098" s="184"/>
      <c r="N1098" s="185"/>
      <c r="O1098" s="185"/>
      <c r="P1098" s="185"/>
      <c r="Q1098" s="185"/>
      <c r="R1098" s="185"/>
      <c r="S1098" s="185"/>
      <c r="T1098" s="185"/>
      <c r="U1098" s="186"/>
      <c r="AT1098" s="181" t="s">
        <v>174</v>
      </c>
      <c r="AU1098" s="181" t="s">
        <v>83</v>
      </c>
      <c r="AV1098" s="178" t="s">
        <v>81</v>
      </c>
      <c r="AW1098" s="178" t="s">
        <v>176</v>
      </c>
      <c r="AX1098" s="178" t="s">
        <v>73</v>
      </c>
      <c r="AY1098" s="181" t="s">
        <v>165</v>
      </c>
    </row>
    <row r="1099" s="187" customFormat="true" ht="12" hidden="false" customHeight="false" outlineLevel="0" collapsed="false">
      <c r="B1099" s="188"/>
      <c r="D1099" s="180" t="s">
        <v>174</v>
      </c>
      <c r="E1099" s="189"/>
      <c r="F1099" s="190" t="s">
        <v>1023</v>
      </c>
      <c r="H1099" s="191" t="n">
        <v>33.915</v>
      </c>
      <c r="I1099" s="192"/>
      <c r="L1099" s="188"/>
      <c r="M1099" s="193"/>
      <c r="N1099" s="194"/>
      <c r="O1099" s="194"/>
      <c r="P1099" s="194"/>
      <c r="Q1099" s="194"/>
      <c r="R1099" s="194"/>
      <c r="S1099" s="194"/>
      <c r="T1099" s="194"/>
      <c r="U1099" s="195"/>
      <c r="AT1099" s="189" t="s">
        <v>174</v>
      </c>
      <c r="AU1099" s="189" t="s">
        <v>83</v>
      </c>
      <c r="AV1099" s="187" t="s">
        <v>83</v>
      </c>
      <c r="AW1099" s="187" t="s">
        <v>176</v>
      </c>
      <c r="AX1099" s="187" t="s">
        <v>73</v>
      </c>
      <c r="AY1099" s="189" t="s">
        <v>165</v>
      </c>
    </row>
    <row r="1100" s="196" customFormat="true" ht="12" hidden="false" customHeight="false" outlineLevel="0" collapsed="false">
      <c r="B1100" s="197"/>
      <c r="D1100" s="180" t="s">
        <v>174</v>
      </c>
      <c r="E1100" s="198"/>
      <c r="F1100" s="199" t="s">
        <v>178</v>
      </c>
      <c r="H1100" s="200" t="n">
        <v>33.915</v>
      </c>
      <c r="I1100" s="201"/>
      <c r="L1100" s="197"/>
      <c r="M1100" s="202"/>
      <c r="N1100" s="203"/>
      <c r="O1100" s="203"/>
      <c r="P1100" s="203"/>
      <c r="Q1100" s="203"/>
      <c r="R1100" s="203"/>
      <c r="S1100" s="203"/>
      <c r="T1100" s="203"/>
      <c r="U1100" s="204"/>
      <c r="AT1100" s="198" t="s">
        <v>174</v>
      </c>
      <c r="AU1100" s="198" t="s">
        <v>83</v>
      </c>
      <c r="AV1100" s="196" t="s">
        <v>172</v>
      </c>
      <c r="AW1100" s="196" t="s">
        <v>176</v>
      </c>
      <c r="AX1100" s="196" t="s">
        <v>81</v>
      </c>
      <c r="AY1100" s="198" t="s">
        <v>165</v>
      </c>
    </row>
    <row r="1101" s="22" customFormat="true" ht="24" hidden="false" customHeight="true" outlineLevel="0" collapsed="false">
      <c r="B1101" s="164"/>
      <c r="C1101" s="165" t="s">
        <v>1024</v>
      </c>
      <c r="D1101" s="165" t="s">
        <v>167</v>
      </c>
      <c r="E1101" s="166" t="s">
        <v>1025</v>
      </c>
      <c r="F1101" s="167" t="s">
        <v>1026</v>
      </c>
      <c r="G1101" s="168" t="s">
        <v>170</v>
      </c>
      <c r="H1101" s="169" t="n">
        <v>33.915</v>
      </c>
      <c r="I1101" s="170"/>
      <c r="J1101" s="171" t="n">
        <f aca="false">ROUND(I1101*H1101,2)</f>
        <v>0</v>
      </c>
      <c r="K1101" s="215" t="s">
        <v>171</v>
      </c>
      <c r="L1101" s="23"/>
      <c r="M1101" s="172"/>
      <c r="N1101" s="173" t="s">
        <v>44</v>
      </c>
      <c r="O1101" s="54"/>
      <c r="P1101" s="174" t="n">
        <f aca="false">O1101*H1101</f>
        <v>0</v>
      </c>
      <c r="Q1101" s="174" t="n">
        <v>0.00438</v>
      </c>
      <c r="R1101" s="174" t="n">
        <f aca="false">Q1101*H1101</f>
        <v>0.1485477</v>
      </c>
      <c r="S1101" s="174" t="n">
        <v>0</v>
      </c>
      <c r="T1101" s="174" t="n">
        <f aca="false">S1101*H1101</f>
        <v>0</v>
      </c>
      <c r="U1101" s="175"/>
      <c r="AR1101" s="176" t="s">
        <v>172</v>
      </c>
      <c r="AT1101" s="176" t="s">
        <v>167</v>
      </c>
      <c r="AU1101" s="176" t="s">
        <v>83</v>
      </c>
      <c r="AY1101" s="3" t="s">
        <v>165</v>
      </c>
      <c r="BE1101" s="177" t="n">
        <f aca="false">IF(N1101="základní",J1101,0)</f>
        <v>0</v>
      </c>
      <c r="BF1101" s="177" t="n">
        <f aca="false">IF(N1101="snížená",J1101,0)</f>
        <v>0</v>
      </c>
      <c r="BG1101" s="177" t="n">
        <f aca="false">IF(N1101="zákl. přenesená",J1101,0)</f>
        <v>0</v>
      </c>
      <c r="BH1101" s="177" t="n">
        <f aca="false">IF(N1101="sníž. přenesená",J1101,0)</f>
        <v>0</v>
      </c>
      <c r="BI1101" s="177" t="n">
        <f aca="false">IF(N1101="nulová",J1101,0)</f>
        <v>0</v>
      </c>
      <c r="BJ1101" s="3" t="s">
        <v>81</v>
      </c>
      <c r="BK1101" s="177" t="n">
        <f aca="false">ROUND(I1101*H1101,2)</f>
        <v>0</v>
      </c>
      <c r="BL1101" s="3" t="s">
        <v>172</v>
      </c>
      <c r="BM1101" s="176" t="s">
        <v>1027</v>
      </c>
    </row>
    <row r="1102" s="178" customFormat="true" ht="12" hidden="false" customHeight="false" outlineLevel="0" collapsed="false">
      <c r="B1102" s="179"/>
      <c r="D1102" s="180" t="s">
        <v>174</v>
      </c>
      <c r="E1102" s="181"/>
      <c r="F1102" s="182" t="s">
        <v>1022</v>
      </c>
      <c r="H1102" s="181"/>
      <c r="I1102" s="183"/>
      <c r="L1102" s="179"/>
      <c r="M1102" s="184"/>
      <c r="N1102" s="185"/>
      <c r="O1102" s="185"/>
      <c r="P1102" s="185"/>
      <c r="Q1102" s="185"/>
      <c r="R1102" s="185"/>
      <c r="S1102" s="185"/>
      <c r="T1102" s="185"/>
      <c r="U1102" s="186"/>
      <c r="AT1102" s="181" t="s">
        <v>174</v>
      </c>
      <c r="AU1102" s="181" t="s">
        <v>83</v>
      </c>
      <c r="AV1102" s="178" t="s">
        <v>81</v>
      </c>
      <c r="AW1102" s="178" t="s">
        <v>176</v>
      </c>
      <c r="AX1102" s="178" t="s">
        <v>73</v>
      </c>
      <c r="AY1102" s="181" t="s">
        <v>165</v>
      </c>
    </row>
    <row r="1103" s="187" customFormat="true" ht="12" hidden="false" customHeight="false" outlineLevel="0" collapsed="false">
      <c r="B1103" s="188"/>
      <c r="D1103" s="180" t="s">
        <v>174</v>
      </c>
      <c r="E1103" s="189"/>
      <c r="F1103" s="190" t="s">
        <v>1023</v>
      </c>
      <c r="H1103" s="191" t="n">
        <v>33.915</v>
      </c>
      <c r="I1103" s="192"/>
      <c r="L1103" s="188"/>
      <c r="M1103" s="193"/>
      <c r="N1103" s="194"/>
      <c r="O1103" s="194"/>
      <c r="P1103" s="194"/>
      <c r="Q1103" s="194"/>
      <c r="R1103" s="194"/>
      <c r="S1103" s="194"/>
      <c r="T1103" s="194"/>
      <c r="U1103" s="195"/>
      <c r="AT1103" s="189" t="s">
        <v>174</v>
      </c>
      <c r="AU1103" s="189" t="s">
        <v>83</v>
      </c>
      <c r="AV1103" s="187" t="s">
        <v>83</v>
      </c>
      <c r="AW1103" s="187" t="s">
        <v>176</v>
      </c>
      <c r="AX1103" s="187" t="s">
        <v>73</v>
      </c>
      <c r="AY1103" s="189" t="s">
        <v>165</v>
      </c>
    </row>
    <row r="1104" s="196" customFormat="true" ht="12" hidden="false" customHeight="false" outlineLevel="0" collapsed="false">
      <c r="B1104" s="197"/>
      <c r="D1104" s="180" t="s">
        <v>174</v>
      </c>
      <c r="E1104" s="198"/>
      <c r="F1104" s="199" t="s">
        <v>178</v>
      </c>
      <c r="H1104" s="200" t="n">
        <v>33.915</v>
      </c>
      <c r="I1104" s="201"/>
      <c r="L1104" s="197"/>
      <c r="M1104" s="202"/>
      <c r="N1104" s="203"/>
      <c r="O1104" s="203"/>
      <c r="P1104" s="203"/>
      <c r="Q1104" s="203"/>
      <c r="R1104" s="203"/>
      <c r="S1104" s="203"/>
      <c r="T1104" s="203"/>
      <c r="U1104" s="204"/>
      <c r="AT1104" s="198" t="s">
        <v>174</v>
      </c>
      <c r="AU1104" s="198" t="s">
        <v>83</v>
      </c>
      <c r="AV1104" s="196" t="s">
        <v>172</v>
      </c>
      <c r="AW1104" s="196" t="s">
        <v>176</v>
      </c>
      <c r="AX1104" s="196" t="s">
        <v>81</v>
      </c>
      <c r="AY1104" s="198" t="s">
        <v>165</v>
      </c>
    </row>
    <row r="1105" s="22" customFormat="true" ht="24" hidden="false" customHeight="true" outlineLevel="0" collapsed="false">
      <c r="B1105" s="164"/>
      <c r="C1105" s="165" t="s">
        <v>1028</v>
      </c>
      <c r="D1105" s="165" t="s">
        <v>167</v>
      </c>
      <c r="E1105" s="166" t="s">
        <v>1029</v>
      </c>
      <c r="F1105" s="167" t="s">
        <v>1030</v>
      </c>
      <c r="G1105" s="168" t="s">
        <v>170</v>
      </c>
      <c r="H1105" s="169" t="n">
        <v>33.915</v>
      </c>
      <c r="I1105" s="170"/>
      <c r="J1105" s="171" t="n">
        <f aca="false">ROUND(I1105*H1105,2)</f>
        <v>0</v>
      </c>
      <c r="K1105" s="215" t="s">
        <v>171</v>
      </c>
      <c r="L1105" s="23"/>
      <c r="M1105" s="172"/>
      <c r="N1105" s="173" t="s">
        <v>44</v>
      </c>
      <c r="O1105" s="54"/>
      <c r="P1105" s="174" t="n">
        <f aca="false">O1105*H1105</f>
        <v>0</v>
      </c>
      <c r="Q1105" s="174" t="n">
        <v>0.00348</v>
      </c>
      <c r="R1105" s="174" t="n">
        <f aca="false">Q1105*H1105</f>
        <v>0.1180242</v>
      </c>
      <c r="S1105" s="174" t="n">
        <v>0</v>
      </c>
      <c r="T1105" s="174" t="n">
        <f aca="false">S1105*H1105</f>
        <v>0</v>
      </c>
      <c r="U1105" s="175"/>
      <c r="AR1105" s="176" t="s">
        <v>172</v>
      </c>
      <c r="AT1105" s="176" t="s">
        <v>167</v>
      </c>
      <c r="AU1105" s="176" t="s">
        <v>83</v>
      </c>
      <c r="AY1105" s="3" t="s">
        <v>165</v>
      </c>
      <c r="BE1105" s="177" t="n">
        <f aca="false">IF(N1105="základní",J1105,0)</f>
        <v>0</v>
      </c>
      <c r="BF1105" s="177" t="n">
        <f aca="false">IF(N1105="snížená",J1105,0)</f>
        <v>0</v>
      </c>
      <c r="BG1105" s="177" t="n">
        <f aca="false">IF(N1105="zákl. přenesená",J1105,0)</f>
        <v>0</v>
      </c>
      <c r="BH1105" s="177" t="n">
        <f aca="false">IF(N1105="sníž. přenesená",J1105,0)</f>
        <v>0</v>
      </c>
      <c r="BI1105" s="177" t="n">
        <f aca="false">IF(N1105="nulová",J1105,0)</f>
        <v>0</v>
      </c>
      <c r="BJ1105" s="3" t="s">
        <v>81</v>
      </c>
      <c r="BK1105" s="177" t="n">
        <f aca="false">ROUND(I1105*H1105,2)</f>
        <v>0</v>
      </c>
      <c r="BL1105" s="3" t="s">
        <v>172</v>
      </c>
      <c r="BM1105" s="176" t="s">
        <v>1031</v>
      </c>
    </row>
    <row r="1106" s="178" customFormat="true" ht="12" hidden="false" customHeight="false" outlineLevel="0" collapsed="false">
      <c r="B1106" s="179"/>
      <c r="D1106" s="180" t="s">
        <v>174</v>
      </c>
      <c r="E1106" s="181"/>
      <c r="F1106" s="182" t="s">
        <v>1022</v>
      </c>
      <c r="H1106" s="181"/>
      <c r="I1106" s="183"/>
      <c r="L1106" s="179"/>
      <c r="M1106" s="184"/>
      <c r="N1106" s="185"/>
      <c r="O1106" s="185"/>
      <c r="P1106" s="185"/>
      <c r="Q1106" s="185"/>
      <c r="R1106" s="185"/>
      <c r="S1106" s="185"/>
      <c r="T1106" s="185"/>
      <c r="U1106" s="186"/>
      <c r="AT1106" s="181" t="s">
        <v>174</v>
      </c>
      <c r="AU1106" s="181" t="s">
        <v>83</v>
      </c>
      <c r="AV1106" s="178" t="s">
        <v>81</v>
      </c>
      <c r="AW1106" s="178" t="s">
        <v>176</v>
      </c>
      <c r="AX1106" s="178" t="s">
        <v>73</v>
      </c>
      <c r="AY1106" s="181" t="s">
        <v>165</v>
      </c>
    </row>
    <row r="1107" s="187" customFormat="true" ht="12" hidden="false" customHeight="false" outlineLevel="0" collapsed="false">
      <c r="B1107" s="188"/>
      <c r="D1107" s="180" t="s">
        <v>174</v>
      </c>
      <c r="E1107" s="189"/>
      <c r="F1107" s="190" t="s">
        <v>1023</v>
      </c>
      <c r="H1107" s="191" t="n">
        <v>33.915</v>
      </c>
      <c r="I1107" s="192"/>
      <c r="L1107" s="188"/>
      <c r="M1107" s="193"/>
      <c r="N1107" s="194"/>
      <c r="O1107" s="194"/>
      <c r="P1107" s="194"/>
      <c r="Q1107" s="194"/>
      <c r="R1107" s="194"/>
      <c r="S1107" s="194"/>
      <c r="T1107" s="194"/>
      <c r="U1107" s="195"/>
      <c r="AT1107" s="189" t="s">
        <v>174</v>
      </c>
      <c r="AU1107" s="189" t="s">
        <v>83</v>
      </c>
      <c r="AV1107" s="187" t="s">
        <v>83</v>
      </c>
      <c r="AW1107" s="187" t="s">
        <v>176</v>
      </c>
      <c r="AX1107" s="187" t="s">
        <v>73</v>
      </c>
      <c r="AY1107" s="189" t="s">
        <v>165</v>
      </c>
    </row>
    <row r="1108" s="196" customFormat="true" ht="12" hidden="false" customHeight="false" outlineLevel="0" collapsed="false">
      <c r="B1108" s="197"/>
      <c r="D1108" s="180" t="s">
        <v>174</v>
      </c>
      <c r="E1108" s="198"/>
      <c r="F1108" s="199" t="s">
        <v>178</v>
      </c>
      <c r="H1108" s="200" t="n">
        <v>33.915</v>
      </c>
      <c r="I1108" s="201"/>
      <c r="L1108" s="197"/>
      <c r="M1108" s="202"/>
      <c r="N1108" s="203"/>
      <c r="O1108" s="203"/>
      <c r="P1108" s="203"/>
      <c r="Q1108" s="203"/>
      <c r="R1108" s="203"/>
      <c r="S1108" s="203"/>
      <c r="T1108" s="203"/>
      <c r="U1108" s="204"/>
      <c r="AT1108" s="198" t="s">
        <v>174</v>
      </c>
      <c r="AU1108" s="198" t="s">
        <v>83</v>
      </c>
      <c r="AV1108" s="196" t="s">
        <v>172</v>
      </c>
      <c r="AW1108" s="196" t="s">
        <v>176</v>
      </c>
      <c r="AX1108" s="196" t="s">
        <v>81</v>
      </c>
      <c r="AY1108" s="198" t="s">
        <v>165</v>
      </c>
    </row>
    <row r="1109" s="22" customFormat="true" ht="24" hidden="false" customHeight="true" outlineLevel="0" collapsed="false">
      <c r="B1109" s="164"/>
      <c r="C1109" s="165" t="s">
        <v>1032</v>
      </c>
      <c r="D1109" s="165" t="s">
        <v>167</v>
      </c>
      <c r="E1109" s="166" t="s">
        <v>1033</v>
      </c>
      <c r="F1109" s="167" t="s">
        <v>1034</v>
      </c>
      <c r="G1109" s="168" t="s">
        <v>170</v>
      </c>
      <c r="H1109" s="169" t="n">
        <v>48.86</v>
      </c>
      <c r="I1109" s="170"/>
      <c r="J1109" s="171" t="n">
        <f aca="false">ROUND(I1109*H1109,2)</f>
        <v>0</v>
      </c>
      <c r="K1109" s="215" t="s">
        <v>171</v>
      </c>
      <c r="L1109" s="23"/>
      <c r="M1109" s="172"/>
      <c r="N1109" s="173" t="s">
        <v>44</v>
      </c>
      <c r="O1109" s="54"/>
      <c r="P1109" s="174" t="n">
        <f aca="false">O1109*H1109</f>
        <v>0</v>
      </c>
      <c r="Q1109" s="174" t="n">
        <v>0.00026</v>
      </c>
      <c r="R1109" s="174" t="n">
        <f aca="false">Q1109*H1109</f>
        <v>0.0127036</v>
      </c>
      <c r="S1109" s="174" t="n">
        <v>0</v>
      </c>
      <c r="T1109" s="174" t="n">
        <f aca="false">S1109*H1109</f>
        <v>0</v>
      </c>
      <c r="U1109" s="175"/>
      <c r="AR1109" s="176" t="s">
        <v>172</v>
      </c>
      <c r="AT1109" s="176" t="s">
        <v>167</v>
      </c>
      <c r="AU1109" s="176" t="s">
        <v>83</v>
      </c>
      <c r="AY1109" s="3" t="s">
        <v>165</v>
      </c>
      <c r="BE1109" s="177" t="n">
        <f aca="false">IF(N1109="základní",J1109,0)</f>
        <v>0</v>
      </c>
      <c r="BF1109" s="177" t="n">
        <f aca="false">IF(N1109="snížená",J1109,0)</f>
        <v>0</v>
      </c>
      <c r="BG1109" s="177" t="n">
        <f aca="false">IF(N1109="zákl. přenesená",J1109,0)</f>
        <v>0</v>
      </c>
      <c r="BH1109" s="177" t="n">
        <f aca="false">IF(N1109="sníž. přenesená",J1109,0)</f>
        <v>0</v>
      </c>
      <c r="BI1109" s="177" t="n">
        <f aca="false">IF(N1109="nulová",J1109,0)</f>
        <v>0</v>
      </c>
      <c r="BJ1109" s="3" t="s">
        <v>81</v>
      </c>
      <c r="BK1109" s="177" t="n">
        <f aca="false">ROUND(I1109*H1109,2)</f>
        <v>0</v>
      </c>
      <c r="BL1109" s="3" t="s">
        <v>172</v>
      </c>
      <c r="BM1109" s="176" t="s">
        <v>1035</v>
      </c>
    </row>
    <row r="1110" s="178" customFormat="true" ht="12" hidden="false" customHeight="false" outlineLevel="0" collapsed="false">
      <c r="B1110" s="179"/>
      <c r="D1110" s="180" t="s">
        <v>174</v>
      </c>
      <c r="E1110" s="181"/>
      <c r="F1110" s="182" t="s">
        <v>389</v>
      </c>
      <c r="H1110" s="181"/>
      <c r="I1110" s="183"/>
      <c r="L1110" s="179"/>
      <c r="M1110" s="184"/>
      <c r="N1110" s="185"/>
      <c r="O1110" s="185"/>
      <c r="P1110" s="185"/>
      <c r="Q1110" s="185"/>
      <c r="R1110" s="185"/>
      <c r="S1110" s="185"/>
      <c r="T1110" s="185"/>
      <c r="U1110" s="186"/>
      <c r="AT1110" s="181" t="s">
        <v>174</v>
      </c>
      <c r="AU1110" s="181" t="s">
        <v>83</v>
      </c>
      <c r="AV1110" s="178" t="s">
        <v>81</v>
      </c>
      <c r="AW1110" s="178" t="s">
        <v>176</v>
      </c>
      <c r="AX1110" s="178" t="s">
        <v>73</v>
      </c>
      <c r="AY1110" s="181" t="s">
        <v>165</v>
      </c>
    </row>
    <row r="1111" s="187" customFormat="true" ht="12" hidden="false" customHeight="false" outlineLevel="0" collapsed="false">
      <c r="B1111" s="188"/>
      <c r="D1111" s="180" t="s">
        <v>174</v>
      </c>
      <c r="E1111" s="189"/>
      <c r="F1111" s="190" t="s">
        <v>875</v>
      </c>
      <c r="H1111" s="191" t="n">
        <v>52.69</v>
      </c>
      <c r="I1111" s="192"/>
      <c r="L1111" s="188"/>
      <c r="M1111" s="193"/>
      <c r="N1111" s="194"/>
      <c r="O1111" s="194"/>
      <c r="P1111" s="194"/>
      <c r="Q1111" s="194"/>
      <c r="R1111" s="194"/>
      <c r="S1111" s="194"/>
      <c r="T1111" s="194"/>
      <c r="U1111" s="195"/>
      <c r="AT1111" s="189" t="s">
        <v>174</v>
      </c>
      <c r="AU1111" s="189" t="s">
        <v>83</v>
      </c>
      <c r="AV1111" s="187" t="s">
        <v>83</v>
      </c>
      <c r="AW1111" s="187" t="s">
        <v>176</v>
      </c>
      <c r="AX1111" s="187" t="s">
        <v>73</v>
      </c>
      <c r="AY1111" s="189" t="s">
        <v>165</v>
      </c>
    </row>
    <row r="1112" s="187" customFormat="true" ht="12" hidden="false" customHeight="false" outlineLevel="0" collapsed="false">
      <c r="B1112" s="188"/>
      <c r="D1112" s="180" t="s">
        <v>174</v>
      </c>
      <c r="E1112" s="189"/>
      <c r="F1112" s="190" t="s">
        <v>876</v>
      </c>
      <c r="H1112" s="191" t="n">
        <v>0.35</v>
      </c>
      <c r="I1112" s="192"/>
      <c r="L1112" s="188"/>
      <c r="M1112" s="193"/>
      <c r="N1112" s="194"/>
      <c r="O1112" s="194"/>
      <c r="P1112" s="194"/>
      <c r="Q1112" s="194"/>
      <c r="R1112" s="194"/>
      <c r="S1112" s="194"/>
      <c r="T1112" s="194"/>
      <c r="U1112" s="195"/>
      <c r="AT1112" s="189" t="s">
        <v>174</v>
      </c>
      <c r="AU1112" s="189" t="s">
        <v>83</v>
      </c>
      <c r="AV1112" s="187" t="s">
        <v>83</v>
      </c>
      <c r="AW1112" s="187" t="s">
        <v>176</v>
      </c>
      <c r="AX1112" s="187" t="s">
        <v>73</v>
      </c>
      <c r="AY1112" s="189" t="s">
        <v>165</v>
      </c>
    </row>
    <row r="1113" s="187" customFormat="true" ht="12" hidden="false" customHeight="false" outlineLevel="0" collapsed="false">
      <c r="B1113" s="188"/>
      <c r="D1113" s="180" t="s">
        <v>174</v>
      </c>
      <c r="E1113" s="189"/>
      <c r="F1113" s="190" t="s">
        <v>873</v>
      </c>
      <c r="H1113" s="191" t="n">
        <v>-4.1796</v>
      </c>
      <c r="I1113" s="192"/>
      <c r="L1113" s="188"/>
      <c r="M1113" s="193"/>
      <c r="N1113" s="194"/>
      <c r="O1113" s="194"/>
      <c r="P1113" s="194"/>
      <c r="Q1113" s="194"/>
      <c r="R1113" s="194"/>
      <c r="S1113" s="194"/>
      <c r="T1113" s="194"/>
      <c r="U1113" s="195"/>
      <c r="AT1113" s="189" t="s">
        <v>174</v>
      </c>
      <c r="AU1113" s="189" t="s">
        <v>83</v>
      </c>
      <c r="AV1113" s="187" t="s">
        <v>83</v>
      </c>
      <c r="AW1113" s="187" t="s">
        <v>176</v>
      </c>
      <c r="AX1113" s="187" t="s">
        <v>73</v>
      </c>
      <c r="AY1113" s="189" t="s">
        <v>165</v>
      </c>
    </row>
    <row r="1114" s="196" customFormat="true" ht="12" hidden="false" customHeight="false" outlineLevel="0" collapsed="false">
      <c r="B1114" s="197"/>
      <c r="D1114" s="180" t="s">
        <v>174</v>
      </c>
      <c r="E1114" s="198"/>
      <c r="F1114" s="199" t="s">
        <v>178</v>
      </c>
      <c r="H1114" s="200" t="n">
        <v>48.8604</v>
      </c>
      <c r="I1114" s="201"/>
      <c r="L1114" s="197"/>
      <c r="M1114" s="202"/>
      <c r="N1114" s="203"/>
      <c r="O1114" s="203"/>
      <c r="P1114" s="203"/>
      <c r="Q1114" s="203"/>
      <c r="R1114" s="203"/>
      <c r="S1114" s="203"/>
      <c r="T1114" s="203"/>
      <c r="U1114" s="204"/>
      <c r="AT1114" s="198" t="s">
        <v>174</v>
      </c>
      <c r="AU1114" s="198" t="s">
        <v>83</v>
      </c>
      <c r="AV1114" s="196" t="s">
        <v>172</v>
      </c>
      <c r="AW1114" s="196" t="s">
        <v>176</v>
      </c>
      <c r="AX1114" s="196" t="s">
        <v>81</v>
      </c>
      <c r="AY1114" s="198" t="s">
        <v>165</v>
      </c>
    </row>
    <row r="1115" s="22" customFormat="true" ht="24" hidden="false" customHeight="true" outlineLevel="0" collapsed="false">
      <c r="B1115" s="164"/>
      <c r="C1115" s="165" t="s">
        <v>1036</v>
      </c>
      <c r="D1115" s="165" t="s">
        <v>167</v>
      </c>
      <c r="E1115" s="166" t="s">
        <v>1037</v>
      </c>
      <c r="F1115" s="167" t="s">
        <v>1038</v>
      </c>
      <c r="G1115" s="168" t="s">
        <v>170</v>
      </c>
      <c r="H1115" s="169" t="n">
        <v>48.86</v>
      </c>
      <c r="I1115" s="170"/>
      <c r="J1115" s="171" t="n">
        <f aca="false">ROUND(I1115*H1115,2)</f>
        <v>0</v>
      </c>
      <c r="K1115" s="215" t="s">
        <v>171</v>
      </c>
      <c r="L1115" s="23"/>
      <c r="M1115" s="172"/>
      <c r="N1115" s="173" t="s">
        <v>44</v>
      </c>
      <c r="O1115" s="54"/>
      <c r="P1115" s="174" t="n">
        <f aca="false">O1115*H1115</f>
        <v>0</v>
      </c>
      <c r="Q1115" s="174" t="n">
        <v>0.00438</v>
      </c>
      <c r="R1115" s="174" t="n">
        <f aca="false">Q1115*H1115</f>
        <v>0.2140068</v>
      </c>
      <c r="S1115" s="174" t="n">
        <v>0</v>
      </c>
      <c r="T1115" s="174" t="n">
        <f aca="false">S1115*H1115</f>
        <v>0</v>
      </c>
      <c r="U1115" s="175"/>
      <c r="AR1115" s="176" t="s">
        <v>172</v>
      </c>
      <c r="AT1115" s="176" t="s">
        <v>167</v>
      </c>
      <c r="AU1115" s="176" t="s">
        <v>83</v>
      </c>
      <c r="AY1115" s="3" t="s">
        <v>165</v>
      </c>
      <c r="BE1115" s="177" t="n">
        <f aca="false">IF(N1115="základní",J1115,0)</f>
        <v>0</v>
      </c>
      <c r="BF1115" s="177" t="n">
        <f aca="false">IF(N1115="snížená",J1115,0)</f>
        <v>0</v>
      </c>
      <c r="BG1115" s="177" t="n">
        <f aca="false">IF(N1115="zákl. přenesená",J1115,0)</f>
        <v>0</v>
      </c>
      <c r="BH1115" s="177" t="n">
        <f aca="false">IF(N1115="sníž. přenesená",J1115,0)</f>
        <v>0</v>
      </c>
      <c r="BI1115" s="177" t="n">
        <f aca="false">IF(N1115="nulová",J1115,0)</f>
        <v>0</v>
      </c>
      <c r="BJ1115" s="3" t="s">
        <v>81</v>
      </c>
      <c r="BK1115" s="177" t="n">
        <f aca="false">ROUND(I1115*H1115,2)</f>
        <v>0</v>
      </c>
      <c r="BL1115" s="3" t="s">
        <v>172</v>
      </c>
      <c r="BM1115" s="176" t="s">
        <v>1039</v>
      </c>
    </row>
    <row r="1116" s="22" customFormat="true" ht="16.5" hidden="false" customHeight="true" outlineLevel="0" collapsed="false">
      <c r="B1116" s="164"/>
      <c r="C1116" s="165" t="s">
        <v>1040</v>
      </c>
      <c r="D1116" s="165" t="s">
        <v>167</v>
      </c>
      <c r="E1116" s="166" t="s">
        <v>1041</v>
      </c>
      <c r="F1116" s="167" t="s">
        <v>1042</v>
      </c>
      <c r="G1116" s="168" t="s">
        <v>181</v>
      </c>
      <c r="H1116" s="169" t="n">
        <v>19.56</v>
      </c>
      <c r="I1116" s="170"/>
      <c r="J1116" s="171" t="n">
        <f aca="false">ROUND(I1116*H1116,2)</f>
        <v>0</v>
      </c>
      <c r="K1116" s="215" t="s">
        <v>171</v>
      </c>
      <c r="L1116" s="23"/>
      <c r="M1116" s="172"/>
      <c r="N1116" s="173" t="s">
        <v>44</v>
      </c>
      <c r="O1116" s="54"/>
      <c r="P1116" s="174" t="n">
        <f aca="false">O1116*H1116</f>
        <v>0</v>
      </c>
      <c r="Q1116" s="174" t="n">
        <v>0.00025</v>
      </c>
      <c r="R1116" s="174" t="n">
        <f aca="false">Q1116*H1116</f>
        <v>0.00489</v>
      </c>
      <c r="S1116" s="174" t="n">
        <v>0</v>
      </c>
      <c r="T1116" s="174" t="n">
        <f aca="false">S1116*H1116</f>
        <v>0</v>
      </c>
      <c r="U1116" s="175"/>
      <c r="AR1116" s="176" t="s">
        <v>172</v>
      </c>
      <c r="AT1116" s="176" t="s">
        <v>167</v>
      </c>
      <c r="AU1116" s="176" t="s">
        <v>83</v>
      </c>
      <c r="AY1116" s="3" t="s">
        <v>165</v>
      </c>
      <c r="BE1116" s="177" t="n">
        <f aca="false">IF(N1116="základní",J1116,0)</f>
        <v>0</v>
      </c>
      <c r="BF1116" s="177" t="n">
        <f aca="false">IF(N1116="snížená",J1116,0)</f>
        <v>0</v>
      </c>
      <c r="BG1116" s="177" t="n">
        <f aca="false">IF(N1116="zákl. přenesená",J1116,0)</f>
        <v>0</v>
      </c>
      <c r="BH1116" s="177" t="n">
        <f aca="false">IF(N1116="sníž. přenesená",J1116,0)</f>
        <v>0</v>
      </c>
      <c r="BI1116" s="177" t="n">
        <f aca="false">IF(N1116="nulová",J1116,0)</f>
        <v>0</v>
      </c>
      <c r="BJ1116" s="3" t="s">
        <v>81</v>
      </c>
      <c r="BK1116" s="177" t="n">
        <f aca="false">ROUND(I1116*H1116,2)</f>
        <v>0</v>
      </c>
      <c r="BL1116" s="3" t="s">
        <v>172</v>
      </c>
      <c r="BM1116" s="176" t="s">
        <v>1043</v>
      </c>
    </row>
    <row r="1117" s="178" customFormat="true" ht="12" hidden="false" customHeight="false" outlineLevel="0" collapsed="false">
      <c r="B1117" s="179"/>
      <c r="D1117" s="180" t="s">
        <v>174</v>
      </c>
      <c r="E1117" s="181"/>
      <c r="F1117" s="182" t="s">
        <v>1044</v>
      </c>
      <c r="H1117" s="181"/>
      <c r="I1117" s="183"/>
      <c r="L1117" s="179"/>
      <c r="M1117" s="184"/>
      <c r="N1117" s="185"/>
      <c r="O1117" s="185"/>
      <c r="P1117" s="185"/>
      <c r="Q1117" s="185"/>
      <c r="R1117" s="185"/>
      <c r="S1117" s="185"/>
      <c r="T1117" s="185"/>
      <c r="U1117" s="186"/>
      <c r="AT1117" s="181" t="s">
        <v>174</v>
      </c>
      <c r="AU1117" s="181" t="s">
        <v>83</v>
      </c>
      <c r="AV1117" s="178" t="s">
        <v>81</v>
      </c>
      <c r="AW1117" s="178" t="s">
        <v>176</v>
      </c>
      <c r="AX1117" s="178" t="s">
        <v>73</v>
      </c>
      <c r="AY1117" s="181" t="s">
        <v>165</v>
      </c>
    </row>
    <row r="1118" s="187" customFormat="true" ht="12" hidden="false" customHeight="false" outlineLevel="0" collapsed="false">
      <c r="B1118" s="188"/>
      <c r="D1118" s="180" t="s">
        <v>174</v>
      </c>
      <c r="E1118" s="189"/>
      <c r="F1118" s="190" t="s">
        <v>1045</v>
      </c>
      <c r="H1118" s="191" t="n">
        <v>19.56</v>
      </c>
      <c r="I1118" s="192"/>
      <c r="L1118" s="188"/>
      <c r="M1118" s="193"/>
      <c r="N1118" s="194"/>
      <c r="O1118" s="194"/>
      <c r="P1118" s="194"/>
      <c r="Q1118" s="194"/>
      <c r="R1118" s="194"/>
      <c r="S1118" s="194"/>
      <c r="T1118" s="194"/>
      <c r="U1118" s="195"/>
      <c r="AT1118" s="189" t="s">
        <v>174</v>
      </c>
      <c r="AU1118" s="189" t="s">
        <v>83</v>
      </c>
      <c r="AV1118" s="187" t="s">
        <v>83</v>
      </c>
      <c r="AW1118" s="187" t="s">
        <v>176</v>
      </c>
      <c r="AX1118" s="187" t="s">
        <v>73</v>
      </c>
      <c r="AY1118" s="189" t="s">
        <v>165</v>
      </c>
    </row>
    <row r="1119" s="196" customFormat="true" ht="12" hidden="false" customHeight="false" outlineLevel="0" collapsed="false">
      <c r="B1119" s="197"/>
      <c r="D1119" s="180" t="s">
        <v>174</v>
      </c>
      <c r="E1119" s="198"/>
      <c r="F1119" s="199" t="s">
        <v>178</v>
      </c>
      <c r="H1119" s="200" t="n">
        <v>19.56</v>
      </c>
      <c r="I1119" s="201"/>
      <c r="L1119" s="197"/>
      <c r="M1119" s="202"/>
      <c r="N1119" s="203"/>
      <c r="O1119" s="203"/>
      <c r="P1119" s="203"/>
      <c r="Q1119" s="203"/>
      <c r="R1119" s="203"/>
      <c r="S1119" s="203"/>
      <c r="T1119" s="203"/>
      <c r="U1119" s="204"/>
      <c r="AT1119" s="198" t="s">
        <v>174</v>
      </c>
      <c r="AU1119" s="198" t="s">
        <v>83</v>
      </c>
      <c r="AV1119" s="196" t="s">
        <v>172</v>
      </c>
      <c r="AW1119" s="196" t="s">
        <v>176</v>
      </c>
      <c r="AX1119" s="196" t="s">
        <v>81</v>
      </c>
      <c r="AY1119" s="198" t="s">
        <v>165</v>
      </c>
    </row>
    <row r="1120" s="22" customFormat="true" ht="16.5" hidden="false" customHeight="true" outlineLevel="0" collapsed="false">
      <c r="B1120" s="164"/>
      <c r="C1120" s="205" t="s">
        <v>1046</v>
      </c>
      <c r="D1120" s="205" t="s">
        <v>262</v>
      </c>
      <c r="E1120" s="206" t="s">
        <v>1047</v>
      </c>
      <c r="F1120" s="207" t="s">
        <v>1048</v>
      </c>
      <c r="G1120" s="208" t="s">
        <v>181</v>
      </c>
      <c r="H1120" s="209" t="n">
        <v>20.538</v>
      </c>
      <c r="I1120" s="210"/>
      <c r="J1120" s="211" t="n">
        <f aca="false">ROUND(I1120*H1120,2)</f>
        <v>0</v>
      </c>
      <c r="K1120" s="207" t="s">
        <v>171</v>
      </c>
      <c r="L1120" s="212"/>
      <c r="M1120" s="213"/>
      <c r="N1120" s="214" t="s">
        <v>44</v>
      </c>
      <c r="O1120" s="54"/>
      <c r="P1120" s="174" t="n">
        <f aca="false">O1120*H1120</f>
        <v>0</v>
      </c>
      <c r="Q1120" s="174" t="n">
        <v>0.0005</v>
      </c>
      <c r="R1120" s="174" t="n">
        <f aca="false">Q1120*H1120</f>
        <v>0.010269</v>
      </c>
      <c r="S1120" s="174" t="n">
        <v>0</v>
      </c>
      <c r="T1120" s="174" t="n">
        <f aca="false">S1120*H1120</f>
        <v>0</v>
      </c>
      <c r="U1120" s="175"/>
      <c r="AR1120" s="176" t="s">
        <v>223</v>
      </c>
      <c r="AT1120" s="176" t="s">
        <v>262</v>
      </c>
      <c r="AU1120" s="176" t="s">
        <v>83</v>
      </c>
      <c r="AY1120" s="3" t="s">
        <v>165</v>
      </c>
      <c r="BE1120" s="177" t="n">
        <f aca="false">IF(N1120="základní",J1120,0)</f>
        <v>0</v>
      </c>
      <c r="BF1120" s="177" t="n">
        <f aca="false">IF(N1120="snížená",J1120,0)</f>
        <v>0</v>
      </c>
      <c r="BG1120" s="177" t="n">
        <f aca="false">IF(N1120="zákl. přenesená",J1120,0)</f>
        <v>0</v>
      </c>
      <c r="BH1120" s="177" t="n">
        <f aca="false">IF(N1120="sníž. přenesená",J1120,0)</f>
        <v>0</v>
      </c>
      <c r="BI1120" s="177" t="n">
        <f aca="false">IF(N1120="nulová",J1120,0)</f>
        <v>0</v>
      </c>
      <c r="BJ1120" s="3" t="s">
        <v>81</v>
      </c>
      <c r="BK1120" s="177" t="n">
        <f aca="false">ROUND(I1120*H1120,2)</f>
        <v>0</v>
      </c>
      <c r="BL1120" s="3" t="s">
        <v>172</v>
      </c>
      <c r="BM1120" s="176" t="s">
        <v>1049</v>
      </c>
    </row>
    <row r="1121" s="187" customFormat="true" ht="12" hidden="false" customHeight="false" outlineLevel="0" collapsed="false">
      <c r="B1121" s="188"/>
      <c r="D1121" s="180" t="s">
        <v>174</v>
      </c>
      <c r="E1121" s="189"/>
      <c r="F1121" s="190" t="s">
        <v>1050</v>
      </c>
      <c r="H1121" s="191" t="n">
        <v>20.538</v>
      </c>
      <c r="I1121" s="192"/>
      <c r="L1121" s="188"/>
      <c r="M1121" s="193"/>
      <c r="N1121" s="194"/>
      <c r="O1121" s="194"/>
      <c r="P1121" s="194"/>
      <c r="Q1121" s="194"/>
      <c r="R1121" s="194"/>
      <c r="S1121" s="194"/>
      <c r="T1121" s="194"/>
      <c r="U1121" s="195"/>
      <c r="AT1121" s="189" t="s">
        <v>174</v>
      </c>
      <c r="AU1121" s="189" t="s">
        <v>83</v>
      </c>
      <c r="AV1121" s="187" t="s">
        <v>83</v>
      </c>
      <c r="AW1121" s="187" t="s">
        <v>176</v>
      </c>
      <c r="AX1121" s="187" t="s">
        <v>73</v>
      </c>
      <c r="AY1121" s="189" t="s">
        <v>165</v>
      </c>
    </row>
    <row r="1122" s="196" customFormat="true" ht="12" hidden="false" customHeight="false" outlineLevel="0" collapsed="false">
      <c r="B1122" s="197"/>
      <c r="D1122" s="180" t="s">
        <v>174</v>
      </c>
      <c r="E1122" s="198"/>
      <c r="F1122" s="199" t="s">
        <v>178</v>
      </c>
      <c r="H1122" s="200" t="n">
        <v>20.538</v>
      </c>
      <c r="I1122" s="201"/>
      <c r="L1122" s="197"/>
      <c r="M1122" s="202"/>
      <c r="N1122" s="203"/>
      <c r="O1122" s="203"/>
      <c r="P1122" s="203"/>
      <c r="Q1122" s="203"/>
      <c r="R1122" s="203"/>
      <c r="S1122" s="203"/>
      <c r="T1122" s="203"/>
      <c r="U1122" s="204"/>
      <c r="AT1122" s="198" t="s">
        <v>174</v>
      </c>
      <c r="AU1122" s="198" t="s">
        <v>83</v>
      </c>
      <c r="AV1122" s="196" t="s">
        <v>172</v>
      </c>
      <c r="AW1122" s="196" t="s">
        <v>176</v>
      </c>
      <c r="AX1122" s="196" t="s">
        <v>81</v>
      </c>
      <c r="AY1122" s="198" t="s">
        <v>165</v>
      </c>
    </row>
    <row r="1123" s="22" customFormat="true" ht="24" hidden="false" customHeight="true" outlineLevel="0" collapsed="false">
      <c r="B1123" s="164"/>
      <c r="C1123" s="165" t="s">
        <v>1051</v>
      </c>
      <c r="D1123" s="165" t="s">
        <v>167</v>
      </c>
      <c r="E1123" s="166" t="s">
        <v>1052</v>
      </c>
      <c r="F1123" s="167" t="s">
        <v>1053</v>
      </c>
      <c r="G1123" s="168" t="s">
        <v>170</v>
      </c>
      <c r="H1123" s="169" t="n">
        <v>48.86</v>
      </c>
      <c r="I1123" s="170"/>
      <c r="J1123" s="171" t="n">
        <f aca="false">ROUND(I1123*H1123,2)</f>
        <v>0</v>
      </c>
      <c r="K1123" s="215" t="s">
        <v>171</v>
      </c>
      <c r="L1123" s="23"/>
      <c r="M1123" s="172"/>
      <c r="N1123" s="173" t="s">
        <v>44</v>
      </c>
      <c r="O1123" s="54"/>
      <c r="P1123" s="174" t="n">
        <f aca="false">O1123*H1123</f>
        <v>0</v>
      </c>
      <c r="Q1123" s="174" t="n">
        <v>0.00735</v>
      </c>
      <c r="R1123" s="174" t="n">
        <f aca="false">Q1123*H1123</f>
        <v>0.359121</v>
      </c>
      <c r="S1123" s="174" t="n">
        <v>0</v>
      </c>
      <c r="T1123" s="174" t="n">
        <f aca="false">S1123*H1123</f>
        <v>0</v>
      </c>
      <c r="U1123" s="175"/>
      <c r="AR1123" s="176" t="s">
        <v>172</v>
      </c>
      <c r="AT1123" s="176" t="s">
        <v>167</v>
      </c>
      <c r="AU1123" s="176" t="s">
        <v>83</v>
      </c>
      <c r="AY1123" s="3" t="s">
        <v>165</v>
      </c>
      <c r="BE1123" s="177" t="n">
        <f aca="false">IF(N1123="základní",J1123,0)</f>
        <v>0</v>
      </c>
      <c r="BF1123" s="177" t="n">
        <f aca="false">IF(N1123="snížená",J1123,0)</f>
        <v>0</v>
      </c>
      <c r="BG1123" s="177" t="n">
        <f aca="false">IF(N1123="zákl. přenesená",J1123,0)</f>
        <v>0</v>
      </c>
      <c r="BH1123" s="177" t="n">
        <f aca="false">IF(N1123="sníž. přenesená",J1123,0)</f>
        <v>0</v>
      </c>
      <c r="BI1123" s="177" t="n">
        <f aca="false">IF(N1123="nulová",J1123,0)</f>
        <v>0</v>
      </c>
      <c r="BJ1123" s="3" t="s">
        <v>81</v>
      </c>
      <c r="BK1123" s="177" t="n">
        <f aca="false">ROUND(I1123*H1123,2)</f>
        <v>0</v>
      </c>
      <c r="BL1123" s="3" t="s">
        <v>172</v>
      </c>
      <c r="BM1123" s="176" t="s">
        <v>1054</v>
      </c>
    </row>
    <row r="1124" s="178" customFormat="true" ht="12" hidden="false" customHeight="false" outlineLevel="0" collapsed="false">
      <c r="B1124" s="179"/>
      <c r="D1124" s="180" t="s">
        <v>174</v>
      </c>
      <c r="E1124" s="181"/>
      <c r="F1124" s="182" t="s">
        <v>389</v>
      </c>
      <c r="H1124" s="181"/>
      <c r="I1124" s="183"/>
      <c r="L1124" s="179"/>
      <c r="M1124" s="184"/>
      <c r="N1124" s="185"/>
      <c r="O1124" s="185"/>
      <c r="P1124" s="185"/>
      <c r="Q1124" s="185"/>
      <c r="R1124" s="185"/>
      <c r="S1124" s="185"/>
      <c r="T1124" s="185"/>
      <c r="U1124" s="186"/>
      <c r="AT1124" s="181" t="s">
        <v>174</v>
      </c>
      <c r="AU1124" s="181" t="s">
        <v>83</v>
      </c>
      <c r="AV1124" s="178" t="s">
        <v>81</v>
      </c>
      <c r="AW1124" s="178" t="s">
        <v>176</v>
      </c>
      <c r="AX1124" s="178" t="s">
        <v>73</v>
      </c>
      <c r="AY1124" s="181" t="s">
        <v>165</v>
      </c>
    </row>
    <row r="1125" s="187" customFormat="true" ht="12" hidden="false" customHeight="false" outlineLevel="0" collapsed="false">
      <c r="B1125" s="188"/>
      <c r="D1125" s="180" t="s">
        <v>174</v>
      </c>
      <c r="E1125" s="189"/>
      <c r="F1125" s="190" t="s">
        <v>875</v>
      </c>
      <c r="H1125" s="191" t="n">
        <v>52.69</v>
      </c>
      <c r="I1125" s="192"/>
      <c r="L1125" s="188"/>
      <c r="M1125" s="193"/>
      <c r="N1125" s="194"/>
      <c r="O1125" s="194"/>
      <c r="P1125" s="194"/>
      <c r="Q1125" s="194"/>
      <c r="R1125" s="194"/>
      <c r="S1125" s="194"/>
      <c r="T1125" s="194"/>
      <c r="U1125" s="195"/>
      <c r="AT1125" s="189" t="s">
        <v>174</v>
      </c>
      <c r="AU1125" s="189" t="s">
        <v>83</v>
      </c>
      <c r="AV1125" s="187" t="s">
        <v>83</v>
      </c>
      <c r="AW1125" s="187" t="s">
        <v>176</v>
      </c>
      <c r="AX1125" s="187" t="s">
        <v>73</v>
      </c>
      <c r="AY1125" s="189" t="s">
        <v>165</v>
      </c>
    </row>
    <row r="1126" s="187" customFormat="true" ht="12" hidden="false" customHeight="false" outlineLevel="0" collapsed="false">
      <c r="B1126" s="188"/>
      <c r="D1126" s="180" t="s">
        <v>174</v>
      </c>
      <c r="E1126" s="189"/>
      <c r="F1126" s="190" t="s">
        <v>876</v>
      </c>
      <c r="H1126" s="191" t="n">
        <v>0.35</v>
      </c>
      <c r="I1126" s="192"/>
      <c r="L1126" s="188"/>
      <c r="M1126" s="193"/>
      <c r="N1126" s="194"/>
      <c r="O1126" s="194"/>
      <c r="P1126" s="194"/>
      <c r="Q1126" s="194"/>
      <c r="R1126" s="194"/>
      <c r="S1126" s="194"/>
      <c r="T1126" s="194"/>
      <c r="U1126" s="195"/>
      <c r="AT1126" s="189" t="s">
        <v>174</v>
      </c>
      <c r="AU1126" s="189" t="s">
        <v>83</v>
      </c>
      <c r="AV1126" s="187" t="s">
        <v>83</v>
      </c>
      <c r="AW1126" s="187" t="s">
        <v>176</v>
      </c>
      <c r="AX1126" s="187" t="s">
        <v>73</v>
      </c>
      <c r="AY1126" s="189" t="s">
        <v>165</v>
      </c>
    </row>
    <row r="1127" s="187" customFormat="true" ht="12" hidden="false" customHeight="false" outlineLevel="0" collapsed="false">
      <c r="B1127" s="188"/>
      <c r="D1127" s="180" t="s">
        <v>174</v>
      </c>
      <c r="E1127" s="189"/>
      <c r="F1127" s="190" t="s">
        <v>873</v>
      </c>
      <c r="H1127" s="191" t="n">
        <v>-4.1796</v>
      </c>
      <c r="I1127" s="192"/>
      <c r="L1127" s="188"/>
      <c r="M1127" s="193"/>
      <c r="N1127" s="194"/>
      <c r="O1127" s="194"/>
      <c r="P1127" s="194"/>
      <c r="Q1127" s="194"/>
      <c r="R1127" s="194"/>
      <c r="S1127" s="194"/>
      <c r="T1127" s="194"/>
      <c r="U1127" s="195"/>
      <c r="AT1127" s="189" t="s">
        <v>174</v>
      </c>
      <c r="AU1127" s="189" t="s">
        <v>83</v>
      </c>
      <c r="AV1127" s="187" t="s">
        <v>83</v>
      </c>
      <c r="AW1127" s="187" t="s">
        <v>176</v>
      </c>
      <c r="AX1127" s="187" t="s">
        <v>73</v>
      </c>
      <c r="AY1127" s="189" t="s">
        <v>165</v>
      </c>
    </row>
    <row r="1128" s="196" customFormat="true" ht="12" hidden="false" customHeight="false" outlineLevel="0" collapsed="false">
      <c r="B1128" s="197"/>
      <c r="D1128" s="180" t="s">
        <v>174</v>
      </c>
      <c r="E1128" s="198"/>
      <c r="F1128" s="199" t="s">
        <v>178</v>
      </c>
      <c r="H1128" s="200" t="n">
        <v>48.8604</v>
      </c>
      <c r="I1128" s="201"/>
      <c r="L1128" s="197"/>
      <c r="M1128" s="202"/>
      <c r="N1128" s="203"/>
      <c r="O1128" s="203"/>
      <c r="P1128" s="203"/>
      <c r="Q1128" s="203"/>
      <c r="R1128" s="203"/>
      <c r="S1128" s="203"/>
      <c r="T1128" s="203"/>
      <c r="U1128" s="204"/>
      <c r="AT1128" s="198" t="s">
        <v>174</v>
      </c>
      <c r="AU1128" s="198" t="s">
        <v>83</v>
      </c>
      <c r="AV1128" s="196" t="s">
        <v>172</v>
      </c>
      <c r="AW1128" s="196" t="s">
        <v>176</v>
      </c>
      <c r="AX1128" s="196" t="s">
        <v>81</v>
      </c>
      <c r="AY1128" s="198" t="s">
        <v>165</v>
      </c>
    </row>
    <row r="1129" s="22" customFormat="true" ht="24" hidden="false" customHeight="true" outlineLevel="0" collapsed="false">
      <c r="B1129" s="164"/>
      <c r="C1129" s="165" t="s">
        <v>1055</v>
      </c>
      <c r="D1129" s="165" t="s">
        <v>167</v>
      </c>
      <c r="E1129" s="166" t="s">
        <v>1056</v>
      </c>
      <c r="F1129" s="167" t="s">
        <v>1057</v>
      </c>
      <c r="G1129" s="168" t="s">
        <v>170</v>
      </c>
      <c r="H1129" s="169" t="n">
        <v>48.86</v>
      </c>
      <c r="I1129" s="170"/>
      <c r="J1129" s="171" t="n">
        <f aca="false">ROUND(I1129*H1129,2)</f>
        <v>0</v>
      </c>
      <c r="K1129" s="215" t="s">
        <v>171</v>
      </c>
      <c r="L1129" s="23"/>
      <c r="M1129" s="172"/>
      <c r="N1129" s="173" t="s">
        <v>44</v>
      </c>
      <c r="O1129" s="54"/>
      <c r="P1129" s="174" t="n">
        <f aca="false">O1129*H1129</f>
        <v>0</v>
      </c>
      <c r="Q1129" s="174" t="n">
        <v>0.0231</v>
      </c>
      <c r="R1129" s="174" t="n">
        <f aca="false">Q1129*H1129</f>
        <v>1.128666</v>
      </c>
      <c r="S1129" s="174" t="n">
        <v>0</v>
      </c>
      <c r="T1129" s="174" t="n">
        <f aca="false">S1129*H1129</f>
        <v>0</v>
      </c>
      <c r="U1129" s="175"/>
      <c r="AR1129" s="176" t="s">
        <v>172</v>
      </c>
      <c r="AT1129" s="176" t="s">
        <v>167</v>
      </c>
      <c r="AU1129" s="176" t="s">
        <v>83</v>
      </c>
      <c r="AY1129" s="3" t="s">
        <v>165</v>
      </c>
      <c r="BE1129" s="177" t="n">
        <f aca="false">IF(N1129="základní",J1129,0)</f>
        <v>0</v>
      </c>
      <c r="BF1129" s="177" t="n">
        <f aca="false">IF(N1129="snížená",J1129,0)</f>
        <v>0</v>
      </c>
      <c r="BG1129" s="177" t="n">
        <f aca="false">IF(N1129="zákl. přenesená",J1129,0)</f>
        <v>0</v>
      </c>
      <c r="BH1129" s="177" t="n">
        <f aca="false">IF(N1129="sníž. přenesená",J1129,0)</f>
        <v>0</v>
      </c>
      <c r="BI1129" s="177" t="n">
        <f aca="false">IF(N1129="nulová",J1129,0)</f>
        <v>0</v>
      </c>
      <c r="BJ1129" s="3" t="s">
        <v>81</v>
      </c>
      <c r="BK1129" s="177" t="n">
        <f aca="false">ROUND(I1129*H1129,2)</f>
        <v>0</v>
      </c>
      <c r="BL1129" s="3" t="s">
        <v>172</v>
      </c>
      <c r="BM1129" s="176" t="s">
        <v>1058</v>
      </c>
    </row>
    <row r="1130" s="178" customFormat="true" ht="12" hidden="false" customHeight="false" outlineLevel="0" collapsed="false">
      <c r="B1130" s="179"/>
      <c r="D1130" s="180" t="s">
        <v>174</v>
      </c>
      <c r="E1130" s="181"/>
      <c r="F1130" s="182" t="s">
        <v>389</v>
      </c>
      <c r="H1130" s="181"/>
      <c r="I1130" s="183"/>
      <c r="L1130" s="179"/>
      <c r="M1130" s="184"/>
      <c r="N1130" s="185"/>
      <c r="O1130" s="185"/>
      <c r="P1130" s="185"/>
      <c r="Q1130" s="185"/>
      <c r="R1130" s="185"/>
      <c r="S1130" s="185"/>
      <c r="T1130" s="185"/>
      <c r="U1130" s="186"/>
      <c r="AT1130" s="181" t="s">
        <v>174</v>
      </c>
      <c r="AU1130" s="181" t="s">
        <v>83</v>
      </c>
      <c r="AV1130" s="178" t="s">
        <v>81</v>
      </c>
      <c r="AW1130" s="178" t="s">
        <v>176</v>
      </c>
      <c r="AX1130" s="178" t="s">
        <v>73</v>
      </c>
      <c r="AY1130" s="181" t="s">
        <v>165</v>
      </c>
    </row>
    <row r="1131" s="187" customFormat="true" ht="12" hidden="false" customHeight="false" outlineLevel="0" collapsed="false">
      <c r="B1131" s="188"/>
      <c r="D1131" s="180" t="s">
        <v>174</v>
      </c>
      <c r="E1131" s="189"/>
      <c r="F1131" s="190" t="s">
        <v>875</v>
      </c>
      <c r="H1131" s="191" t="n">
        <v>52.69</v>
      </c>
      <c r="I1131" s="192"/>
      <c r="L1131" s="188"/>
      <c r="M1131" s="193"/>
      <c r="N1131" s="194"/>
      <c r="O1131" s="194"/>
      <c r="P1131" s="194"/>
      <c r="Q1131" s="194"/>
      <c r="R1131" s="194"/>
      <c r="S1131" s="194"/>
      <c r="T1131" s="194"/>
      <c r="U1131" s="195"/>
      <c r="AT1131" s="189" t="s">
        <v>174</v>
      </c>
      <c r="AU1131" s="189" t="s">
        <v>83</v>
      </c>
      <c r="AV1131" s="187" t="s">
        <v>83</v>
      </c>
      <c r="AW1131" s="187" t="s">
        <v>176</v>
      </c>
      <c r="AX1131" s="187" t="s">
        <v>73</v>
      </c>
      <c r="AY1131" s="189" t="s">
        <v>165</v>
      </c>
    </row>
    <row r="1132" s="187" customFormat="true" ht="12" hidden="false" customHeight="false" outlineLevel="0" collapsed="false">
      <c r="B1132" s="188"/>
      <c r="D1132" s="180" t="s">
        <v>174</v>
      </c>
      <c r="E1132" s="189"/>
      <c r="F1132" s="190" t="s">
        <v>876</v>
      </c>
      <c r="H1132" s="191" t="n">
        <v>0.35</v>
      </c>
      <c r="I1132" s="192"/>
      <c r="L1132" s="188"/>
      <c r="M1132" s="193"/>
      <c r="N1132" s="194"/>
      <c r="O1132" s="194"/>
      <c r="P1132" s="194"/>
      <c r="Q1132" s="194"/>
      <c r="R1132" s="194"/>
      <c r="S1132" s="194"/>
      <c r="T1132" s="194"/>
      <c r="U1132" s="195"/>
      <c r="AT1132" s="189" t="s">
        <v>174</v>
      </c>
      <c r="AU1132" s="189" t="s">
        <v>83</v>
      </c>
      <c r="AV1132" s="187" t="s">
        <v>83</v>
      </c>
      <c r="AW1132" s="187" t="s">
        <v>176</v>
      </c>
      <c r="AX1132" s="187" t="s">
        <v>73</v>
      </c>
      <c r="AY1132" s="189" t="s">
        <v>165</v>
      </c>
    </row>
    <row r="1133" s="187" customFormat="true" ht="12" hidden="false" customHeight="false" outlineLevel="0" collapsed="false">
      <c r="B1133" s="188"/>
      <c r="D1133" s="180" t="s">
        <v>174</v>
      </c>
      <c r="E1133" s="189"/>
      <c r="F1133" s="190" t="s">
        <v>873</v>
      </c>
      <c r="H1133" s="191" t="n">
        <v>-4.1796</v>
      </c>
      <c r="I1133" s="192"/>
      <c r="L1133" s="188"/>
      <c r="M1133" s="193"/>
      <c r="N1133" s="194"/>
      <c r="O1133" s="194"/>
      <c r="P1133" s="194"/>
      <c r="Q1133" s="194"/>
      <c r="R1133" s="194"/>
      <c r="S1133" s="194"/>
      <c r="T1133" s="194"/>
      <c r="U1133" s="195"/>
      <c r="AT1133" s="189" t="s">
        <v>174</v>
      </c>
      <c r="AU1133" s="189" t="s">
        <v>83</v>
      </c>
      <c r="AV1133" s="187" t="s">
        <v>83</v>
      </c>
      <c r="AW1133" s="187" t="s">
        <v>176</v>
      </c>
      <c r="AX1133" s="187" t="s">
        <v>73</v>
      </c>
      <c r="AY1133" s="189" t="s">
        <v>165</v>
      </c>
    </row>
    <row r="1134" s="196" customFormat="true" ht="12" hidden="false" customHeight="false" outlineLevel="0" collapsed="false">
      <c r="B1134" s="197"/>
      <c r="D1134" s="180" t="s">
        <v>174</v>
      </c>
      <c r="E1134" s="198"/>
      <c r="F1134" s="199" t="s">
        <v>178</v>
      </c>
      <c r="H1134" s="200" t="n">
        <v>48.8604</v>
      </c>
      <c r="I1134" s="201"/>
      <c r="L1134" s="197"/>
      <c r="M1134" s="202"/>
      <c r="N1134" s="203"/>
      <c r="O1134" s="203"/>
      <c r="P1134" s="203"/>
      <c r="Q1134" s="203"/>
      <c r="R1134" s="203"/>
      <c r="S1134" s="203"/>
      <c r="T1134" s="203"/>
      <c r="U1134" s="204"/>
      <c r="AT1134" s="198" t="s">
        <v>174</v>
      </c>
      <c r="AU1134" s="198" t="s">
        <v>83</v>
      </c>
      <c r="AV1134" s="196" t="s">
        <v>172</v>
      </c>
      <c r="AW1134" s="196" t="s">
        <v>176</v>
      </c>
      <c r="AX1134" s="196" t="s">
        <v>81</v>
      </c>
      <c r="AY1134" s="198" t="s">
        <v>165</v>
      </c>
    </row>
    <row r="1135" s="22" customFormat="true" ht="24" hidden="false" customHeight="true" outlineLevel="0" collapsed="false">
      <c r="B1135" s="164"/>
      <c r="C1135" s="165" t="s">
        <v>1059</v>
      </c>
      <c r="D1135" s="165" t="s">
        <v>167</v>
      </c>
      <c r="E1135" s="166" t="s">
        <v>1060</v>
      </c>
      <c r="F1135" s="167" t="s">
        <v>1061</v>
      </c>
      <c r="G1135" s="168" t="s">
        <v>170</v>
      </c>
      <c r="H1135" s="169" t="n">
        <v>146.58</v>
      </c>
      <c r="I1135" s="170"/>
      <c r="J1135" s="171" t="n">
        <f aca="false">ROUND(I1135*H1135,2)</f>
        <v>0</v>
      </c>
      <c r="K1135" s="215" t="s">
        <v>171</v>
      </c>
      <c r="L1135" s="23"/>
      <c r="M1135" s="172"/>
      <c r="N1135" s="173" t="s">
        <v>44</v>
      </c>
      <c r="O1135" s="54"/>
      <c r="P1135" s="174" t="n">
        <f aca="false">O1135*H1135</f>
        <v>0</v>
      </c>
      <c r="Q1135" s="174" t="n">
        <v>0.0079</v>
      </c>
      <c r="R1135" s="174" t="n">
        <f aca="false">Q1135*H1135</f>
        <v>1.157982</v>
      </c>
      <c r="S1135" s="174" t="n">
        <v>0</v>
      </c>
      <c r="T1135" s="174" t="n">
        <f aca="false">S1135*H1135</f>
        <v>0</v>
      </c>
      <c r="U1135" s="175"/>
      <c r="AR1135" s="176" t="s">
        <v>172</v>
      </c>
      <c r="AT1135" s="176" t="s">
        <v>167</v>
      </c>
      <c r="AU1135" s="176" t="s">
        <v>83</v>
      </c>
      <c r="AY1135" s="3" t="s">
        <v>165</v>
      </c>
      <c r="BE1135" s="177" t="n">
        <f aca="false">IF(N1135="základní",J1135,0)</f>
        <v>0</v>
      </c>
      <c r="BF1135" s="177" t="n">
        <f aca="false">IF(N1135="snížená",J1135,0)</f>
        <v>0</v>
      </c>
      <c r="BG1135" s="177" t="n">
        <f aca="false">IF(N1135="zákl. přenesená",J1135,0)</f>
        <v>0</v>
      </c>
      <c r="BH1135" s="177" t="n">
        <f aca="false">IF(N1135="sníž. přenesená",J1135,0)</f>
        <v>0</v>
      </c>
      <c r="BI1135" s="177" t="n">
        <f aca="false">IF(N1135="nulová",J1135,0)</f>
        <v>0</v>
      </c>
      <c r="BJ1135" s="3" t="s">
        <v>81</v>
      </c>
      <c r="BK1135" s="177" t="n">
        <f aca="false">ROUND(I1135*H1135,2)</f>
        <v>0</v>
      </c>
      <c r="BL1135" s="3" t="s">
        <v>172</v>
      </c>
      <c r="BM1135" s="176" t="s">
        <v>1062</v>
      </c>
    </row>
    <row r="1136" s="187" customFormat="true" ht="12" hidden="false" customHeight="false" outlineLevel="0" collapsed="false">
      <c r="B1136" s="188"/>
      <c r="D1136" s="180" t="s">
        <v>174</v>
      </c>
      <c r="E1136" s="189"/>
      <c r="F1136" s="190" t="s">
        <v>1063</v>
      </c>
      <c r="H1136" s="191" t="n">
        <v>146.58</v>
      </c>
      <c r="I1136" s="192"/>
      <c r="L1136" s="188"/>
      <c r="M1136" s="193"/>
      <c r="N1136" s="194"/>
      <c r="O1136" s="194"/>
      <c r="P1136" s="194"/>
      <c r="Q1136" s="194"/>
      <c r="R1136" s="194"/>
      <c r="S1136" s="194"/>
      <c r="T1136" s="194"/>
      <c r="U1136" s="195"/>
      <c r="AT1136" s="189" t="s">
        <v>174</v>
      </c>
      <c r="AU1136" s="189" t="s">
        <v>83</v>
      </c>
      <c r="AV1136" s="187" t="s">
        <v>83</v>
      </c>
      <c r="AW1136" s="187" t="s">
        <v>176</v>
      </c>
      <c r="AX1136" s="187" t="s">
        <v>73</v>
      </c>
      <c r="AY1136" s="189" t="s">
        <v>165</v>
      </c>
    </row>
    <row r="1137" s="196" customFormat="true" ht="12" hidden="false" customHeight="false" outlineLevel="0" collapsed="false">
      <c r="B1137" s="197"/>
      <c r="D1137" s="180" t="s">
        <v>174</v>
      </c>
      <c r="E1137" s="198"/>
      <c r="F1137" s="199" t="s">
        <v>178</v>
      </c>
      <c r="H1137" s="200" t="n">
        <v>146.58</v>
      </c>
      <c r="I1137" s="201"/>
      <c r="L1137" s="197"/>
      <c r="M1137" s="202"/>
      <c r="N1137" s="203"/>
      <c r="O1137" s="203"/>
      <c r="P1137" s="203"/>
      <c r="Q1137" s="203"/>
      <c r="R1137" s="203"/>
      <c r="S1137" s="203"/>
      <c r="T1137" s="203"/>
      <c r="U1137" s="204"/>
      <c r="AT1137" s="198" t="s">
        <v>174</v>
      </c>
      <c r="AU1137" s="198" t="s">
        <v>83</v>
      </c>
      <c r="AV1137" s="196" t="s">
        <v>172</v>
      </c>
      <c r="AW1137" s="196" t="s">
        <v>176</v>
      </c>
      <c r="AX1137" s="196" t="s">
        <v>81</v>
      </c>
      <c r="AY1137" s="198" t="s">
        <v>165</v>
      </c>
    </row>
    <row r="1138" s="22" customFormat="true" ht="24" hidden="false" customHeight="true" outlineLevel="0" collapsed="false">
      <c r="B1138" s="164"/>
      <c r="C1138" s="165" t="s">
        <v>1064</v>
      </c>
      <c r="D1138" s="165" t="s">
        <v>167</v>
      </c>
      <c r="E1138" s="166" t="s">
        <v>1065</v>
      </c>
      <c r="F1138" s="167" t="s">
        <v>1066</v>
      </c>
      <c r="G1138" s="168" t="s">
        <v>170</v>
      </c>
      <c r="H1138" s="169" t="n">
        <v>48.86</v>
      </c>
      <c r="I1138" s="170"/>
      <c r="J1138" s="171" t="n">
        <f aca="false">ROUND(I1138*H1138,2)</f>
        <v>0</v>
      </c>
      <c r="K1138" s="215" t="s">
        <v>171</v>
      </c>
      <c r="L1138" s="23"/>
      <c r="M1138" s="172"/>
      <c r="N1138" s="173" t="s">
        <v>44</v>
      </c>
      <c r="O1138" s="54"/>
      <c r="P1138" s="174" t="n">
        <f aca="false">O1138*H1138</f>
        <v>0</v>
      </c>
      <c r="Q1138" s="174" t="n">
        <v>0.00348</v>
      </c>
      <c r="R1138" s="174" t="n">
        <f aca="false">Q1138*H1138</f>
        <v>0.1700328</v>
      </c>
      <c r="S1138" s="174" t="n">
        <v>0</v>
      </c>
      <c r="T1138" s="174" t="n">
        <f aca="false">S1138*H1138</f>
        <v>0</v>
      </c>
      <c r="U1138" s="175"/>
      <c r="AR1138" s="176" t="s">
        <v>172</v>
      </c>
      <c r="AT1138" s="176" t="s">
        <v>167</v>
      </c>
      <c r="AU1138" s="176" t="s">
        <v>83</v>
      </c>
      <c r="AY1138" s="3" t="s">
        <v>165</v>
      </c>
      <c r="BE1138" s="177" t="n">
        <f aca="false">IF(N1138="základní",J1138,0)</f>
        <v>0</v>
      </c>
      <c r="BF1138" s="177" t="n">
        <f aca="false">IF(N1138="snížená",J1138,0)</f>
        <v>0</v>
      </c>
      <c r="BG1138" s="177" t="n">
        <f aca="false">IF(N1138="zákl. přenesená",J1138,0)</f>
        <v>0</v>
      </c>
      <c r="BH1138" s="177" t="n">
        <f aca="false">IF(N1138="sníž. přenesená",J1138,0)</f>
        <v>0</v>
      </c>
      <c r="BI1138" s="177" t="n">
        <f aca="false">IF(N1138="nulová",J1138,0)</f>
        <v>0</v>
      </c>
      <c r="BJ1138" s="3" t="s">
        <v>81</v>
      </c>
      <c r="BK1138" s="177" t="n">
        <f aca="false">ROUND(I1138*H1138,2)</f>
        <v>0</v>
      </c>
      <c r="BL1138" s="3" t="s">
        <v>172</v>
      </c>
      <c r="BM1138" s="176" t="s">
        <v>1067</v>
      </c>
    </row>
    <row r="1139" s="22" customFormat="true" ht="24" hidden="false" customHeight="true" outlineLevel="0" collapsed="false">
      <c r="B1139" s="164"/>
      <c r="C1139" s="165" t="s">
        <v>1068</v>
      </c>
      <c r="D1139" s="165" t="s">
        <v>167</v>
      </c>
      <c r="E1139" s="166" t="s">
        <v>1069</v>
      </c>
      <c r="F1139" s="167" t="s">
        <v>1070</v>
      </c>
      <c r="G1139" s="168" t="s">
        <v>170</v>
      </c>
      <c r="H1139" s="169" t="n">
        <v>10.45</v>
      </c>
      <c r="I1139" s="170"/>
      <c r="J1139" s="171" t="n">
        <f aca="false">ROUND(I1139*H1139,2)</f>
        <v>0</v>
      </c>
      <c r="K1139" s="215" t="s">
        <v>171</v>
      </c>
      <c r="L1139" s="23"/>
      <c r="M1139" s="172"/>
      <c r="N1139" s="173" t="s">
        <v>44</v>
      </c>
      <c r="O1139" s="54"/>
      <c r="P1139" s="174" t="n">
        <f aca="false">O1139*H1139</f>
        <v>0</v>
      </c>
      <c r="Q1139" s="174" t="n">
        <v>0</v>
      </c>
      <c r="R1139" s="174" t="n">
        <f aca="false">Q1139*H1139</f>
        <v>0</v>
      </c>
      <c r="S1139" s="174" t="n">
        <v>0</v>
      </c>
      <c r="T1139" s="174" t="n">
        <f aca="false">S1139*H1139</f>
        <v>0</v>
      </c>
      <c r="U1139" s="175"/>
      <c r="AR1139" s="176" t="s">
        <v>172</v>
      </c>
      <c r="AT1139" s="176" t="s">
        <v>167</v>
      </c>
      <c r="AU1139" s="176" t="s">
        <v>83</v>
      </c>
      <c r="AY1139" s="3" t="s">
        <v>165</v>
      </c>
      <c r="BE1139" s="177" t="n">
        <f aca="false">IF(N1139="základní",J1139,0)</f>
        <v>0</v>
      </c>
      <c r="BF1139" s="177" t="n">
        <f aca="false">IF(N1139="snížená",J1139,0)</f>
        <v>0</v>
      </c>
      <c r="BG1139" s="177" t="n">
        <f aca="false">IF(N1139="zákl. přenesená",J1139,0)</f>
        <v>0</v>
      </c>
      <c r="BH1139" s="177" t="n">
        <f aca="false">IF(N1139="sníž. přenesená",J1139,0)</f>
        <v>0</v>
      </c>
      <c r="BI1139" s="177" t="n">
        <f aca="false">IF(N1139="nulová",J1139,0)</f>
        <v>0</v>
      </c>
      <c r="BJ1139" s="3" t="s">
        <v>81</v>
      </c>
      <c r="BK1139" s="177" t="n">
        <f aca="false">ROUND(I1139*H1139,2)</f>
        <v>0</v>
      </c>
      <c r="BL1139" s="3" t="s">
        <v>172</v>
      </c>
      <c r="BM1139" s="176" t="s">
        <v>1071</v>
      </c>
    </row>
    <row r="1140" s="178" customFormat="true" ht="12" hidden="false" customHeight="false" outlineLevel="0" collapsed="false">
      <c r="B1140" s="179"/>
      <c r="D1140" s="180" t="s">
        <v>174</v>
      </c>
      <c r="E1140" s="181"/>
      <c r="F1140" s="182" t="s">
        <v>1016</v>
      </c>
      <c r="H1140" s="181"/>
      <c r="I1140" s="183"/>
      <c r="L1140" s="179"/>
      <c r="M1140" s="184"/>
      <c r="N1140" s="185"/>
      <c r="O1140" s="185"/>
      <c r="P1140" s="185"/>
      <c r="Q1140" s="185"/>
      <c r="R1140" s="185"/>
      <c r="S1140" s="185"/>
      <c r="T1140" s="185"/>
      <c r="U1140" s="186"/>
      <c r="AT1140" s="181" t="s">
        <v>174</v>
      </c>
      <c r="AU1140" s="181" t="s">
        <v>83</v>
      </c>
      <c r="AV1140" s="178" t="s">
        <v>81</v>
      </c>
      <c r="AW1140" s="178" t="s">
        <v>176</v>
      </c>
      <c r="AX1140" s="178" t="s">
        <v>73</v>
      </c>
      <c r="AY1140" s="181" t="s">
        <v>165</v>
      </c>
    </row>
    <row r="1141" s="187" customFormat="true" ht="12" hidden="false" customHeight="false" outlineLevel="0" collapsed="false">
      <c r="B1141" s="188"/>
      <c r="D1141" s="180" t="s">
        <v>174</v>
      </c>
      <c r="E1141" s="189"/>
      <c r="F1141" s="190" t="s">
        <v>1017</v>
      </c>
      <c r="H1141" s="191" t="n">
        <v>10.4496</v>
      </c>
      <c r="I1141" s="192"/>
      <c r="L1141" s="188"/>
      <c r="M1141" s="193"/>
      <c r="N1141" s="194"/>
      <c r="O1141" s="194"/>
      <c r="P1141" s="194"/>
      <c r="Q1141" s="194"/>
      <c r="R1141" s="194"/>
      <c r="S1141" s="194"/>
      <c r="T1141" s="194"/>
      <c r="U1141" s="195"/>
      <c r="AT1141" s="189" t="s">
        <v>174</v>
      </c>
      <c r="AU1141" s="189" t="s">
        <v>83</v>
      </c>
      <c r="AV1141" s="187" t="s">
        <v>83</v>
      </c>
      <c r="AW1141" s="187" t="s">
        <v>176</v>
      </c>
      <c r="AX1141" s="187" t="s">
        <v>73</v>
      </c>
      <c r="AY1141" s="189" t="s">
        <v>165</v>
      </c>
    </row>
    <row r="1142" s="196" customFormat="true" ht="12" hidden="false" customHeight="false" outlineLevel="0" collapsed="false">
      <c r="B1142" s="197"/>
      <c r="D1142" s="180" t="s">
        <v>174</v>
      </c>
      <c r="E1142" s="198"/>
      <c r="F1142" s="199" t="s">
        <v>178</v>
      </c>
      <c r="H1142" s="200" t="n">
        <v>10.4496</v>
      </c>
      <c r="I1142" s="201"/>
      <c r="L1142" s="197"/>
      <c r="M1142" s="202"/>
      <c r="N1142" s="203"/>
      <c r="O1142" s="203"/>
      <c r="P1142" s="203"/>
      <c r="Q1142" s="203"/>
      <c r="R1142" s="203"/>
      <c r="S1142" s="203"/>
      <c r="T1142" s="203"/>
      <c r="U1142" s="204"/>
      <c r="AT1142" s="198" t="s">
        <v>174</v>
      </c>
      <c r="AU1142" s="198" t="s">
        <v>83</v>
      </c>
      <c r="AV1142" s="196" t="s">
        <v>172</v>
      </c>
      <c r="AW1142" s="196" t="s">
        <v>176</v>
      </c>
      <c r="AX1142" s="196" t="s">
        <v>81</v>
      </c>
      <c r="AY1142" s="198" t="s">
        <v>165</v>
      </c>
    </row>
    <row r="1143" s="22" customFormat="true" ht="24" hidden="false" customHeight="true" outlineLevel="0" collapsed="false">
      <c r="B1143" s="164"/>
      <c r="C1143" s="165" t="s">
        <v>1072</v>
      </c>
      <c r="D1143" s="165" t="s">
        <v>167</v>
      </c>
      <c r="E1143" s="166" t="s">
        <v>1073</v>
      </c>
      <c r="F1143" s="167" t="s">
        <v>1074</v>
      </c>
      <c r="G1143" s="168" t="s">
        <v>187</v>
      </c>
      <c r="H1143" s="169" t="n">
        <v>0.643</v>
      </c>
      <c r="I1143" s="170"/>
      <c r="J1143" s="171" t="n">
        <f aca="false">ROUND(I1143*H1143,2)</f>
        <v>0</v>
      </c>
      <c r="K1143" s="215" t="s">
        <v>171</v>
      </c>
      <c r="L1143" s="23"/>
      <c r="M1143" s="172"/>
      <c r="N1143" s="173" t="s">
        <v>44</v>
      </c>
      <c r="O1143" s="54"/>
      <c r="P1143" s="174" t="n">
        <f aca="false">O1143*H1143</f>
        <v>0</v>
      </c>
      <c r="Q1143" s="174" t="n">
        <v>2.25634</v>
      </c>
      <c r="R1143" s="174" t="n">
        <f aca="false">Q1143*H1143</f>
        <v>1.45082662</v>
      </c>
      <c r="S1143" s="174" t="n">
        <v>0</v>
      </c>
      <c r="T1143" s="174" t="n">
        <f aca="false">S1143*H1143</f>
        <v>0</v>
      </c>
      <c r="U1143" s="175"/>
      <c r="AR1143" s="176" t="s">
        <v>172</v>
      </c>
      <c r="AT1143" s="176" t="s">
        <v>167</v>
      </c>
      <c r="AU1143" s="176" t="s">
        <v>83</v>
      </c>
      <c r="AY1143" s="3" t="s">
        <v>165</v>
      </c>
      <c r="BE1143" s="177" t="n">
        <f aca="false">IF(N1143="základní",J1143,0)</f>
        <v>0</v>
      </c>
      <c r="BF1143" s="177" t="n">
        <f aca="false">IF(N1143="snížená",J1143,0)</f>
        <v>0</v>
      </c>
      <c r="BG1143" s="177" t="n">
        <f aca="false">IF(N1143="zákl. přenesená",J1143,0)</f>
        <v>0</v>
      </c>
      <c r="BH1143" s="177" t="n">
        <f aca="false">IF(N1143="sníž. přenesená",J1143,0)</f>
        <v>0</v>
      </c>
      <c r="BI1143" s="177" t="n">
        <f aca="false">IF(N1143="nulová",J1143,0)</f>
        <v>0</v>
      </c>
      <c r="BJ1143" s="3" t="s">
        <v>81</v>
      </c>
      <c r="BK1143" s="177" t="n">
        <f aca="false">ROUND(I1143*H1143,2)</f>
        <v>0</v>
      </c>
      <c r="BL1143" s="3" t="s">
        <v>172</v>
      </c>
      <c r="BM1143" s="176" t="s">
        <v>1075</v>
      </c>
    </row>
    <row r="1144" s="178" customFormat="true" ht="12" hidden="false" customHeight="false" outlineLevel="0" collapsed="false">
      <c r="B1144" s="179"/>
      <c r="D1144" s="180" t="s">
        <v>174</v>
      </c>
      <c r="E1144" s="181"/>
      <c r="F1144" s="182" t="s">
        <v>1076</v>
      </c>
      <c r="H1144" s="181"/>
      <c r="I1144" s="183"/>
      <c r="L1144" s="179"/>
      <c r="M1144" s="184"/>
      <c r="N1144" s="185"/>
      <c r="O1144" s="185"/>
      <c r="P1144" s="185"/>
      <c r="Q1144" s="185"/>
      <c r="R1144" s="185"/>
      <c r="S1144" s="185"/>
      <c r="T1144" s="185"/>
      <c r="U1144" s="186"/>
      <c r="AT1144" s="181" t="s">
        <v>174</v>
      </c>
      <c r="AU1144" s="181" t="s">
        <v>83</v>
      </c>
      <c r="AV1144" s="178" t="s">
        <v>81</v>
      </c>
      <c r="AW1144" s="178" t="s">
        <v>176</v>
      </c>
      <c r="AX1144" s="178" t="s">
        <v>73</v>
      </c>
      <c r="AY1144" s="181" t="s">
        <v>165</v>
      </c>
    </row>
    <row r="1145" s="178" customFormat="true" ht="12" hidden="false" customHeight="false" outlineLevel="0" collapsed="false">
      <c r="B1145" s="179"/>
      <c r="D1145" s="180" t="s">
        <v>174</v>
      </c>
      <c r="E1145" s="181"/>
      <c r="F1145" s="182" t="s">
        <v>1077</v>
      </c>
      <c r="H1145" s="181"/>
      <c r="I1145" s="183"/>
      <c r="L1145" s="179"/>
      <c r="M1145" s="184"/>
      <c r="N1145" s="185"/>
      <c r="O1145" s="185"/>
      <c r="P1145" s="185"/>
      <c r="Q1145" s="185"/>
      <c r="R1145" s="185"/>
      <c r="S1145" s="185"/>
      <c r="T1145" s="185"/>
      <c r="U1145" s="186"/>
      <c r="AT1145" s="181" t="s">
        <v>174</v>
      </c>
      <c r="AU1145" s="181" t="s">
        <v>83</v>
      </c>
      <c r="AV1145" s="178" t="s">
        <v>81</v>
      </c>
      <c r="AW1145" s="178" t="s">
        <v>176</v>
      </c>
      <c r="AX1145" s="178" t="s">
        <v>73</v>
      </c>
      <c r="AY1145" s="181" t="s">
        <v>165</v>
      </c>
    </row>
    <row r="1146" s="187" customFormat="true" ht="12" hidden="false" customHeight="false" outlineLevel="0" collapsed="false">
      <c r="B1146" s="188"/>
      <c r="D1146" s="180" t="s">
        <v>174</v>
      </c>
      <c r="E1146" s="189"/>
      <c r="F1146" s="190" t="s">
        <v>1078</v>
      </c>
      <c r="H1146" s="191" t="n">
        <v>0.153</v>
      </c>
      <c r="I1146" s="192"/>
      <c r="L1146" s="188"/>
      <c r="M1146" s="193"/>
      <c r="N1146" s="194"/>
      <c r="O1146" s="194"/>
      <c r="P1146" s="194"/>
      <c r="Q1146" s="194"/>
      <c r="R1146" s="194"/>
      <c r="S1146" s="194"/>
      <c r="T1146" s="194"/>
      <c r="U1146" s="195"/>
      <c r="AT1146" s="189" t="s">
        <v>174</v>
      </c>
      <c r="AU1146" s="189" t="s">
        <v>83</v>
      </c>
      <c r="AV1146" s="187" t="s">
        <v>83</v>
      </c>
      <c r="AW1146" s="187" t="s">
        <v>176</v>
      </c>
      <c r="AX1146" s="187" t="s">
        <v>73</v>
      </c>
      <c r="AY1146" s="189" t="s">
        <v>165</v>
      </c>
    </row>
    <row r="1147" s="178" customFormat="true" ht="12" hidden="false" customHeight="false" outlineLevel="0" collapsed="false">
      <c r="B1147" s="179"/>
      <c r="D1147" s="180" t="s">
        <v>174</v>
      </c>
      <c r="E1147" s="181"/>
      <c r="F1147" s="182" t="s">
        <v>189</v>
      </c>
      <c r="H1147" s="181"/>
      <c r="I1147" s="183"/>
      <c r="L1147" s="179"/>
      <c r="M1147" s="184"/>
      <c r="N1147" s="185"/>
      <c r="O1147" s="185"/>
      <c r="P1147" s="185"/>
      <c r="Q1147" s="185"/>
      <c r="R1147" s="185"/>
      <c r="S1147" s="185"/>
      <c r="T1147" s="185"/>
      <c r="U1147" s="186"/>
      <c r="AT1147" s="181" t="s">
        <v>174</v>
      </c>
      <c r="AU1147" s="181" t="s">
        <v>83</v>
      </c>
      <c r="AV1147" s="178" t="s">
        <v>81</v>
      </c>
      <c r="AW1147" s="178" t="s">
        <v>176</v>
      </c>
      <c r="AX1147" s="178" t="s">
        <v>73</v>
      </c>
      <c r="AY1147" s="181" t="s">
        <v>165</v>
      </c>
    </row>
    <row r="1148" s="187" customFormat="true" ht="12" hidden="false" customHeight="false" outlineLevel="0" collapsed="false">
      <c r="B1148" s="188"/>
      <c r="D1148" s="180" t="s">
        <v>174</v>
      </c>
      <c r="E1148" s="189"/>
      <c r="F1148" s="190" t="s">
        <v>1079</v>
      </c>
      <c r="H1148" s="191" t="n">
        <v>0.0595</v>
      </c>
      <c r="I1148" s="192"/>
      <c r="L1148" s="188"/>
      <c r="M1148" s="193"/>
      <c r="N1148" s="194"/>
      <c r="O1148" s="194"/>
      <c r="P1148" s="194"/>
      <c r="Q1148" s="194"/>
      <c r="R1148" s="194"/>
      <c r="S1148" s="194"/>
      <c r="T1148" s="194"/>
      <c r="U1148" s="195"/>
      <c r="AT1148" s="189" t="s">
        <v>174</v>
      </c>
      <c r="AU1148" s="189" t="s">
        <v>83</v>
      </c>
      <c r="AV1148" s="187" t="s">
        <v>83</v>
      </c>
      <c r="AW1148" s="187" t="s">
        <v>176</v>
      </c>
      <c r="AX1148" s="187" t="s">
        <v>73</v>
      </c>
      <c r="AY1148" s="189" t="s">
        <v>165</v>
      </c>
    </row>
    <row r="1149" s="187" customFormat="true" ht="12" hidden="false" customHeight="false" outlineLevel="0" collapsed="false">
      <c r="B1149" s="188"/>
      <c r="D1149" s="180" t="s">
        <v>174</v>
      </c>
      <c r="E1149" s="189"/>
      <c r="F1149" s="190" t="s">
        <v>1080</v>
      </c>
      <c r="H1149" s="191" t="n">
        <v>0.4305</v>
      </c>
      <c r="I1149" s="192"/>
      <c r="L1149" s="188"/>
      <c r="M1149" s="193"/>
      <c r="N1149" s="194"/>
      <c r="O1149" s="194"/>
      <c r="P1149" s="194"/>
      <c r="Q1149" s="194"/>
      <c r="R1149" s="194"/>
      <c r="S1149" s="194"/>
      <c r="T1149" s="194"/>
      <c r="U1149" s="195"/>
      <c r="AT1149" s="189" t="s">
        <v>174</v>
      </c>
      <c r="AU1149" s="189" t="s">
        <v>83</v>
      </c>
      <c r="AV1149" s="187" t="s">
        <v>83</v>
      </c>
      <c r="AW1149" s="187" t="s">
        <v>176</v>
      </c>
      <c r="AX1149" s="187" t="s">
        <v>73</v>
      </c>
      <c r="AY1149" s="189" t="s">
        <v>165</v>
      </c>
    </row>
    <row r="1150" s="196" customFormat="true" ht="12" hidden="false" customHeight="false" outlineLevel="0" collapsed="false">
      <c r="B1150" s="197"/>
      <c r="D1150" s="180" t="s">
        <v>174</v>
      </c>
      <c r="E1150" s="198"/>
      <c r="F1150" s="199" t="s">
        <v>178</v>
      </c>
      <c r="H1150" s="200" t="n">
        <v>0.643</v>
      </c>
      <c r="I1150" s="201"/>
      <c r="L1150" s="197"/>
      <c r="M1150" s="202"/>
      <c r="N1150" s="203"/>
      <c r="O1150" s="203"/>
      <c r="P1150" s="203"/>
      <c r="Q1150" s="203"/>
      <c r="R1150" s="203"/>
      <c r="S1150" s="203"/>
      <c r="T1150" s="203"/>
      <c r="U1150" s="204"/>
      <c r="AT1150" s="198" t="s">
        <v>174</v>
      </c>
      <c r="AU1150" s="198" t="s">
        <v>83</v>
      </c>
      <c r="AV1150" s="196" t="s">
        <v>172</v>
      </c>
      <c r="AW1150" s="196" t="s">
        <v>176</v>
      </c>
      <c r="AX1150" s="196" t="s">
        <v>81</v>
      </c>
      <c r="AY1150" s="198" t="s">
        <v>165</v>
      </c>
    </row>
    <row r="1151" s="22" customFormat="true" ht="24" hidden="false" customHeight="true" outlineLevel="0" collapsed="false">
      <c r="B1151" s="164"/>
      <c r="C1151" s="165" t="s">
        <v>1081</v>
      </c>
      <c r="D1151" s="165" t="s">
        <v>167</v>
      </c>
      <c r="E1151" s="166" t="s">
        <v>1082</v>
      </c>
      <c r="F1151" s="167" t="s">
        <v>1083</v>
      </c>
      <c r="G1151" s="168" t="s">
        <v>187</v>
      </c>
      <c r="H1151" s="169" t="n">
        <v>0.156</v>
      </c>
      <c r="I1151" s="170"/>
      <c r="J1151" s="171" t="n">
        <f aca="false">ROUND(I1151*H1151,2)</f>
        <v>0</v>
      </c>
      <c r="K1151" s="215" t="s">
        <v>171</v>
      </c>
      <c r="L1151" s="23"/>
      <c r="M1151" s="172"/>
      <c r="N1151" s="173" t="s">
        <v>44</v>
      </c>
      <c r="O1151" s="54"/>
      <c r="P1151" s="174" t="n">
        <f aca="false">O1151*H1151</f>
        <v>0</v>
      </c>
      <c r="Q1151" s="174" t="n">
        <v>2.45329</v>
      </c>
      <c r="R1151" s="174" t="n">
        <f aca="false">Q1151*H1151</f>
        <v>0.38271324</v>
      </c>
      <c r="S1151" s="174" t="n">
        <v>0</v>
      </c>
      <c r="T1151" s="174" t="n">
        <f aca="false">S1151*H1151</f>
        <v>0</v>
      </c>
      <c r="U1151" s="175"/>
      <c r="AR1151" s="176" t="s">
        <v>172</v>
      </c>
      <c r="AT1151" s="176" t="s">
        <v>167</v>
      </c>
      <c r="AU1151" s="176" t="s">
        <v>83</v>
      </c>
      <c r="AY1151" s="3" t="s">
        <v>165</v>
      </c>
      <c r="BE1151" s="177" t="n">
        <f aca="false">IF(N1151="základní",J1151,0)</f>
        <v>0</v>
      </c>
      <c r="BF1151" s="177" t="n">
        <f aca="false">IF(N1151="snížená",J1151,0)</f>
        <v>0</v>
      </c>
      <c r="BG1151" s="177" t="n">
        <f aca="false">IF(N1151="zákl. přenesená",J1151,0)</f>
        <v>0</v>
      </c>
      <c r="BH1151" s="177" t="n">
        <f aca="false">IF(N1151="sníž. přenesená",J1151,0)</f>
        <v>0</v>
      </c>
      <c r="BI1151" s="177" t="n">
        <f aca="false">IF(N1151="nulová",J1151,0)</f>
        <v>0</v>
      </c>
      <c r="BJ1151" s="3" t="s">
        <v>81</v>
      </c>
      <c r="BK1151" s="177" t="n">
        <f aca="false">ROUND(I1151*H1151,2)</f>
        <v>0</v>
      </c>
      <c r="BL1151" s="3" t="s">
        <v>172</v>
      </c>
      <c r="BM1151" s="176" t="s">
        <v>1084</v>
      </c>
    </row>
    <row r="1152" s="178" customFormat="true" ht="12" hidden="false" customHeight="false" outlineLevel="0" collapsed="false">
      <c r="B1152" s="179"/>
      <c r="D1152" s="180" t="s">
        <v>174</v>
      </c>
      <c r="E1152" s="181"/>
      <c r="F1152" s="182" t="s">
        <v>189</v>
      </c>
      <c r="H1152" s="181"/>
      <c r="I1152" s="183"/>
      <c r="L1152" s="179"/>
      <c r="M1152" s="184"/>
      <c r="N1152" s="185"/>
      <c r="O1152" s="185"/>
      <c r="P1152" s="185"/>
      <c r="Q1152" s="185"/>
      <c r="R1152" s="185"/>
      <c r="S1152" s="185"/>
      <c r="T1152" s="185"/>
      <c r="U1152" s="186"/>
      <c r="AT1152" s="181" t="s">
        <v>174</v>
      </c>
      <c r="AU1152" s="181" t="s">
        <v>83</v>
      </c>
      <c r="AV1152" s="178" t="s">
        <v>81</v>
      </c>
      <c r="AW1152" s="178" t="s">
        <v>176</v>
      </c>
      <c r="AX1152" s="178" t="s">
        <v>73</v>
      </c>
      <c r="AY1152" s="181" t="s">
        <v>165</v>
      </c>
    </row>
    <row r="1153" s="187" customFormat="true" ht="12" hidden="false" customHeight="false" outlineLevel="0" collapsed="false">
      <c r="B1153" s="188"/>
      <c r="D1153" s="180" t="s">
        <v>174</v>
      </c>
      <c r="E1153" s="189"/>
      <c r="F1153" s="190" t="s">
        <v>1085</v>
      </c>
      <c r="H1153" s="191" t="n">
        <v>0.15625</v>
      </c>
      <c r="I1153" s="192"/>
      <c r="L1153" s="188"/>
      <c r="M1153" s="193"/>
      <c r="N1153" s="194"/>
      <c r="O1153" s="194"/>
      <c r="P1153" s="194"/>
      <c r="Q1153" s="194"/>
      <c r="R1153" s="194"/>
      <c r="S1153" s="194"/>
      <c r="T1153" s="194"/>
      <c r="U1153" s="195"/>
      <c r="AT1153" s="189" t="s">
        <v>174</v>
      </c>
      <c r="AU1153" s="189" t="s">
        <v>83</v>
      </c>
      <c r="AV1153" s="187" t="s">
        <v>83</v>
      </c>
      <c r="AW1153" s="187" t="s">
        <v>176</v>
      </c>
      <c r="AX1153" s="187" t="s">
        <v>73</v>
      </c>
      <c r="AY1153" s="189" t="s">
        <v>165</v>
      </c>
    </row>
    <row r="1154" s="196" customFormat="true" ht="12" hidden="false" customHeight="false" outlineLevel="0" collapsed="false">
      <c r="B1154" s="197"/>
      <c r="D1154" s="180" t="s">
        <v>174</v>
      </c>
      <c r="E1154" s="198"/>
      <c r="F1154" s="199" t="s">
        <v>178</v>
      </c>
      <c r="H1154" s="200" t="n">
        <v>0.15625</v>
      </c>
      <c r="I1154" s="201"/>
      <c r="L1154" s="197"/>
      <c r="M1154" s="202"/>
      <c r="N1154" s="203"/>
      <c r="O1154" s="203"/>
      <c r="P1154" s="203"/>
      <c r="Q1154" s="203"/>
      <c r="R1154" s="203"/>
      <c r="S1154" s="203"/>
      <c r="T1154" s="203"/>
      <c r="U1154" s="204"/>
      <c r="AT1154" s="198" t="s">
        <v>174</v>
      </c>
      <c r="AU1154" s="198" t="s">
        <v>83</v>
      </c>
      <c r="AV1154" s="196" t="s">
        <v>172</v>
      </c>
      <c r="AW1154" s="196" t="s">
        <v>176</v>
      </c>
      <c r="AX1154" s="196" t="s">
        <v>81</v>
      </c>
      <c r="AY1154" s="198" t="s">
        <v>165</v>
      </c>
    </row>
    <row r="1155" s="22" customFormat="true" ht="24" hidden="false" customHeight="true" outlineLevel="0" collapsed="false">
      <c r="B1155" s="164"/>
      <c r="C1155" s="165" t="s">
        <v>1086</v>
      </c>
      <c r="D1155" s="165" t="s">
        <v>167</v>
      </c>
      <c r="E1155" s="166" t="s">
        <v>1087</v>
      </c>
      <c r="F1155" s="167" t="s">
        <v>1088</v>
      </c>
      <c r="G1155" s="168" t="s">
        <v>187</v>
      </c>
      <c r="H1155" s="169" t="n">
        <v>7.933</v>
      </c>
      <c r="I1155" s="170"/>
      <c r="J1155" s="171" t="n">
        <f aca="false">ROUND(I1155*H1155,2)</f>
        <v>0</v>
      </c>
      <c r="K1155" s="215" t="s">
        <v>171</v>
      </c>
      <c r="L1155" s="23"/>
      <c r="M1155" s="172"/>
      <c r="N1155" s="173" t="s">
        <v>44</v>
      </c>
      <c r="O1155" s="54"/>
      <c r="P1155" s="174" t="n">
        <f aca="false">O1155*H1155</f>
        <v>0</v>
      </c>
      <c r="Q1155" s="174" t="n">
        <v>2.25634</v>
      </c>
      <c r="R1155" s="174" t="n">
        <f aca="false">Q1155*H1155</f>
        <v>17.89954522</v>
      </c>
      <c r="S1155" s="174" t="n">
        <v>0</v>
      </c>
      <c r="T1155" s="174" t="n">
        <f aca="false">S1155*H1155</f>
        <v>0</v>
      </c>
      <c r="U1155" s="175"/>
      <c r="AR1155" s="176" t="s">
        <v>172</v>
      </c>
      <c r="AT1155" s="176" t="s">
        <v>167</v>
      </c>
      <c r="AU1155" s="176" t="s">
        <v>83</v>
      </c>
      <c r="AY1155" s="3" t="s">
        <v>165</v>
      </c>
      <c r="BE1155" s="177" t="n">
        <f aca="false">IF(N1155="základní",J1155,0)</f>
        <v>0</v>
      </c>
      <c r="BF1155" s="177" t="n">
        <f aca="false">IF(N1155="snížená",J1155,0)</f>
        <v>0</v>
      </c>
      <c r="BG1155" s="177" t="n">
        <f aca="false">IF(N1155="zákl. přenesená",J1155,0)</f>
        <v>0</v>
      </c>
      <c r="BH1155" s="177" t="n">
        <f aca="false">IF(N1155="sníž. přenesená",J1155,0)</f>
        <v>0</v>
      </c>
      <c r="BI1155" s="177" t="n">
        <f aca="false">IF(N1155="nulová",J1155,0)</f>
        <v>0</v>
      </c>
      <c r="BJ1155" s="3" t="s">
        <v>81</v>
      </c>
      <c r="BK1155" s="177" t="n">
        <f aca="false">ROUND(I1155*H1155,2)</f>
        <v>0</v>
      </c>
      <c r="BL1155" s="3" t="s">
        <v>172</v>
      </c>
      <c r="BM1155" s="176" t="s">
        <v>1089</v>
      </c>
    </row>
    <row r="1156" s="178" customFormat="true" ht="12" hidden="false" customHeight="false" outlineLevel="0" collapsed="false">
      <c r="B1156" s="179"/>
      <c r="D1156" s="180" t="s">
        <v>174</v>
      </c>
      <c r="E1156" s="181"/>
      <c r="F1156" s="182" t="s">
        <v>210</v>
      </c>
      <c r="H1156" s="181"/>
      <c r="I1156" s="183"/>
      <c r="L1156" s="179"/>
      <c r="M1156" s="184"/>
      <c r="N1156" s="185"/>
      <c r="O1156" s="185"/>
      <c r="P1156" s="185"/>
      <c r="Q1156" s="185"/>
      <c r="R1156" s="185"/>
      <c r="S1156" s="185"/>
      <c r="T1156" s="185"/>
      <c r="U1156" s="186"/>
      <c r="AT1156" s="181" t="s">
        <v>174</v>
      </c>
      <c r="AU1156" s="181" t="s">
        <v>83</v>
      </c>
      <c r="AV1156" s="178" t="s">
        <v>81</v>
      </c>
      <c r="AW1156" s="178" t="s">
        <v>176</v>
      </c>
      <c r="AX1156" s="178" t="s">
        <v>73</v>
      </c>
      <c r="AY1156" s="181" t="s">
        <v>165</v>
      </c>
    </row>
    <row r="1157" s="187" customFormat="true" ht="12" hidden="false" customHeight="false" outlineLevel="0" collapsed="false">
      <c r="B1157" s="188"/>
      <c r="D1157" s="180" t="s">
        <v>174</v>
      </c>
      <c r="E1157" s="189"/>
      <c r="F1157" s="190" t="s">
        <v>1090</v>
      </c>
      <c r="H1157" s="191" t="n">
        <v>0.06</v>
      </c>
      <c r="I1157" s="192"/>
      <c r="L1157" s="188"/>
      <c r="M1157" s="193"/>
      <c r="N1157" s="194"/>
      <c r="O1157" s="194"/>
      <c r="P1157" s="194"/>
      <c r="Q1157" s="194"/>
      <c r="R1157" s="194"/>
      <c r="S1157" s="194"/>
      <c r="T1157" s="194"/>
      <c r="U1157" s="195"/>
      <c r="AT1157" s="189" t="s">
        <v>174</v>
      </c>
      <c r="AU1157" s="189" t="s">
        <v>83</v>
      </c>
      <c r="AV1157" s="187" t="s">
        <v>83</v>
      </c>
      <c r="AW1157" s="187" t="s">
        <v>176</v>
      </c>
      <c r="AX1157" s="187" t="s">
        <v>73</v>
      </c>
      <c r="AY1157" s="189" t="s">
        <v>165</v>
      </c>
    </row>
    <row r="1158" s="187" customFormat="true" ht="12" hidden="false" customHeight="false" outlineLevel="0" collapsed="false">
      <c r="B1158" s="188"/>
      <c r="D1158" s="180" t="s">
        <v>174</v>
      </c>
      <c r="E1158" s="189"/>
      <c r="F1158" s="190" t="s">
        <v>1091</v>
      </c>
      <c r="H1158" s="191" t="n">
        <v>0.004</v>
      </c>
      <c r="I1158" s="192"/>
      <c r="L1158" s="188"/>
      <c r="M1158" s="193"/>
      <c r="N1158" s="194"/>
      <c r="O1158" s="194"/>
      <c r="P1158" s="194"/>
      <c r="Q1158" s="194"/>
      <c r="R1158" s="194"/>
      <c r="S1158" s="194"/>
      <c r="T1158" s="194"/>
      <c r="U1158" s="195"/>
      <c r="AT1158" s="189" t="s">
        <v>174</v>
      </c>
      <c r="AU1158" s="189" t="s">
        <v>83</v>
      </c>
      <c r="AV1158" s="187" t="s">
        <v>83</v>
      </c>
      <c r="AW1158" s="187" t="s">
        <v>176</v>
      </c>
      <c r="AX1158" s="187" t="s">
        <v>73</v>
      </c>
      <c r="AY1158" s="189" t="s">
        <v>165</v>
      </c>
    </row>
    <row r="1159" s="178" customFormat="true" ht="12" hidden="false" customHeight="false" outlineLevel="0" collapsed="false">
      <c r="B1159" s="179"/>
      <c r="D1159" s="180" t="s">
        <v>174</v>
      </c>
      <c r="E1159" s="181"/>
      <c r="F1159" s="182" t="s">
        <v>1092</v>
      </c>
      <c r="H1159" s="181"/>
      <c r="I1159" s="183"/>
      <c r="L1159" s="179"/>
      <c r="M1159" s="184"/>
      <c r="N1159" s="185"/>
      <c r="O1159" s="185"/>
      <c r="P1159" s="185"/>
      <c r="Q1159" s="185"/>
      <c r="R1159" s="185"/>
      <c r="S1159" s="185"/>
      <c r="T1159" s="185"/>
      <c r="U1159" s="186"/>
      <c r="AT1159" s="181" t="s">
        <v>174</v>
      </c>
      <c r="AU1159" s="181" t="s">
        <v>83</v>
      </c>
      <c r="AV1159" s="178" t="s">
        <v>81</v>
      </c>
      <c r="AW1159" s="178" t="s">
        <v>176</v>
      </c>
      <c r="AX1159" s="178" t="s">
        <v>73</v>
      </c>
      <c r="AY1159" s="181" t="s">
        <v>165</v>
      </c>
    </row>
    <row r="1160" s="178" customFormat="true" ht="12" hidden="false" customHeight="false" outlineLevel="0" collapsed="false">
      <c r="B1160" s="179"/>
      <c r="D1160" s="180" t="s">
        <v>174</v>
      </c>
      <c r="E1160" s="181"/>
      <c r="F1160" s="182" t="s">
        <v>212</v>
      </c>
      <c r="H1160" s="181"/>
      <c r="I1160" s="183"/>
      <c r="L1160" s="179"/>
      <c r="M1160" s="184"/>
      <c r="N1160" s="185"/>
      <c r="O1160" s="185"/>
      <c r="P1160" s="185"/>
      <c r="Q1160" s="185"/>
      <c r="R1160" s="185"/>
      <c r="S1160" s="185"/>
      <c r="T1160" s="185"/>
      <c r="U1160" s="186"/>
      <c r="AT1160" s="181" t="s">
        <v>174</v>
      </c>
      <c r="AU1160" s="181" t="s">
        <v>83</v>
      </c>
      <c r="AV1160" s="178" t="s">
        <v>81</v>
      </c>
      <c r="AW1160" s="178" t="s">
        <v>176</v>
      </c>
      <c r="AX1160" s="178" t="s">
        <v>73</v>
      </c>
      <c r="AY1160" s="181" t="s">
        <v>165</v>
      </c>
    </row>
    <row r="1161" s="178" customFormat="true" ht="12" hidden="false" customHeight="false" outlineLevel="0" collapsed="false">
      <c r="B1161" s="179"/>
      <c r="D1161" s="180" t="s">
        <v>174</v>
      </c>
      <c r="E1161" s="181"/>
      <c r="F1161" s="182" t="s">
        <v>213</v>
      </c>
      <c r="H1161" s="181"/>
      <c r="I1161" s="183"/>
      <c r="L1161" s="179"/>
      <c r="M1161" s="184"/>
      <c r="N1161" s="185"/>
      <c r="O1161" s="185"/>
      <c r="P1161" s="185"/>
      <c r="Q1161" s="185"/>
      <c r="R1161" s="185"/>
      <c r="S1161" s="185"/>
      <c r="T1161" s="185"/>
      <c r="U1161" s="186"/>
      <c r="AT1161" s="181" t="s">
        <v>174</v>
      </c>
      <c r="AU1161" s="181" t="s">
        <v>83</v>
      </c>
      <c r="AV1161" s="178" t="s">
        <v>81</v>
      </c>
      <c r="AW1161" s="178" t="s">
        <v>176</v>
      </c>
      <c r="AX1161" s="178" t="s">
        <v>73</v>
      </c>
      <c r="AY1161" s="181" t="s">
        <v>165</v>
      </c>
    </row>
    <row r="1162" s="187" customFormat="true" ht="24" hidden="false" customHeight="false" outlineLevel="0" collapsed="false">
      <c r="B1162" s="188"/>
      <c r="D1162" s="180" t="s">
        <v>174</v>
      </c>
      <c r="E1162" s="189"/>
      <c r="F1162" s="190" t="s">
        <v>739</v>
      </c>
      <c r="H1162" s="191" t="n">
        <v>2.145</v>
      </c>
      <c r="I1162" s="192"/>
      <c r="L1162" s="188"/>
      <c r="M1162" s="193"/>
      <c r="N1162" s="194"/>
      <c r="O1162" s="194"/>
      <c r="P1162" s="194"/>
      <c r="Q1162" s="194"/>
      <c r="R1162" s="194"/>
      <c r="S1162" s="194"/>
      <c r="T1162" s="194"/>
      <c r="U1162" s="195"/>
      <c r="AT1162" s="189" t="s">
        <v>174</v>
      </c>
      <c r="AU1162" s="189" t="s">
        <v>83</v>
      </c>
      <c r="AV1162" s="187" t="s">
        <v>83</v>
      </c>
      <c r="AW1162" s="187" t="s">
        <v>176</v>
      </c>
      <c r="AX1162" s="187" t="s">
        <v>73</v>
      </c>
      <c r="AY1162" s="189" t="s">
        <v>165</v>
      </c>
    </row>
    <row r="1163" s="178" customFormat="true" ht="12" hidden="false" customHeight="false" outlineLevel="0" collapsed="false">
      <c r="B1163" s="179"/>
      <c r="D1163" s="180" t="s">
        <v>174</v>
      </c>
      <c r="E1163" s="181"/>
      <c r="F1163" s="182" t="s">
        <v>215</v>
      </c>
      <c r="H1163" s="181"/>
      <c r="I1163" s="183"/>
      <c r="L1163" s="179"/>
      <c r="M1163" s="184"/>
      <c r="N1163" s="185"/>
      <c r="O1163" s="185"/>
      <c r="P1163" s="185"/>
      <c r="Q1163" s="185"/>
      <c r="R1163" s="185"/>
      <c r="S1163" s="185"/>
      <c r="T1163" s="185"/>
      <c r="U1163" s="186"/>
      <c r="AT1163" s="181" t="s">
        <v>174</v>
      </c>
      <c r="AU1163" s="181" t="s">
        <v>83</v>
      </c>
      <c r="AV1163" s="178" t="s">
        <v>81</v>
      </c>
      <c r="AW1163" s="178" t="s">
        <v>176</v>
      </c>
      <c r="AX1163" s="178" t="s">
        <v>73</v>
      </c>
      <c r="AY1163" s="181" t="s">
        <v>165</v>
      </c>
    </row>
    <row r="1164" s="187" customFormat="true" ht="12" hidden="false" customHeight="false" outlineLevel="0" collapsed="false">
      <c r="B1164" s="188"/>
      <c r="D1164" s="180" t="s">
        <v>174</v>
      </c>
      <c r="E1164" s="189"/>
      <c r="F1164" s="190" t="s">
        <v>740</v>
      </c>
      <c r="H1164" s="191" t="n">
        <v>2.016</v>
      </c>
      <c r="I1164" s="192"/>
      <c r="L1164" s="188"/>
      <c r="M1164" s="193"/>
      <c r="N1164" s="194"/>
      <c r="O1164" s="194"/>
      <c r="P1164" s="194"/>
      <c r="Q1164" s="194"/>
      <c r="R1164" s="194"/>
      <c r="S1164" s="194"/>
      <c r="T1164" s="194"/>
      <c r="U1164" s="195"/>
      <c r="AT1164" s="189" t="s">
        <v>174</v>
      </c>
      <c r="AU1164" s="189" t="s">
        <v>83</v>
      </c>
      <c r="AV1164" s="187" t="s">
        <v>83</v>
      </c>
      <c r="AW1164" s="187" t="s">
        <v>176</v>
      </c>
      <c r="AX1164" s="187" t="s">
        <v>73</v>
      </c>
      <c r="AY1164" s="189" t="s">
        <v>165</v>
      </c>
    </row>
    <row r="1165" s="178" customFormat="true" ht="12" hidden="false" customHeight="false" outlineLevel="0" collapsed="false">
      <c r="B1165" s="179"/>
      <c r="D1165" s="180" t="s">
        <v>174</v>
      </c>
      <c r="E1165" s="181"/>
      <c r="F1165" s="182" t="s">
        <v>217</v>
      </c>
      <c r="H1165" s="181"/>
      <c r="I1165" s="183"/>
      <c r="L1165" s="179"/>
      <c r="M1165" s="184"/>
      <c r="N1165" s="185"/>
      <c r="O1165" s="185"/>
      <c r="P1165" s="185"/>
      <c r="Q1165" s="185"/>
      <c r="R1165" s="185"/>
      <c r="S1165" s="185"/>
      <c r="T1165" s="185"/>
      <c r="U1165" s="186"/>
      <c r="AT1165" s="181" t="s">
        <v>174</v>
      </c>
      <c r="AU1165" s="181" t="s">
        <v>83</v>
      </c>
      <c r="AV1165" s="178" t="s">
        <v>81</v>
      </c>
      <c r="AW1165" s="178" t="s">
        <v>176</v>
      </c>
      <c r="AX1165" s="178" t="s">
        <v>73</v>
      </c>
      <c r="AY1165" s="181" t="s">
        <v>165</v>
      </c>
    </row>
    <row r="1166" s="178" customFormat="true" ht="12" hidden="false" customHeight="false" outlineLevel="0" collapsed="false">
      <c r="B1166" s="179"/>
      <c r="D1166" s="180" t="s">
        <v>174</v>
      </c>
      <c r="E1166" s="181"/>
      <c r="F1166" s="182" t="s">
        <v>213</v>
      </c>
      <c r="H1166" s="181"/>
      <c r="I1166" s="183"/>
      <c r="L1166" s="179"/>
      <c r="M1166" s="184"/>
      <c r="N1166" s="185"/>
      <c r="O1166" s="185"/>
      <c r="P1166" s="185"/>
      <c r="Q1166" s="185"/>
      <c r="R1166" s="185"/>
      <c r="S1166" s="185"/>
      <c r="T1166" s="185"/>
      <c r="U1166" s="186"/>
      <c r="AT1166" s="181" t="s">
        <v>174</v>
      </c>
      <c r="AU1166" s="181" t="s">
        <v>83</v>
      </c>
      <c r="AV1166" s="178" t="s">
        <v>81</v>
      </c>
      <c r="AW1166" s="178" t="s">
        <v>176</v>
      </c>
      <c r="AX1166" s="178" t="s">
        <v>73</v>
      </c>
      <c r="AY1166" s="181" t="s">
        <v>165</v>
      </c>
    </row>
    <row r="1167" s="187" customFormat="true" ht="12" hidden="false" customHeight="false" outlineLevel="0" collapsed="false">
      <c r="B1167" s="188"/>
      <c r="D1167" s="180" t="s">
        <v>174</v>
      </c>
      <c r="E1167" s="189"/>
      <c r="F1167" s="190" t="s">
        <v>741</v>
      </c>
      <c r="H1167" s="191" t="n">
        <v>2.31</v>
      </c>
      <c r="I1167" s="192"/>
      <c r="L1167" s="188"/>
      <c r="M1167" s="193"/>
      <c r="N1167" s="194"/>
      <c r="O1167" s="194"/>
      <c r="P1167" s="194"/>
      <c r="Q1167" s="194"/>
      <c r="R1167" s="194"/>
      <c r="S1167" s="194"/>
      <c r="T1167" s="194"/>
      <c r="U1167" s="195"/>
      <c r="AT1167" s="189" t="s">
        <v>174</v>
      </c>
      <c r="AU1167" s="189" t="s">
        <v>83</v>
      </c>
      <c r="AV1167" s="187" t="s">
        <v>83</v>
      </c>
      <c r="AW1167" s="187" t="s">
        <v>176</v>
      </c>
      <c r="AX1167" s="187" t="s">
        <v>73</v>
      </c>
      <c r="AY1167" s="189" t="s">
        <v>165</v>
      </c>
    </row>
    <row r="1168" s="178" customFormat="true" ht="12" hidden="false" customHeight="false" outlineLevel="0" collapsed="false">
      <c r="B1168" s="179"/>
      <c r="D1168" s="180" t="s">
        <v>174</v>
      </c>
      <c r="E1168" s="181"/>
      <c r="F1168" s="182" t="s">
        <v>219</v>
      </c>
      <c r="H1168" s="181"/>
      <c r="I1168" s="183"/>
      <c r="L1168" s="179"/>
      <c r="M1168" s="184"/>
      <c r="N1168" s="185"/>
      <c r="O1168" s="185"/>
      <c r="P1168" s="185"/>
      <c r="Q1168" s="185"/>
      <c r="R1168" s="185"/>
      <c r="S1168" s="185"/>
      <c r="T1168" s="185"/>
      <c r="U1168" s="186"/>
      <c r="AT1168" s="181" t="s">
        <v>174</v>
      </c>
      <c r="AU1168" s="181" t="s">
        <v>83</v>
      </c>
      <c r="AV1168" s="178" t="s">
        <v>81</v>
      </c>
      <c r="AW1168" s="178" t="s">
        <v>176</v>
      </c>
      <c r="AX1168" s="178" t="s">
        <v>73</v>
      </c>
      <c r="AY1168" s="181" t="s">
        <v>165</v>
      </c>
    </row>
    <row r="1169" s="178" customFormat="true" ht="12" hidden="false" customHeight="false" outlineLevel="0" collapsed="false">
      <c r="B1169" s="179"/>
      <c r="D1169" s="180" t="s">
        <v>174</v>
      </c>
      <c r="E1169" s="181"/>
      <c r="F1169" s="182" t="s">
        <v>213</v>
      </c>
      <c r="H1169" s="181"/>
      <c r="I1169" s="183"/>
      <c r="L1169" s="179"/>
      <c r="M1169" s="184"/>
      <c r="N1169" s="185"/>
      <c r="O1169" s="185"/>
      <c r="P1169" s="185"/>
      <c r="Q1169" s="185"/>
      <c r="R1169" s="185"/>
      <c r="S1169" s="185"/>
      <c r="T1169" s="185"/>
      <c r="U1169" s="186"/>
      <c r="AT1169" s="181" t="s">
        <v>174</v>
      </c>
      <c r="AU1169" s="181" t="s">
        <v>83</v>
      </c>
      <c r="AV1169" s="178" t="s">
        <v>81</v>
      </c>
      <c r="AW1169" s="178" t="s">
        <v>176</v>
      </c>
      <c r="AX1169" s="178" t="s">
        <v>73</v>
      </c>
      <c r="AY1169" s="181" t="s">
        <v>165</v>
      </c>
    </row>
    <row r="1170" s="187" customFormat="true" ht="12" hidden="false" customHeight="false" outlineLevel="0" collapsed="false">
      <c r="B1170" s="188"/>
      <c r="D1170" s="180" t="s">
        <v>174</v>
      </c>
      <c r="E1170" s="189"/>
      <c r="F1170" s="190" t="s">
        <v>742</v>
      </c>
      <c r="H1170" s="191" t="n">
        <v>1.146</v>
      </c>
      <c r="I1170" s="192"/>
      <c r="L1170" s="188"/>
      <c r="M1170" s="193"/>
      <c r="N1170" s="194"/>
      <c r="O1170" s="194"/>
      <c r="P1170" s="194"/>
      <c r="Q1170" s="194"/>
      <c r="R1170" s="194"/>
      <c r="S1170" s="194"/>
      <c r="T1170" s="194"/>
      <c r="U1170" s="195"/>
      <c r="AT1170" s="189" t="s">
        <v>174</v>
      </c>
      <c r="AU1170" s="189" t="s">
        <v>83</v>
      </c>
      <c r="AV1170" s="187" t="s">
        <v>83</v>
      </c>
      <c r="AW1170" s="187" t="s">
        <v>176</v>
      </c>
      <c r="AX1170" s="187" t="s">
        <v>73</v>
      </c>
      <c r="AY1170" s="189" t="s">
        <v>165</v>
      </c>
    </row>
    <row r="1171" s="178" customFormat="true" ht="12" hidden="false" customHeight="false" outlineLevel="0" collapsed="false">
      <c r="B1171" s="179"/>
      <c r="D1171" s="180" t="s">
        <v>174</v>
      </c>
      <c r="E1171" s="181"/>
      <c r="F1171" s="182" t="s">
        <v>221</v>
      </c>
      <c r="H1171" s="181"/>
      <c r="I1171" s="183"/>
      <c r="L1171" s="179"/>
      <c r="M1171" s="184"/>
      <c r="N1171" s="185"/>
      <c r="O1171" s="185"/>
      <c r="P1171" s="185"/>
      <c r="Q1171" s="185"/>
      <c r="R1171" s="185"/>
      <c r="S1171" s="185"/>
      <c r="T1171" s="185"/>
      <c r="U1171" s="186"/>
      <c r="AT1171" s="181" t="s">
        <v>174</v>
      </c>
      <c r="AU1171" s="181" t="s">
        <v>83</v>
      </c>
      <c r="AV1171" s="178" t="s">
        <v>81</v>
      </c>
      <c r="AW1171" s="178" t="s">
        <v>176</v>
      </c>
      <c r="AX1171" s="178" t="s">
        <v>73</v>
      </c>
      <c r="AY1171" s="181" t="s">
        <v>165</v>
      </c>
    </row>
    <row r="1172" s="178" customFormat="true" ht="12" hidden="false" customHeight="false" outlineLevel="0" collapsed="false">
      <c r="B1172" s="179"/>
      <c r="D1172" s="180" t="s">
        <v>174</v>
      </c>
      <c r="E1172" s="181"/>
      <c r="F1172" s="182" t="s">
        <v>213</v>
      </c>
      <c r="H1172" s="181"/>
      <c r="I1172" s="183"/>
      <c r="L1172" s="179"/>
      <c r="M1172" s="184"/>
      <c r="N1172" s="185"/>
      <c r="O1172" s="185"/>
      <c r="P1172" s="185"/>
      <c r="Q1172" s="185"/>
      <c r="R1172" s="185"/>
      <c r="S1172" s="185"/>
      <c r="T1172" s="185"/>
      <c r="U1172" s="186"/>
      <c r="AT1172" s="181" t="s">
        <v>174</v>
      </c>
      <c r="AU1172" s="181" t="s">
        <v>83</v>
      </c>
      <c r="AV1172" s="178" t="s">
        <v>81</v>
      </c>
      <c r="AW1172" s="178" t="s">
        <v>176</v>
      </c>
      <c r="AX1172" s="178" t="s">
        <v>73</v>
      </c>
      <c r="AY1172" s="181" t="s">
        <v>165</v>
      </c>
    </row>
    <row r="1173" s="187" customFormat="true" ht="12" hidden="false" customHeight="false" outlineLevel="0" collapsed="false">
      <c r="B1173" s="188"/>
      <c r="D1173" s="180" t="s">
        <v>174</v>
      </c>
      <c r="E1173" s="189"/>
      <c r="F1173" s="190" t="s">
        <v>743</v>
      </c>
      <c r="H1173" s="191" t="n">
        <v>0.252</v>
      </c>
      <c r="I1173" s="192"/>
      <c r="L1173" s="188"/>
      <c r="M1173" s="193"/>
      <c r="N1173" s="194"/>
      <c r="O1173" s="194"/>
      <c r="P1173" s="194"/>
      <c r="Q1173" s="194"/>
      <c r="R1173" s="194"/>
      <c r="S1173" s="194"/>
      <c r="T1173" s="194"/>
      <c r="U1173" s="195"/>
      <c r="AT1173" s="189" t="s">
        <v>174</v>
      </c>
      <c r="AU1173" s="189" t="s">
        <v>83</v>
      </c>
      <c r="AV1173" s="187" t="s">
        <v>83</v>
      </c>
      <c r="AW1173" s="187" t="s">
        <v>176</v>
      </c>
      <c r="AX1173" s="187" t="s">
        <v>73</v>
      </c>
      <c r="AY1173" s="189" t="s">
        <v>165</v>
      </c>
    </row>
    <row r="1174" s="196" customFormat="true" ht="12" hidden="false" customHeight="false" outlineLevel="0" collapsed="false">
      <c r="B1174" s="197"/>
      <c r="D1174" s="180" t="s">
        <v>174</v>
      </c>
      <c r="E1174" s="198"/>
      <c r="F1174" s="199" t="s">
        <v>178</v>
      </c>
      <c r="H1174" s="200" t="n">
        <v>7.933</v>
      </c>
      <c r="I1174" s="201"/>
      <c r="L1174" s="197"/>
      <c r="M1174" s="202"/>
      <c r="N1174" s="203"/>
      <c r="O1174" s="203"/>
      <c r="P1174" s="203"/>
      <c r="Q1174" s="203"/>
      <c r="R1174" s="203"/>
      <c r="S1174" s="203"/>
      <c r="T1174" s="203"/>
      <c r="U1174" s="204"/>
      <c r="AT1174" s="198" t="s">
        <v>174</v>
      </c>
      <c r="AU1174" s="198" t="s">
        <v>83</v>
      </c>
      <c r="AV1174" s="196" t="s">
        <v>172</v>
      </c>
      <c r="AW1174" s="196" t="s">
        <v>176</v>
      </c>
      <c r="AX1174" s="196" t="s">
        <v>81</v>
      </c>
      <c r="AY1174" s="198" t="s">
        <v>165</v>
      </c>
    </row>
    <row r="1175" s="22" customFormat="true" ht="24" hidden="false" customHeight="true" outlineLevel="0" collapsed="false">
      <c r="B1175" s="164"/>
      <c r="C1175" s="165" t="s">
        <v>1093</v>
      </c>
      <c r="D1175" s="165" t="s">
        <v>167</v>
      </c>
      <c r="E1175" s="166" t="s">
        <v>1094</v>
      </c>
      <c r="F1175" s="167" t="s">
        <v>1095</v>
      </c>
      <c r="G1175" s="168" t="s">
        <v>187</v>
      </c>
      <c r="H1175" s="169" t="n">
        <v>7.869</v>
      </c>
      <c r="I1175" s="170"/>
      <c r="J1175" s="171" t="n">
        <f aca="false">ROUND(I1175*H1175,2)</f>
        <v>0</v>
      </c>
      <c r="K1175" s="215" t="s">
        <v>171</v>
      </c>
      <c r="L1175" s="23"/>
      <c r="M1175" s="172"/>
      <c r="N1175" s="173" t="s">
        <v>44</v>
      </c>
      <c r="O1175" s="54"/>
      <c r="P1175" s="174" t="n">
        <f aca="false">O1175*H1175</f>
        <v>0</v>
      </c>
      <c r="Q1175" s="174" t="n">
        <v>0</v>
      </c>
      <c r="R1175" s="174" t="n">
        <f aca="false">Q1175*H1175</f>
        <v>0</v>
      </c>
      <c r="S1175" s="174" t="n">
        <v>0</v>
      </c>
      <c r="T1175" s="174" t="n">
        <f aca="false">S1175*H1175</f>
        <v>0</v>
      </c>
      <c r="U1175" s="175"/>
      <c r="AR1175" s="176" t="s">
        <v>172</v>
      </c>
      <c r="AT1175" s="176" t="s">
        <v>167</v>
      </c>
      <c r="AU1175" s="176" t="s">
        <v>83</v>
      </c>
      <c r="AY1175" s="3" t="s">
        <v>165</v>
      </c>
      <c r="BE1175" s="177" t="n">
        <f aca="false">IF(N1175="základní",J1175,0)</f>
        <v>0</v>
      </c>
      <c r="BF1175" s="177" t="n">
        <f aca="false">IF(N1175="snížená",J1175,0)</f>
        <v>0</v>
      </c>
      <c r="BG1175" s="177" t="n">
        <f aca="false">IF(N1175="zákl. přenesená",J1175,0)</f>
        <v>0</v>
      </c>
      <c r="BH1175" s="177" t="n">
        <f aca="false">IF(N1175="sníž. přenesená",J1175,0)</f>
        <v>0</v>
      </c>
      <c r="BI1175" s="177" t="n">
        <f aca="false">IF(N1175="nulová",J1175,0)</f>
        <v>0</v>
      </c>
      <c r="BJ1175" s="3" t="s">
        <v>81</v>
      </c>
      <c r="BK1175" s="177" t="n">
        <f aca="false">ROUND(I1175*H1175,2)</f>
        <v>0</v>
      </c>
      <c r="BL1175" s="3" t="s">
        <v>172</v>
      </c>
      <c r="BM1175" s="176" t="s">
        <v>1096</v>
      </c>
    </row>
    <row r="1176" s="178" customFormat="true" ht="12" hidden="false" customHeight="false" outlineLevel="0" collapsed="false">
      <c r="B1176" s="179"/>
      <c r="D1176" s="180" t="s">
        <v>174</v>
      </c>
      <c r="E1176" s="181"/>
      <c r="F1176" s="182" t="s">
        <v>1097</v>
      </c>
      <c r="H1176" s="181"/>
      <c r="I1176" s="183"/>
      <c r="L1176" s="179"/>
      <c r="M1176" s="184"/>
      <c r="N1176" s="185"/>
      <c r="O1176" s="185"/>
      <c r="P1176" s="185"/>
      <c r="Q1176" s="185"/>
      <c r="R1176" s="185"/>
      <c r="S1176" s="185"/>
      <c r="T1176" s="185"/>
      <c r="U1176" s="186"/>
      <c r="AT1176" s="181" t="s">
        <v>174</v>
      </c>
      <c r="AU1176" s="181" t="s">
        <v>83</v>
      </c>
      <c r="AV1176" s="178" t="s">
        <v>81</v>
      </c>
      <c r="AW1176" s="178" t="s">
        <v>176</v>
      </c>
      <c r="AX1176" s="178" t="s">
        <v>73</v>
      </c>
      <c r="AY1176" s="181" t="s">
        <v>165</v>
      </c>
    </row>
    <row r="1177" s="178" customFormat="true" ht="12" hidden="false" customHeight="false" outlineLevel="0" collapsed="false">
      <c r="B1177" s="179"/>
      <c r="D1177" s="180" t="s">
        <v>174</v>
      </c>
      <c r="E1177" s="181"/>
      <c r="F1177" s="182" t="s">
        <v>212</v>
      </c>
      <c r="H1177" s="181"/>
      <c r="I1177" s="183"/>
      <c r="L1177" s="179"/>
      <c r="M1177" s="184"/>
      <c r="N1177" s="185"/>
      <c r="O1177" s="185"/>
      <c r="P1177" s="185"/>
      <c r="Q1177" s="185"/>
      <c r="R1177" s="185"/>
      <c r="S1177" s="185"/>
      <c r="T1177" s="185"/>
      <c r="U1177" s="186"/>
      <c r="AT1177" s="181" t="s">
        <v>174</v>
      </c>
      <c r="AU1177" s="181" t="s">
        <v>83</v>
      </c>
      <c r="AV1177" s="178" t="s">
        <v>81</v>
      </c>
      <c r="AW1177" s="178" t="s">
        <v>176</v>
      </c>
      <c r="AX1177" s="178" t="s">
        <v>73</v>
      </c>
      <c r="AY1177" s="181" t="s">
        <v>165</v>
      </c>
    </row>
    <row r="1178" s="178" customFormat="true" ht="12" hidden="false" customHeight="false" outlineLevel="0" collapsed="false">
      <c r="B1178" s="179"/>
      <c r="D1178" s="180" t="s">
        <v>174</v>
      </c>
      <c r="E1178" s="181"/>
      <c r="F1178" s="182" t="s">
        <v>213</v>
      </c>
      <c r="H1178" s="181"/>
      <c r="I1178" s="183"/>
      <c r="L1178" s="179"/>
      <c r="M1178" s="184"/>
      <c r="N1178" s="185"/>
      <c r="O1178" s="185"/>
      <c r="P1178" s="185"/>
      <c r="Q1178" s="185"/>
      <c r="R1178" s="185"/>
      <c r="S1178" s="185"/>
      <c r="T1178" s="185"/>
      <c r="U1178" s="186"/>
      <c r="AT1178" s="181" t="s">
        <v>174</v>
      </c>
      <c r="AU1178" s="181" t="s">
        <v>83</v>
      </c>
      <c r="AV1178" s="178" t="s">
        <v>81</v>
      </c>
      <c r="AW1178" s="178" t="s">
        <v>176</v>
      </c>
      <c r="AX1178" s="178" t="s">
        <v>73</v>
      </c>
      <c r="AY1178" s="181" t="s">
        <v>165</v>
      </c>
    </row>
    <row r="1179" s="187" customFormat="true" ht="24" hidden="false" customHeight="false" outlineLevel="0" collapsed="false">
      <c r="B1179" s="188"/>
      <c r="D1179" s="180" t="s">
        <v>174</v>
      </c>
      <c r="E1179" s="189"/>
      <c r="F1179" s="190" t="s">
        <v>739</v>
      </c>
      <c r="H1179" s="191" t="n">
        <v>2.145</v>
      </c>
      <c r="I1179" s="192"/>
      <c r="L1179" s="188"/>
      <c r="M1179" s="193"/>
      <c r="N1179" s="194"/>
      <c r="O1179" s="194"/>
      <c r="P1179" s="194"/>
      <c r="Q1179" s="194"/>
      <c r="R1179" s="194"/>
      <c r="S1179" s="194"/>
      <c r="T1179" s="194"/>
      <c r="U1179" s="195"/>
      <c r="AT1179" s="189" t="s">
        <v>174</v>
      </c>
      <c r="AU1179" s="189" t="s">
        <v>83</v>
      </c>
      <c r="AV1179" s="187" t="s">
        <v>83</v>
      </c>
      <c r="AW1179" s="187" t="s">
        <v>176</v>
      </c>
      <c r="AX1179" s="187" t="s">
        <v>73</v>
      </c>
      <c r="AY1179" s="189" t="s">
        <v>165</v>
      </c>
    </row>
    <row r="1180" s="178" customFormat="true" ht="12" hidden="false" customHeight="false" outlineLevel="0" collapsed="false">
      <c r="B1180" s="179"/>
      <c r="D1180" s="180" t="s">
        <v>174</v>
      </c>
      <c r="E1180" s="181"/>
      <c r="F1180" s="182" t="s">
        <v>215</v>
      </c>
      <c r="H1180" s="181"/>
      <c r="I1180" s="183"/>
      <c r="L1180" s="179"/>
      <c r="M1180" s="184"/>
      <c r="N1180" s="185"/>
      <c r="O1180" s="185"/>
      <c r="P1180" s="185"/>
      <c r="Q1180" s="185"/>
      <c r="R1180" s="185"/>
      <c r="S1180" s="185"/>
      <c r="T1180" s="185"/>
      <c r="U1180" s="186"/>
      <c r="AT1180" s="181" t="s">
        <v>174</v>
      </c>
      <c r="AU1180" s="181" t="s">
        <v>83</v>
      </c>
      <c r="AV1180" s="178" t="s">
        <v>81</v>
      </c>
      <c r="AW1180" s="178" t="s">
        <v>176</v>
      </c>
      <c r="AX1180" s="178" t="s">
        <v>73</v>
      </c>
      <c r="AY1180" s="181" t="s">
        <v>165</v>
      </c>
    </row>
    <row r="1181" s="187" customFormat="true" ht="12" hidden="false" customHeight="false" outlineLevel="0" collapsed="false">
      <c r="B1181" s="188"/>
      <c r="D1181" s="180" t="s">
        <v>174</v>
      </c>
      <c r="E1181" s="189"/>
      <c r="F1181" s="190" t="s">
        <v>740</v>
      </c>
      <c r="H1181" s="191" t="n">
        <v>2.016</v>
      </c>
      <c r="I1181" s="192"/>
      <c r="L1181" s="188"/>
      <c r="M1181" s="193"/>
      <c r="N1181" s="194"/>
      <c r="O1181" s="194"/>
      <c r="P1181" s="194"/>
      <c r="Q1181" s="194"/>
      <c r="R1181" s="194"/>
      <c r="S1181" s="194"/>
      <c r="T1181" s="194"/>
      <c r="U1181" s="195"/>
      <c r="AT1181" s="189" t="s">
        <v>174</v>
      </c>
      <c r="AU1181" s="189" t="s">
        <v>83</v>
      </c>
      <c r="AV1181" s="187" t="s">
        <v>83</v>
      </c>
      <c r="AW1181" s="187" t="s">
        <v>176</v>
      </c>
      <c r="AX1181" s="187" t="s">
        <v>73</v>
      </c>
      <c r="AY1181" s="189" t="s">
        <v>165</v>
      </c>
    </row>
    <row r="1182" s="178" customFormat="true" ht="12" hidden="false" customHeight="false" outlineLevel="0" collapsed="false">
      <c r="B1182" s="179"/>
      <c r="D1182" s="180" t="s">
        <v>174</v>
      </c>
      <c r="E1182" s="181"/>
      <c r="F1182" s="182" t="s">
        <v>217</v>
      </c>
      <c r="H1182" s="181"/>
      <c r="I1182" s="183"/>
      <c r="L1182" s="179"/>
      <c r="M1182" s="184"/>
      <c r="N1182" s="185"/>
      <c r="O1182" s="185"/>
      <c r="P1182" s="185"/>
      <c r="Q1182" s="185"/>
      <c r="R1182" s="185"/>
      <c r="S1182" s="185"/>
      <c r="T1182" s="185"/>
      <c r="U1182" s="186"/>
      <c r="AT1182" s="181" t="s">
        <v>174</v>
      </c>
      <c r="AU1182" s="181" t="s">
        <v>83</v>
      </c>
      <c r="AV1182" s="178" t="s">
        <v>81</v>
      </c>
      <c r="AW1182" s="178" t="s">
        <v>176</v>
      </c>
      <c r="AX1182" s="178" t="s">
        <v>73</v>
      </c>
      <c r="AY1182" s="181" t="s">
        <v>165</v>
      </c>
    </row>
    <row r="1183" s="178" customFormat="true" ht="12" hidden="false" customHeight="false" outlineLevel="0" collapsed="false">
      <c r="B1183" s="179"/>
      <c r="D1183" s="180" t="s">
        <v>174</v>
      </c>
      <c r="E1183" s="181"/>
      <c r="F1183" s="182" t="s">
        <v>213</v>
      </c>
      <c r="H1183" s="181"/>
      <c r="I1183" s="183"/>
      <c r="L1183" s="179"/>
      <c r="M1183" s="184"/>
      <c r="N1183" s="185"/>
      <c r="O1183" s="185"/>
      <c r="P1183" s="185"/>
      <c r="Q1183" s="185"/>
      <c r="R1183" s="185"/>
      <c r="S1183" s="185"/>
      <c r="T1183" s="185"/>
      <c r="U1183" s="186"/>
      <c r="AT1183" s="181" t="s">
        <v>174</v>
      </c>
      <c r="AU1183" s="181" t="s">
        <v>83</v>
      </c>
      <c r="AV1183" s="178" t="s">
        <v>81</v>
      </c>
      <c r="AW1183" s="178" t="s">
        <v>176</v>
      </c>
      <c r="AX1183" s="178" t="s">
        <v>73</v>
      </c>
      <c r="AY1183" s="181" t="s">
        <v>165</v>
      </c>
    </row>
    <row r="1184" s="187" customFormat="true" ht="12" hidden="false" customHeight="false" outlineLevel="0" collapsed="false">
      <c r="B1184" s="188"/>
      <c r="D1184" s="180" t="s">
        <v>174</v>
      </c>
      <c r="E1184" s="189"/>
      <c r="F1184" s="190" t="s">
        <v>741</v>
      </c>
      <c r="H1184" s="191" t="n">
        <v>2.31</v>
      </c>
      <c r="I1184" s="192"/>
      <c r="L1184" s="188"/>
      <c r="M1184" s="193"/>
      <c r="N1184" s="194"/>
      <c r="O1184" s="194"/>
      <c r="P1184" s="194"/>
      <c r="Q1184" s="194"/>
      <c r="R1184" s="194"/>
      <c r="S1184" s="194"/>
      <c r="T1184" s="194"/>
      <c r="U1184" s="195"/>
      <c r="AT1184" s="189" t="s">
        <v>174</v>
      </c>
      <c r="AU1184" s="189" t="s">
        <v>83</v>
      </c>
      <c r="AV1184" s="187" t="s">
        <v>83</v>
      </c>
      <c r="AW1184" s="187" t="s">
        <v>176</v>
      </c>
      <c r="AX1184" s="187" t="s">
        <v>73</v>
      </c>
      <c r="AY1184" s="189" t="s">
        <v>165</v>
      </c>
    </row>
    <row r="1185" s="178" customFormat="true" ht="12" hidden="false" customHeight="false" outlineLevel="0" collapsed="false">
      <c r="B1185" s="179"/>
      <c r="D1185" s="180" t="s">
        <v>174</v>
      </c>
      <c r="E1185" s="181"/>
      <c r="F1185" s="182" t="s">
        <v>219</v>
      </c>
      <c r="H1185" s="181"/>
      <c r="I1185" s="183"/>
      <c r="L1185" s="179"/>
      <c r="M1185" s="184"/>
      <c r="N1185" s="185"/>
      <c r="O1185" s="185"/>
      <c r="P1185" s="185"/>
      <c r="Q1185" s="185"/>
      <c r="R1185" s="185"/>
      <c r="S1185" s="185"/>
      <c r="T1185" s="185"/>
      <c r="U1185" s="186"/>
      <c r="AT1185" s="181" t="s">
        <v>174</v>
      </c>
      <c r="AU1185" s="181" t="s">
        <v>83</v>
      </c>
      <c r="AV1185" s="178" t="s">
        <v>81</v>
      </c>
      <c r="AW1185" s="178" t="s">
        <v>176</v>
      </c>
      <c r="AX1185" s="178" t="s">
        <v>73</v>
      </c>
      <c r="AY1185" s="181" t="s">
        <v>165</v>
      </c>
    </row>
    <row r="1186" s="178" customFormat="true" ht="12" hidden="false" customHeight="false" outlineLevel="0" collapsed="false">
      <c r="B1186" s="179"/>
      <c r="D1186" s="180" t="s">
        <v>174</v>
      </c>
      <c r="E1186" s="181"/>
      <c r="F1186" s="182" t="s">
        <v>213</v>
      </c>
      <c r="H1186" s="181"/>
      <c r="I1186" s="183"/>
      <c r="L1186" s="179"/>
      <c r="M1186" s="184"/>
      <c r="N1186" s="185"/>
      <c r="O1186" s="185"/>
      <c r="P1186" s="185"/>
      <c r="Q1186" s="185"/>
      <c r="R1186" s="185"/>
      <c r="S1186" s="185"/>
      <c r="T1186" s="185"/>
      <c r="U1186" s="186"/>
      <c r="AT1186" s="181" t="s">
        <v>174</v>
      </c>
      <c r="AU1186" s="181" t="s">
        <v>83</v>
      </c>
      <c r="AV1186" s="178" t="s">
        <v>81</v>
      </c>
      <c r="AW1186" s="178" t="s">
        <v>176</v>
      </c>
      <c r="AX1186" s="178" t="s">
        <v>73</v>
      </c>
      <c r="AY1186" s="181" t="s">
        <v>165</v>
      </c>
    </row>
    <row r="1187" s="187" customFormat="true" ht="12" hidden="false" customHeight="false" outlineLevel="0" collapsed="false">
      <c r="B1187" s="188"/>
      <c r="D1187" s="180" t="s">
        <v>174</v>
      </c>
      <c r="E1187" s="189"/>
      <c r="F1187" s="190" t="s">
        <v>742</v>
      </c>
      <c r="H1187" s="191" t="n">
        <v>1.146</v>
      </c>
      <c r="I1187" s="192"/>
      <c r="L1187" s="188"/>
      <c r="M1187" s="193"/>
      <c r="N1187" s="194"/>
      <c r="O1187" s="194"/>
      <c r="P1187" s="194"/>
      <c r="Q1187" s="194"/>
      <c r="R1187" s="194"/>
      <c r="S1187" s="194"/>
      <c r="T1187" s="194"/>
      <c r="U1187" s="195"/>
      <c r="AT1187" s="189" t="s">
        <v>174</v>
      </c>
      <c r="AU1187" s="189" t="s">
        <v>83</v>
      </c>
      <c r="AV1187" s="187" t="s">
        <v>83</v>
      </c>
      <c r="AW1187" s="187" t="s">
        <v>176</v>
      </c>
      <c r="AX1187" s="187" t="s">
        <v>73</v>
      </c>
      <c r="AY1187" s="189" t="s">
        <v>165</v>
      </c>
    </row>
    <row r="1188" s="178" customFormat="true" ht="12" hidden="false" customHeight="false" outlineLevel="0" collapsed="false">
      <c r="B1188" s="179"/>
      <c r="D1188" s="180" t="s">
        <v>174</v>
      </c>
      <c r="E1188" s="181"/>
      <c r="F1188" s="182" t="s">
        <v>221</v>
      </c>
      <c r="H1188" s="181"/>
      <c r="I1188" s="183"/>
      <c r="L1188" s="179"/>
      <c r="M1188" s="184"/>
      <c r="N1188" s="185"/>
      <c r="O1188" s="185"/>
      <c r="P1188" s="185"/>
      <c r="Q1188" s="185"/>
      <c r="R1188" s="185"/>
      <c r="S1188" s="185"/>
      <c r="T1188" s="185"/>
      <c r="U1188" s="186"/>
      <c r="AT1188" s="181" t="s">
        <v>174</v>
      </c>
      <c r="AU1188" s="181" t="s">
        <v>83</v>
      </c>
      <c r="AV1188" s="178" t="s">
        <v>81</v>
      </c>
      <c r="AW1188" s="178" t="s">
        <v>176</v>
      </c>
      <c r="AX1188" s="178" t="s">
        <v>73</v>
      </c>
      <c r="AY1188" s="181" t="s">
        <v>165</v>
      </c>
    </row>
    <row r="1189" s="178" customFormat="true" ht="12" hidden="false" customHeight="false" outlineLevel="0" collapsed="false">
      <c r="B1189" s="179"/>
      <c r="D1189" s="180" t="s">
        <v>174</v>
      </c>
      <c r="E1189" s="181"/>
      <c r="F1189" s="182" t="s">
        <v>213</v>
      </c>
      <c r="H1189" s="181"/>
      <c r="I1189" s="183"/>
      <c r="L1189" s="179"/>
      <c r="M1189" s="184"/>
      <c r="N1189" s="185"/>
      <c r="O1189" s="185"/>
      <c r="P1189" s="185"/>
      <c r="Q1189" s="185"/>
      <c r="R1189" s="185"/>
      <c r="S1189" s="185"/>
      <c r="T1189" s="185"/>
      <c r="U1189" s="186"/>
      <c r="AT1189" s="181" t="s">
        <v>174</v>
      </c>
      <c r="AU1189" s="181" t="s">
        <v>83</v>
      </c>
      <c r="AV1189" s="178" t="s">
        <v>81</v>
      </c>
      <c r="AW1189" s="178" t="s">
        <v>176</v>
      </c>
      <c r="AX1189" s="178" t="s">
        <v>73</v>
      </c>
      <c r="AY1189" s="181" t="s">
        <v>165</v>
      </c>
    </row>
    <row r="1190" s="187" customFormat="true" ht="12" hidden="false" customHeight="false" outlineLevel="0" collapsed="false">
      <c r="B1190" s="188"/>
      <c r="D1190" s="180" t="s">
        <v>174</v>
      </c>
      <c r="E1190" s="189"/>
      <c r="F1190" s="190" t="s">
        <v>743</v>
      </c>
      <c r="H1190" s="191" t="n">
        <v>0.252</v>
      </c>
      <c r="I1190" s="192"/>
      <c r="L1190" s="188"/>
      <c r="M1190" s="193"/>
      <c r="N1190" s="194"/>
      <c r="O1190" s="194"/>
      <c r="P1190" s="194"/>
      <c r="Q1190" s="194"/>
      <c r="R1190" s="194"/>
      <c r="S1190" s="194"/>
      <c r="T1190" s="194"/>
      <c r="U1190" s="195"/>
      <c r="AT1190" s="189" t="s">
        <v>174</v>
      </c>
      <c r="AU1190" s="189" t="s">
        <v>83</v>
      </c>
      <c r="AV1190" s="187" t="s">
        <v>83</v>
      </c>
      <c r="AW1190" s="187" t="s">
        <v>176</v>
      </c>
      <c r="AX1190" s="187" t="s">
        <v>73</v>
      </c>
      <c r="AY1190" s="189" t="s">
        <v>165</v>
      </c>
    </row>
    <row r="1191" s="196" customFormat="true" ht="12" hidden="false" customHeight="false" outlineLevel="0" collapsed="false">
      <c r="B1191" s="197"/>
      <c r="D1191" s="180" t="s">
        <v>174</v>
      </c>
      <c r="E1191" s="198"/>
      <c r="F1191" s="199" t="s">
        <v>178</v>
      </c>
      <c r="H1191" s="200" t="n">
        <v>7.869</v>
      </c>
      <c r="I1191" s="201"/>
      <c r="L1191" s="197"/>
      <c r="M1191" s="202"/>
      <c r="N1191" s="203"/>
      <c r="O1191" s="203"/>
      <c r="P1191" s="203"/>
      <c r="Q1191" s="203"/>
      <c r="R1191" s="203"/>
      <c r="S1191" s="203"/>
      <c r="T1191" s="203"/>
      <c r="U1191" s="204"/>
      <c r="AT1191" s="198" t="s">
        <v>174</v>
      </c>
      <c r="AU1191" s="198" t="s">
        <v>83</v>
      </c>
      <c r="AV1191" s="196" t="s">
        <v>172</v>
      </c>
      <c r="AW1191" s="196" t="s">
        <v>176</v>
      </c>
      <c r="AX1191" s="196" t="s">
        <v>81</v>
      </c>
      <c r="AY1191" s="198" t="s">
        <v>165</v>
      </c>
    </row>
    <row r="1192" s="22" customFormat="true" ht="16.5" hidden="false" customHeight="true" outlineLevel="0" collapsed="false">
      <c r="B1192" s="164"/>
      <c r="C1192" s="165" t="s">
        <v>1098</v>
      </c>
      <c r="D1192" s="165" t="s">
        <v>167</v>
      </c>
      <c r="E1192" s="166" t="s">
        <v>1099</v>
      </c>
      <c r="F1192" s="167" t="s">
        <v>1100</v>
      </c>
      <c r="G1192" s="168" t="s">
        <v>265</v>
      </c>
      <c r="H1192" s="169" t="n">
        <v>0.511</v>
      </c>
      <c r="I1192" s="170"/>
      <c r="J1192" s="171" t="n">
        <f aca="false">ROUND(I1192*H1192,2)</f>
        <v>0</v>
      </c>
      <c r="K1192" s="215" t="s">
        <v>171</v>
      </c>
      <c r="L1192" s="23"/>
      <c r="M1192" s="172"/>
      <c r="N1192" s="173" t="s">
        <v>44</v>
      </c>
      <c r="O1192" s="54"/>
      <c r="P1192" s="174" t="n">
        <f aca="false">O1192*H1192</f>
        <v>0</v>
      </c>
      <c r="Q1192" s="174" t="n">
        <v>1.06277</v>
      </c>
      <c r="R1192" s="174" t="n">
        <f aca="false">Q1192*H1192</f>
        <v>0.54307547</v>
      </c>
      <c r="S1192" s="174" t="n">
        <v>0</v>
      </c>
      <c r="T1192" s="174" t="n">
        <f aca="false">S1192*H1192</f>
        <v>0</v>
      </c>
      <c r="U1192" s="175"/>
      <c r="AR1192" s="176" t="s">
        <v>172</v>
      </c>
      <c r="AT1192" s="176" t="s">
        <v>167</v>
      </c>
      <c r="AU1192" s="176" t="s">
        <v>83</v>
      </c>
      <c r="AY1192" s="3" t="s">
        <v>165</v>
      </c>
      <c r="BE1192" s="177" t="n">
        <f aca="false">IF(N1192="základní",J1192,0)</f>
        <v>0</v>
      </c>
      <c r="BF1192" s="177" t="n">
        <f aca="false">IF(N1192="snížená",J1192,0)</f>
        <v>0</v>
      </c>
      <c r="BG1192" s="177" t="n">
        <f aca="false">IF(N1192="zákl. přenesená",J1192,0)</f>
        <v>0</v>
      </c>
      <c r="BH1192" s="177" t="n">
        <f aca="false">IF(N1192="sníž. přenesená",J1192,0)</f>
        <v>0</v>
      </c>
      <c r="BI1192" s="177" t="n">
        <f aca="false">IF(N1192="nulová",J1192,0)</f>
        <v>0</v>
      </c>
      <c r="BJ1192" s="3" t="s">
        <v>81</v>
      </c>
      <c r="BK1192" s="177" t="n">
        <f aca="false">ROUND(I1192*H1192,2)</f>
        <v>0</v>
      </c>
      <c r="BL1192" s="3" t="s">
        <v>172</v>
      </c>
      <c r="BM1192" s="176" t="s">
        <v>1101</v>
      </c>
    </row>
    <row r="1193" s="178" customFormat="true" ht="12" hidden="false" customHeight="false" outlineLevel="0" collapsed="false">
      <c r="B1193" s="179"/>
      <c r="D1193" s="180" t="s">
        <v>174</v>
      </c>
      <c r="E1193" s="181"/>
      <c r="F1193" s="182" t="s">
        <v>706</v>
      </c>
      <c r="H1193" s="181"/>
      <c r="I1193" s="183"/>
      <c r="L1193" s="179"/>
      <c r="M1193" s="184"/>
      <c r="N1193" s="185"/>
      <c r="O1193" s="185"/>
      <c r="P1193" s="185"/>
      <c r="Q1193" s="185"/>
      <c r="R1193" s="185"/>
      <c r="S1193" s="185"/>
      <c r="T1193" s="185"/>
      <c r="U1193" s="186"/>
      <c r="AT1193" s="181" t="s">
        <v>174</v>
      </c>
      <c r="AU1193" s="181" t="s">
        <v>83</v>
      </c>
      <c r="AV1193" s="178" t="s">
        <v>81</v>
      </c>
      <c r="AW1193" s="178" t="s">
        <v>176</v>
      </c>
      <c r="AX1193" s="178" t="s">
        <v>73</v>
      </c>
      <c r="AY1193" s="181" t="s">
        <v>165</v>
      </c>
    </row>
    <row r="1194" s="178" customFormat="true" ht="12" hidden="false" customHeight="false" outlineLevel="0" collapsed="false">
      <c r="B1194" s="179"/>
      <c r="D1194" s="180" t="s">
        <v>174</v>
      </c>
      <c r="E1194" s="181"/>
      <c r="F1194" s="182" t="s">
        <v>1092</v>
      </c>
      <c r="H1194" s="181"/>
      <c r="I1194" s="183"/>
      <c r="L1194" s="179"/>
      <c r="M1194" s="184"/>
      <c r="N1194" s="185"/>
      <c r="O1194" s="185"/>
      <c r="P1194" s="185"/>
      <c r="Q1194" s="185"/>
      <c r="R1194" s="185"/>
      <c r="S1194" s="185"/>
      <c r="T1194" s="185"/>
      <c r="U1194" s="186"/>
      <c r="AT1194" s="181" t="s">
        <v>174</v>
      </c>
      <c r="AU1194" s="181" t="s">
        <v>83</v>
      </c>
      <c r="AV1194" s="178" t="s">
        <v>81</v>
      </c>
      <c r="AW1194" s="178" t="s">
        <v>176</v>
      </c>
      <c r="AX1194" s="178" t="s">
        <v>73</v>
      </c>
      <c r="AY1194" s="181" t="s">
        <v>165</v>
      </c>
    </row>
    <row r="1195" s="178" customFormat="true" ht="12" hidden="false" customHeight="false" outlineLevel="0" collapsed="false">
      <c r="B1195" s="179"/>
      <c r="D1195" s="180" t="s">
        <v>174</v>
      </c>
      <c r="E1195" s="181"/>
      <c r="F1195" s="182" t="s">
        <v>212</v>
      </c>
      <c r="H1195" s="181"/>
      <c r="I1195" s="183"/>
      <c r="L1195" s="179"/>
      <c r="M1195" s="184"/>
      <c r="N1195" s="185"/>
      <c r="O1195" s="185"/>
      <c r="P1195" s="185"/>
      <c r="Q1195" s="185"/>
      <c r="R1195" s="185"/>
      <c r="S1195" s="185"/>
      <c r="T1195" s="185"/>
      <c r="U1195" s="186"/>
      <c r="AT1195" s="181" t="s">
        <v>174</v>
      </c>
      <c r="AU1195" s="181" t="s">
        <v>83</v>
      </c>
      <c r="AV1195" s="178" t="s">
        <v>81</v>
      </c>
      <c r="AW1195" s="178" t="s">
        <v>176</v>
      </c>
      <c r="AX1195" s="178" t="s">
        <v>73</v>
      </c>
      <c r="AY1195" s="181" t="s">
        <v>165</v>
      </c>
    </row>
    <row r="1196" s="178" customFormat="true" ht="12" hidden="false" customHeight="false" outlineLevel="0" collapsed="false">
      <c r="B1196" s="179"/>
      <c r="D1196" s="180" t="s">
        <v>174</v>
      </c>
      <c r="E1196" s="181"/>
      <c r="F1196" s="182" t="s">
        <v>213</v>
      </c>
      <c r="H1196" s="181"/>
      <c r="I1196" s="183"/>
      <c r="L1196" s="179"/>
      <c r="M1196" s="184"/>
      <c r="N1196" s="185"/>
      <c r="O1196" s="185"/>
      <c r="P1196" s="185"/>
      <c r="Q1196" s="185"/>
      <c r="R1196" s="185"/>
      <c r="S1196" s="185"/>
      <c r="T1196" s="185"/>
      <c r="U1196" s="186"/>
      <c r="AT1196" s="181" t="s">
        <v>174</v>
      </c>
      <c r="AU1196" s="181" t="s">
        <v>83</v>
      </c>
      <c r="AV1196" s="178" t="s">
        <v>81</v>
      </c>
      <c r="AW1196" s="178" t="s">
        <v>176</v>
      </c>
      <c r="AX1196" s="178" t="s">
        <v>73</v>
      </c>
      <c r="AY1196" s="181" t="s">
        <v>165</v>
      </c>
    </row>
    <row r="1197" s="187" customFormat="true" ht="24" hidden="false" customHeight="false" outlineLevel="0" collapsed="false">
      <c r="B1197" s="188"/>
      <c r="D1197" s="180" t="s">
        <v>174</v>
      </c>
      <c r="E1197" s="189"/>
      <c r="F1197" s="190" t="s">
        <v>1102</v>
      </c>
      <c r="H1197" s="191" t="n">
        <v>0.139425</v>
      </c>
      <c r="I1197" s="192"/>
      <c r="L1197" s="188"/>
      <c r="M1197" s="193"/>
      <c r="N1197" s="194"/>
      <c r="O1197" s="194"/>
      <c r="P1197" s="194"/>
      <c r="Q1197" s="194"/>
      <c r="R1197" s="194"/>
      <c r="S1197" s="194"/>
      <c r="T1197" s="194"/>
      <c r="U1197" s="195"/>
      <c r="AT1197" s="189" t="s">
        <v>174</v>
      </c>
      <c r="AU1197" s="189" t="s">
        <v>83</v>
      </c>
      <c r="AV1197" s="187" t="s">
        <v>83</v>
      </c>
      <c r="AW1197" s="187" t="s">
        <v>176</v>
      </c>
      <c r="AX1197" s="187" t="s">
        <v>73</v>
      </c>
      <c r="AY1197" s="189" t="s">
        <v>165</v>
      </c>
    </row>
    <row r="1198" s="178" customFormat="true" ht="12" hidden="false" customHeight="false" outlineLevel="0" collapsed="false">
      <c r="B1198" s="179"/>
      <c r="D1198" s="180" t="s">
        <v>174</v>
      </c>
      <c r="E1198" s="181"/>
      <c r="F1198" s="182" t="s">
        <v>215</v>
      </c>
      <c r="H1198" s="181"/>
      <c r="I1198" s="183"/>
      <c r="L1198" s="179"/>
      <c r="M1198" s="184"/>
      <c r="N1198" s="185"/>
      <c r="O1198" s="185"/>
      <c r="P1198" s="185"/>
      <c r="Q1198" s="185"/>
      <c r="R1198" s="185"/>
      <c r="S1198" s="185"/>
      <c r="T1198" s="185"/>
      <c r="U1198" s="186"/>
      <c r="AT1198" s="181" t="s">
        <v>174</v>
      </c>
      <c r="AU1198" s="181" t="s">
        <v>83</v>
      </c>
      <c r="AV1198" s="178" t="s">
        <v>81</v>
      </c>
      <c r="AW1198" s="178" t="s">
        <v>176</v>
      </c>
      <c r="AX1198" s="178" t="s">
        <v>73</v>
      </c>
      <c r="AY1198" s="181" t="s">
        <v>165</v>
      </c>
    </row>
    <row r="1199" s="187" customFormat="true" ht="12" hidden="false" customHeight="false" outlineLevel="0" collapsed="false">
      <c r="B1199" s="188"/>
      <c r="D1199" s="180" t="s">
        <v>174</v>
      </c>
      <c r="E1199" s="189"/>
      <c r="F1199" s="190" t="s">
        <v>1103</v>
      </c>
      <c r="H1199" s="191" t="n">
        <v>0.13104</v>
      </c>
      <c r="I1199" s="192"/>
      <c r="L1199" s="188"/>
      <c r="M1199" s="193"/>
      <c r="N1199" s="194"/>
      <c r="O1199" s="194"/>
      <c r="P1199" s="194"/>
      <c r="Q1199" s="194"/>
      <c r="R1199" s="194"/>
      <c r="S1199" s="194"/>
      <c r="T1199" s="194"/>
      <c r="U1199" s="195"/>
      <c r="AT1199" s="189" t="s">
        <v>174</v>
      </c>
      <c r="AU1199" s="189" t="s">
        <v>83</v>
      </c>
      <c r="AV1199" s="187" t="s">
        <v>83</v>
      </c>
      <c r="AW1199" s="187" t="s">
        <v>176</v>
      </c>
      <c r="AX1199" s="187" t="s">
        <v>73</v>
      </c>
      <c r="AY1199" s="189" t="s">
        <v>165</v>
      </c>
    </row>
    <row r="1200" s="178" customFormat="true" ht="12" hidden="false" customHeight="false" outlineLevel="0" collapsed="false">
      <c r="B1200" s="179"/>
      <c r="D1200" s="180" t="s">
        <v>174</v>
      </c>
      <c r="E1200" s="181"/>
      <c r="F1200" s="182" t="s">
        <v>217</v>
      </c>
      <c r="H1200" s="181"/>
      <c r="I1200" s="183"/>
      <c r="L1200" s="179"/>
      <c r="M1200" s="184"/>
      <c r="N1200" s="185"/>
      <c r="O1200" s="185"/>
      <c r="P1200" s="185"/>
      <c r="Q1200" s="185"/>
      <c r="R1200" s="185"/>
      <c r="S1200" s="185"/>
      <c r="T1200" s="185"/>
      <c r="U1200" s="186"/>
      <c r="AT1200" s="181" t="s">
        <v>174</v>
      </c>
      <c r="AU1200" s="181" t="s">
        <v>83</v>
      </c>
      <c r="AV1200" s="178" t="s">
        <v>81</v>
      </c>
      <c r="AW1200" s="178" t="s">
        <v>176</v>
      </c>
      <c r="AX1200" s="178" t="s">
        <v>73</v>
      </c>
      <c r="AY1200" s="181" t="s">
        <v>165</v>
      </c>
    </row>
    <row r="1201" s="178" customFormat="true" ht="12" hidden="false" customHeight="false" outlineLevel="0" collapsed="false">
      <c r="B1201" s="179"/>
      <c r="D1201" s="180" t="s">
        <v>174</v>
      </c>
      <c r="E1201" s="181"/>
      <c r="F1201" s="182" t="s">
        <v>213</v>
      </c>
      <c r="H1201" s="181"/>
      <c r="I1201" s="183"/>
      <c r="L1201" s="179"/>
      <c r="M1201" s="184"/>
      <c r="N1201" s="185"/>
      <c r="O1201" s="185"/>
      <c r="P1201" s="185"/>
      <c r="Q1201" s="185"/>
      <c r="R1201" s="185"/>
      <c r="S1201" s="185"/>
      <c r="T1201" s="185"/>
      <c r="U1201" s="186"/>
      <c r="AT1201" s="181" t="s">
        <v>174</v>
      </c>
      <c r="AU1201" s="181" t="s">
        <v>83</v>
      </c>
      <c r="AV1201" s="178" t="s">
        <v>81</v>
      </c>
      <c r="AW1201" s="178" t="s">
        <v>176</v>
      </c>
      <c r="AX1201" s="178" t="s">
        <v>73</v>
      </c>
      <c r="AY1201" s="181" t="s">
        <v>165</v>
      </c>
    </row>
    <row r="1202" s="187" customFormat="true" ht="12" hidden="false" customHeight="false" outlineLevel="0" collapsed="false">
      <c r="B1202" s="188"/>
      <c r="D1202" s="180" t="s">
        <v>174</v>
      </c>
      <c r="E1202" s="189"/>
      <c r="F1202" s="190" t="s">
        <v>1104</v>
      </c>
      <c r="H1202" s="191" t="n">
        <v>0.15015</v>
      </c>
      <c r="I1202" s="192"/>
      <c r="L1202" s="188"/>
      <c r="M1202" s="193"/>
      <c r="N1202" s="194"/>
      <c r="O1202" s="194"/>
      <c r="P1202" s="194"/>
      <c r="Q1202" s="194"/>
      <c r="R1202" s="194"/>
      <c r="S1202" s="194"/>
      <c r="T1202" s="194"/>
      <c r="U1202" s="195"/>
      <c r="AT1202" s="189" t="s">
        <v>174</v>
      </c>
      <c r="AU1202" s="189" t="s">
        <v>83</v>
      </c>
      <c r="AV1202" s="187" t="s">
        <v>83</v>
      </c>
      <c r="AW1202" s="187" t="s">
        <v>176</v>
      </c>
      <c r="AX1202" s="187" t="s">
        <v>73</v>
      </c>
      <c r="AY1202" s="189" t="s">
        <v>165</v>
      </c>
    </row>
    <row r="1203" s="178" customFormat="true" ht="12" hidden="false" customHeight="false" outlineLevel="0" collapsed="false">
      <c r="B1203" s="179"/>
      <c r="D1203" s="180" t="s">
        <v>174</v>
      </c>
      <c r="E1203" s="181"/>
      <c r="F1203" s="182" t="s">
        <v>219</v>
      </c>
      <c r="H1203" s="181"/>
      <c r="I1203" s="183"/>
      <c r="L1203" s="179"/>
      <c r="M1203" s="184"/>
      <c r="N1203" s="185"/>
      <c r="O1203" s="185"/>
      <c r="P1203" s="185"/>
      <c r="Q1203" s="185"/>
      <c r="R1203" s="185"/>
      <c r="S1203" s="185"/>
      <c r="T1203" s="185"/>
      <c r="U1203" s="186"/>
      <c r="AT1203" s="181" t="s">
        <v>174</v>
      </c>
      <c r="AU1203" s="181" t="s">
        <v>83</v>
      </c>
      <c r="AV1203" s="178" t="s">
        <v>81</v>
      </c>
      <c r="AW1203" s="178" t="s">
        <v>176</v>
      </c>
      <c r="AX1203" s="178" t="s">
        <v>73</v>
      </c>
      <c r="AY1203" s="181" t="s">
        <v>165</v>
      </c>
    </row>
    <row r="1204" s="178" customFormat="true" ht="12" hidden="false" customHeight="false" outlineLevel="0" collapsed="false">
      <c r="B1204" s="179"/>
      <c r="D1204" s="180" t="s">
        <v>174</v>
      </c>
      <c r="E1204" s="181"/>
      <c r="F1204" s="182" t="s">
        <v>213</v>
      </c>
      <c r="H1204" s="181"/>
      <c r="I1204" s="183"/>
      <c r="L1204" s="179"/>
      <c r="M1204" s="184"/>
      <c r="N1204" s="185"/>
      <c r="O1204" s="185"/>
      <c r="P1204" s="185"/>
      <c r="Q1204" s="185"/>
      <c r="R1204" s="185"/>
      <c r="S1204" s="185"/>
      <c r="T1204" s="185"/>
      <c r="U1204" s="186"/>
      <c r="AT1204" s="181" t="s">
        <v>174</v>
      </c>
      <c r="AU1204" s="181" t="s">
        <v>83</v>
      </c>
      <c r="AV1204" s="178" t="s">
        <v>81</v>
      </c>
      <c r="AW1204" s="178" t="s">
        <v>176</v>
      </c>
      <c r="AX1204" s="178" t="s">
        <v>73</v>
      </c>
      <c r="AY1204" s="181" t="s">
        <v>165</v>
      </c>
    </row>
    <row r="1205" s="187" customFormat="true" ht="12" hidden="false" customHeight="false" outlineLevel="0" collapsed="false">
      <c r="B1205" s="188"/>
      <c r="D1205" s="180" t="s">
        <v>174</v>
      </c>
      <c r="E1205" s="189"/>
      <c r="F1205" s="190" t="s">
        <v>1105</v>
      </c>
      <c r="H1205" s="191" t="n">
        <v>0.07449</v>
      </c>
      <c r="I1205" s="192"/>
      <c r="L1205" s="188"/>
      <c r="M1205" s="193"/>
      <c r="N1205" s="194"/>
      <c r="O1205" s="194"/>
      <c r="P1205" s="194"/>
      <c r="Q1205" s="194"/>
      <c r="R1205" s="194"/>
      <c r="S1205" s="194"/>
      <c r="T1205" s="194"/>
      <c r="U1205" s="195"/>
      <c r="AT1205" s="189" t="s">
        <v>174</v>
      </c>
      <c r="AU1205" s="189" t="s">
        <v>83</v>
      </c>
      <c r="AV1205" s="187" t="s">
        <v>83</v>
      </c>
      <c r="AW1205" s="187" t="s">
        <v>176</v>
      </c>
      <c r="AX1205" s="187" t="s">
        <v>73</v>
      </c>
      <c r="AY1205" s="189" t="s">
        <v>165</v>
      </c>
    </row>
    <row r="1206" s="178" customFormat="true" ht="12" hidden="false" customHeight="false" outlineLevel="0" collapsed="false">
      <c r="B1206" s="179"/>
      <c r="D1206" s="180" t="s">
        <v>174</v>
      </c>
      <c r="E1206" s="181"/>
      <c r="F1206" s="182" t="s">
        <v>221</v>
      </c>
      <c r="H1206" s="181"/>
      <c r="I1206" s="183"/>
      <c r="L1206" s="179"/>
      <c r="M1206" s="184"/>
      <c r="N1206" s="185"/>
      <c r="O1206" s="185"/>
      <c r="P1206" s="185"/>
      <c r="Q1206" s="185"/>
      <c r="R1206" s="185"/>
      <c r="S1206" s="185"/>
      <c r="T1206" s="185"/>
      <c r="U1206" s="186"/>
      <c r="AT1206" s="181" t="s">
        <v>174</v>
      </c>
      <c r="AU1206" s="181" t="s">
        <v>83</v>
      </c>
      <c r="AV1206" s="178" t="s">
        <v>81</v>
      </c>
      <c r="AW1206" s="178" t="s">
        <v>176</v>
      </c>
      <c r="AX1206" s="178" t="s">
        <v>73</v>
      </c>
      <c r="AY1206" s="181" t="s">
        <v>165</v>
      </c>
    </row>
    <row r="1207" s="178" customFormat="true" ht="12" hidden="false" customHeight="false" outlineLevel="0" collapsed="false">
      <c r="B1207" s="179"/>
      <c r="D1207" s="180" t="s">
        <v>174</v>
      </c>
      <c r="E1207" s="181"/>
      <c r="F1207" s="182" t="s">
        <v>213</v>
      </c>
      <c r="H1207" s="181"/>
      <c r="I1207" s="183"/>
      <c r="L1207" s="179"/>
      <c r="M1207" s="184"/>
      <c r="N1207" s="185"/>
      <c r="O1207" s="185"/>
      <c r="P1207" s="185"/>
      <c r="Q1207" s="185"/>
      <c r="R1207" s="185"/>
      <c r="S1207" s="185"/>
      <c r="T1207" s="185"/>
      <c r="U1207" s="186"/>
      <c r="AT1207" s="181" t="s">
        <v>174</v>
      </c>
      <c r="AU1207" s="181" t="s">
        <v>83</v>
      </c>
      <c r="AV1207" s="178" t="s">
        <v>81</v>
      </c>
      <c r="AW1207" s="178" t="s">
        <v>176</v>
      </c>
      <c r="AX1207" s="178" t="s">
        <v>73</v>
      </c>
      <c r="AY1207" s="181" t="s">
        <v>165</v>
      </c>
    </row>
    <row r="1208" s="187" customFormat="true" ht="12" hidden="false" customHeight="false" outlineLevel="0" collapsed="false">
      <c r="B1208" s="188"/>
      <c r="D1208" s="180" t="s">
        <v>174</v>
      </c>
      <c r="E1208" s="189"/>
      <c r="F1208" s="190" t="s">
        <v>1106</v>
      </c>
      <c r="H1208" s="191" t="n">
        <v>0.01638</v>
      </c>
      <c r="I1208" s="192"/>
      <c r="L1208" s="188"/>
      <c r="M1208" s="193"/>
      <c r="N1208" s="194"/>
      <c r="O1208" s="194"/>
      <c r="P1208" s="194"/>
      <c r="Q1208" s="194"/>
      <c r="R1208" s="194"/>
      <c r="S1208" s="194"/>
      <c r="T1208" s="194"/>
      <c r="U1208" s="195"/>
      <c r="AT1208" s="189" t="s">
        <v>174</v>
      </c>
      <c r="AU1208" s="189" t="s">
        <v>83</v>
      </c>
      <c r="AV1208" s="187" t="s">
        <v>83</v>
      </c>
      <c r="AW1208" s="187" t="s">
        <v>176</v>
      </c>
      <c r="AX1208" s="187" t="s">
        <v>73</v>
      </c>
      <c r="AY1208" s="189" t="s">
        <v>165</v>
      </c>
    </row>
    <row r="1209" s="196" customFormat="true" ht="12" hidden="false" customHeight="false" outlineLevel="0" collapsed="false">
      <c r="B1209" s="197"/>
      <c r="D1209" s="180" t="s">
        <v>174</v>
      </c>
      <c r="E1209" s="198"/>
      <c r="F1209" s="199" t="s">
        <v>178</v>
      </c>
      <c r="H1209" s="200" t="n">
        <v>0.511485</v>
      </c>
      <c r="I1209" s="201"/>
      <c r="L1209" s="197"/>
      <c r="M1209" s="202"/>
      <c r="N1209" s="203"/>
      <c r="O1209" s="203"/>
      <c r="P1209" s="203"/>
      <c r="Q1209" s="203"/>
      <c r="R1209" s="203"/>
      <c r="S1209" s="203"/>
      <c r="T1209" s="203"/>
      <c r="U1209" s="204"/>
      <c r="AT1209" s="198" t="s">
        <v>174</v>
      </c>
      <c r="AU1209" s="198" t="s">
        <v>83</v>
      </c>
      <c r="AV1209" s="196" t="s">
        <v>172</v>
      </c>
      <c r="AW1209" s="196" t="s">
        <v>176</v>
      </c>
      <c r="AX1209" s="196" t="s">
        <v>81</v>
      </c>
      <c r="AY1209" s="198" t="s">
        <v>165</v>
      </c>
    </row>
    <row r="1210" s="22" customFormat="true" ht="24" hidden="false" customHeight="true" outlineLevel="0" collapsed="false">
      <c r="B1210" s="164"/>
      <c r="C1210" s="165" t="s">
        <v>1107</v>
      </c>
      <c r="D1210" s="165" t="s">
        <v>167</v>
      </c>
      <c r="E1210" s="166" t="s">
        <v>1108</v>
      </c>
      <c r="F1210" s="167" t="s">
        <v>1109</v>
      </c>
      <c r="G1210" s="168" t="s">
        <v>170</v>
      </c>
      <c r="H1210" s="169" t="n">
        <v>1.813</v>
      </c>
      <c r="I1210" s="170"/>
      <c r="J1210" s="171" t="n">
        <f aca="false">ROUND(I1210*H1210,2)</f>
        <v>0</v>
      </c>
      <c r="K1210" s="215" t="s">
        <v>171</v>
      </c>
      <c r="L1210" s="23"/>
      <c r="M1210" s="172"/>
      <c r="N1210" s="173" t="s">
        <v>44</v>
      </c>
      <c r="O1210" s="54"/>
      <c r="P1210" s="174" t="n">
        <f aca="false">O1210*H1210</f>
        <v>0</v>
      </c>
      <c r="Q1210" s="174" t="n">
        <v>0.063</v>
      </c>
      <c r="R1210" s="174" t="n">
        <f aca="false">Q1210*H1210</f>
        <v>0.114219</v>
      </c>
      <c r="S1210" s="174" t="n">
        <v>0</v>
      </c>
      <c r="T1210" s="174" t="n">
        <f aca="false">S1210*H1210</f>
        <v>0</v>
      </c>
      <c r="U1210" s="175"/>
      <c r="AR1210" s="176" t="s">
        <v>172</v>
      </c>
      <c r="AT1210" s="176" t="s">
        <v>167</v>
      </c>
      <c r="AU1210" s="176" t="s">
        <v>83</v>
      </c>
      <c r="AY1210" s="3" t="s">
        <v>165</v>
      </c>
      <c r="BE1210" s="177" t="n">
        <f aca="false">IF(N1210="základní",J1210,0)</f>
        <v>0</v>
      </c>
      <c r="BF1210" s="177" t="n">
        <f aca="false">IF(N1210="snížená",J1210,0)</f>
        <v>0</v>
      </c>
      <c r="BG1210" s="177" t="n">
        <f aca="false">IF(N1210="zákl. přenesená",J1210,0)</f>
        <v>0</v>
      </c>
      <c r="BH1210" s="177" t="n">
        <f aca="false">IF(N1210="sníž. přenesená",J1210,0)</f>
        <v>0</v>
      </c>
      <c r="BI1210" s="177" t="n">
        <f aca="false">IF(N1210="nulová",J1210,0)</f>
        <v>0</v>
      </c>
      <c r="BJ1210" s="3" t="s">
        <v>81</v>
      </c>
      <c r="BK1210" s="177" t="n">
        <f aca="false">ROUND(I1210*H1210,2)</f>
        <v>0</v>
      </c>
      <c r="BL1210" s="3" t="s">
        <v>172</v>
      </c>
      <c r="BM1210" s="176" t="s">
        <v>1110</v>
      </c>
    </row>
    <row r="1211" s="178" customFormat="true" ht="12" hidden="false" customHeight="false" outlineLevel="0" collapsed="false">
      <c r="B1211" s="179"/>
      <c r="D1211" s="180" t="s">
        <v>174</v>
      </c>
      <c r="E1211" s="181"/>
      <c r="F1211" s="182" t="s">
        <v>1111</v>
      </c>
      <c r="H1211" s="181"/>
      <c r="I1211" s="183"/>
      <c r="L1211" s="179"/>
      <c r="M1211" s="184"/>
      <c r="N1211" s="185"/>
      <c r="O1211" s="185"/>
      <c r="P1211" s="185"/>
      <c r="Q1211" s="185"/>
      <c r="R1211" s="185"/>
      <c r="S1211" s="185"/>
      <c r="T1211" s="185"/>
      <c r="U1211" s="186"/>
      <c r="AT1211" s="181" t="s">
        <v>174</v>
      </c>
      <c r="AU1211" s="181" t="s">
        <v>83</v>
      </c>
      <c r="AV1211" s="178" t="s">
        <v>81</v>
      </c>
      <c r="AW1211" s="178" t="s">
        <v>176</v>
      </c>
      <c r="AX1211" s="178" t="s">
        <v>73</v>
      </c>
      <c r="AY1211" s="181" t="s">
        <v>165</v>
      </c>
    </row>
    <row r="1212" s="187" customFormat="true" ht="12" hidden="false" customHeight="false" outlineLevel="0" collapsed="false">
      <c r="B1212" s="188"/>
      <c r="D1212" s="180" t="s">
        <v>174</v>
      </c>
      <c r="E1212" s="189"/>
      <c r="F1212" s="190" t="s">
        <v>677</v>
      </c>
      <c r="H1212" s="191" t="n">
        <v>1.8125</v>
      </c>
      <c r="I1212" s="192"/>
      <c r="L1212" s="188"/>
      <c r="M1212" s="193"/>
      <c r="N1212" s="194"/>
      <c r="O1212" s="194"/>
      <c r="P1212" s="194"/>
      <c r="Q1212" s="194"/>
      <c r="R1212" s="194"/>
      <c r="S1212" s="194"/>
      <c r="T1212" s="194"/>
      <c r="U1212" s="195"/>
      <c r="AT1212" s="189" t="s">
        <v>174</v>
      </c>
      <c r="AU1212" s="189" t="s">
        <v>83</v>
      </c>
      <c r="AV1212" s="187" t="s">
        <v>83</v>
      </c>
      <c r="AW1212" s="187" t="s">
        <v>176</v>
      </c>
      <c r="AX1212" s="187" t="s">
        <v>73</v>
      </c>
      <c r="AY1212" s="189" t="s">
        <v>165</v>
      </c>
    </row>
    <row r="1213" s="196" customFormat="true" ht="12" hidden="false" customHeight="false" outlineLevel="0" collapsed="false">
      <c r="B1213" s="197"/>
      <c r="D1213" s="180" t="s">
        <v>174</v>
      </c>
      <c r="E1213" s="198"/>
      <c r="F1213" s="199" t="s">
        <v>178</v>
      </c>
      <c r="H1213" s="200" t="n">
        <v>1.8125</v>
      </c>
      <c r="I1213" s="201"/>
      <c r="L1213" s="197"/>
      <c r="M1213" s="202"/>
      <c r="N1213" s="203"/>
      <c r="O1213" s="203"/>
      <c r="P1213" s="203"/>
      <c r="Q1213" s="203"/>
      <c r="R1213" s="203"/>
      <c r="S1213" s="203"/>
      <c r="T1213" s="203"/>
      <c r="U1213" s="204"/>
      <c r="AT1213" s="198" t="s">
        <v>174</v>
      </c>
      <c r="AU1213" s="198" t="s">
        <v>83</v>
      </c>
      <c r="AV1213" s="196" t="s">
        <v>172</v>
      </c>
      <c r="AW1213" s="196" t="s">
        <v>176</v>
      </c>
      <c r="AX1213" s="196" t="s">
        <v>81</v>
      </c>
      <c r="AY1213" s="198" t="s">
        <v>165</v>
      </c>
    </row>
    <row r="1214" s="22" customFormat="true" ht="24" hidden="false" customHeight="true" outlineLevel="0" collapsed="false">
      <c r="B1214" s="164"/>
      <c r="C1214" s="165" t="s">
        <v>1112</v>
      </c>
      <c r="D1214" s="165" t="s">
        <v>167</v>
      </c>
      <c r="E1214" s="166" t="s">
        <v>1113</v>
      </c>
      <c r="F1214" s="167" t="s">
        <v>1114</v>
      </c>
      <c r="G1214" s="168" t="s">
        <v>170</v>
      </c>
      <c r="H1214" s="169" t="n">
        <v>1.062</v>
      </c>
      <c r="I1214" s="170"/>
      <c r="J1214" s="171" t="n">
        <f aca="false">ROUND(I1214*H1214,2)</f>
        <v>0</v>
      </c>
      <c r="K1214" s="215" t="s">
        <v>171</v>
      </c>
      <c r="L1214" s="23"/>
      <c r="M1214" s="172"/>
      <c r="N1214" s="173" t="s">
        <v>44</v>
      </c>
      <c r="O1214" s="54"/>
      <c r="P1214" s="174" t="n">
        <f aca="false">O1214*H1214</f>
        <v>0</v>
      </c>
      <c r="Q1214" s="174" t="n">
        <v>0.1231</v>
      </c>
      <c r="R1214" s="174" t="n">
        <f aca="false">Q1214*H1214</f>
        <v>0.1307322</v>
      </c>
      <c r="S1214" s="174" t="n">
        <v>0</v>
      </c>
      <c r="T1214" s="174" t="n">
        <f aca="false">S1214*H1214</f>
        <v>0</v>
      </c>
      <c r="U1214" s="175"/>
      <c r="AR1214" s="176" t="s">
        <v>172</v>
      </c>
      <c r="AT1214" s="176" t="s">
        <v>167</v>
      </c>
      <c r="AU1214" s="176" t="s">
        <v>83</v>
      </c>
      <c r="AY1214" s="3" t="s">
        <v>165</v>
      </c>
      <c r="BE1214" s="177" t="n">
        <f aca="false">IF(N1214="základní",J1214,0)</f>
        <v>0</v>
      </c>
      <c r="BF1214" s="177" t="n">
        <f aca="false">IF(N1214="snížená",J1214,0)</f>
        <v>0</v>
      </c>
      <c r="BG1214" s="177" t="n">
        <f aca="false">IF(N1214="zákl. přenesená",J1214,0)</f>
        <v>0</v>
      </c>
      <c r="BH1214" s="177" t="n">
        <f aca="false">IF(N1214="sníž. přenesená",J1214,0)</f>
        <v>0</v>
      </c>
      <c r="BI1214" s="177" t="n">
        <f aca="false">IF(N1214="nulová",J1214,0)</f>
        <v>0</v>
      </c>
      <c r="BJ1214" s="3" t="s">
        <v>81</v>
      </c>
      <c r="BK1214" s="177" t="n">
        <f aca="false">ROUND(I1214*H1214,2)</f>
        <v>0</v>
      </c>
      <c r="BL1214" s="3" t="s">
        <v>172</v>
      </c>
      <c r="BM1214" s="176" t="s">
        <v>1115</v>
      </c>
    </row>
    <row r="1215" s="178" customFormat="true" ht="12" hidden="false" customHeight="false" outlineLevel="0" collapsed="false">
      <c r="B1215" s="179"/>
      <c r="D1215" s="180" t="s">
        <v>174</v>
      </c>
      <c r="E1215" s="181"/>
      <c r="F1215" s="182" t="s">
        <v>210</v>
      </c>
      <c r="H1215" s="181"/>
      <c r="I1215" s="183"/>
      <c r="L1215" s="179"/>
      <c r="M1215" s="184"/>
      <c r="N1215" s="185"/>
      <c r="O1215" s="185"/>
      <c r="P1215" s="185"/>
      <c r="Q1215" s="185"/>
      <c r="R1215" s="185"/>
      <c r="S1215" s="185"/>
      <c r="T1215" s="185"/>
      <c r="U1215" s="186"/>
      <c r="AT1215" s="181" t="s">
        <v>174</v>
      </c>
      <c r="AU1215" s="181" t="s">
        <v>83</v>
      </c>
      <c r="AV1215" s="178" t="s">
        <v>81</v>
      </c>
      <c r="AW1215" s="178" t="s">
        <v>176</v>
      </c>
      <c r="AX1215" s="178" t="s">
        <v>73</v>
      </c>
      <c r="AY1215" s="181" t="s">
        <v>165</v>
      </c>
    </row>
    <row r="1216" s="187" customFormat="true" ht="12" hidden="false" customHeight="false" outlineLevel="0" collapsed="false">
      <c r="B1216" s="188"/>
      <c r="D1216" s="180" t="s">
        <v>174</v>
      </c>
      <c r="E1216" s="189"/>
      <c r="F1216" s="190" t="s">
        <v>1116</v>
      </c>
      <c r="H1216" s="191" t="n">
        <v>0.12</v>
      </c>
      <c r="I1216" s="192"/>
      <c r="L1216" s="188"/>
      <c r="M1216" s="193"/>
      <c r="N1216" s="194"/>
      <c r="O1216" s="194"/>
      <c r="P1216" s="194"/>
      <c r="Q1216" s="194"/>
      <c r="R1216" s="194"/>
      <c r="S1216" s="194"/>
      <c r="T1216" s="194"/>
      <c r="U1216" s="195"/>
      <c r="AT1216" s="189" t="s">
        <v>174</v>
      </c>
      <c r="AU1216" s="189" t="s">
        <v>83</v>
      </c>
      <c r="AV1216" s="187" t="s">
        <v>83</v>
      </c>
      <c r="AW1216" s="187" t="s">
        <v>176</v>
      </c>
      <c r="AX1216" s="187" t="s">
        <v>73</v>
      </c>
      <c r="AY1216" s="189" t="s">
        <v>165</v>
      </c>
    </row>
    <row r="1217" s="187" customFormat="true" ht="12" hidden="false" customHeight="false" outlineLevel="0" collapsed="false">
      <c r="B1217" s="188"/>
      <c r="D1217" s="180" t="s">
        <v>174</v>
      </c>
      <c r="E1217" s="189"/>
      <c r="F1217" s="190" t="s">
        <v>1117</v>
      </c>
      <c r="H1217" s="191" t="n">
        <v>0.75</v>
      </c>
      <c r="I1217" s="192"/>
      <c r="L1217" s="188"/>
      <c r="M1217" s="193"/>
      <c r="N1217" s="194"/>
      <c r="O1217" s="194"/>
      <c r="P1217" s="194"/>
      <c r="Q1217" s="194"/>
      <c r="R1217" s="194"/>
      <c r="S1217" s="194"/>
      <c r="T1217" s="194"/>
      <c r="U1217" s="195"/>
      <c r="AT1217" s="189" t="s">
        <v>174</v>
      </c>
      <c r="AU1217" s="189" t="s">
        <v>83</v>
      </c>
      <c r="AV1217" s="187" t="s">
        <v>83</v>
      </c>
      <c r="AW1217" s="187" t="s">
        <v>176</v>
      </c>
      <c r="AX1217" s="187" t="s">
        <v>73</v>
      </c>
      <c r="AY1217" s="189" t="s">
        <v>165</v>
      </c>
    </row>
    <row r="1218" s="187" customFormat="true" ht="12" hidden="false" customHeight="false" outlineLevel="0" collapsed="false">
      <c r="B1218" s="188"/>
      <c r="D1218" s="180" t="s">
        <v>174</v>
      </c>
      <c r="E1218" s="189"/>
      <c r="F1218" s="190" t="s">
        <v>1118</v>
      </c>
      <c r="H1218" s="191" t="n">
        <v>0.192</v>
      </c>
      <c r="I1218" s="192"/>
      <c r="L1218" s="188"/>
      <c r="M1218" s="193"/>
      <c r="N1218" s="194"/>
      <c r="O1218" s="194"/>
      <c r="P1218" s="194"/>
      <c r="Q1218" s="194"/>
      <c r="R1218" s="194"/>
      <c r="S1218" s="194"/>
      <c r="T1218" s="194"/>
      <c r="U1218" s="195"/>
      <c r="AT1218" s="189" t="s">
        <v>174</v>
      </c>
      <c r="AU1218" s="189" t="s">
        <v>83</v>
      </c>
      <c r="AV1218" s="187" t="s">
        <v>83</v>
      </c>
      <c r="AW1218" s="187" t="s">
        <v>176</v>
      </c>
      <c r="AX1218" s="187" t="s">
        <v>73</v>
      </c>
      <c r="AY1218" s="189" t="s">
        <v>165</v>
      </c>
    </row>
    <row r="1219" s="196" customFormat="true" ht="12" hidden="false" customHeight="false" outlineLevel="0" collapsed="false">
      <c r="B1219" s="197"/>
      <c r="D1219" s="180" t="s">
        <v>174</v>
      </c>
      <c r="E1219" s="198"/>
      <c r="F1219" s="199" t="s">
        <v>178</v>
      </c>
      <c r="H1219" s="200" t="n">
        <v>1.062</v>
      </c>
      <c r="I1219" s="201"/>
      <c r="L1219" s="197"/>
      <c r="M1219" s="202"/>
      <c r="N1219" s="203"/>
      <c r="O1219" s="203"/>
      <c r="P1219" s="203"/>
      <c r="Q1219" s="203"/>
      <c r="R1219" s="203"/>
      <c r="S1219" s="203"/>
      <c r="T1219" s="203"/>
      <c r="U1219" s="204"/>
      <c r="AT1219" s="198" t="s">
        <v>174</v>
      </c>
      <c r="AU1219" s="198" t="s">
        <v>83</v>
      </c>
      <c r="AV1219" s="196" t="s">
        <v>172</v>
      </c>
      <c r="AW1219" s="196" t="s">
        <v>176</v>
      </c>
      <c r="AX1219" s="196" t="s">
        <v>81</v>
      </c>
      <c r="AY1219" s="198" t="s">
        <v>165</v>
      </c>
    </row>
    <row r="1220" s="22" customFormat="true" ht="24" hidden="false" customHeight="true" outlineLevel="0" collapsed="false">
      <c r="B1220" s="164"/>
      <c r="C1220" s="165" t="s">
        <v>1119</v>
      </c>
      <c r="D1220" s="165" t="s">
        <v>167</v>
      </c>
      <c r="E1220" s="166" t="s">
        <v>1120</v>
      </c>
      <c r="F1220" s="167" t="s">
        <v>1121</v>
      </c>
      <c r="G1220" s="168" t="s">
        <v>170</v>
      </c>
      <c r="H1220" s="169" t="n">
        <v>43.322</v>
      </c>
      <c r="I1220" s="170"/>
      <c r="J1220" s="171" t="n">
        <f aca="false">ROUND(I1220*H1220,2)</f>
        <v>0</v>
      </c>
      <c r="K1220" s="167" t="s">
        <v>171</v>
      </c>
      <c r="L1220" s="23"/>
      <c r="M1220" s="172"/>
      <c r="N1220" s="173" t="s">
        <v>44</v>
      </c>
      <c r="O1220" s="54"/>
      <c r="P1220" s="174" t="n">
        <f aca="false">O1220*H1220</f>
        <v>0</v>
      </c>
      <c r="Q1220" s="174" t="n">
        <v>0.077</v>
      </c>
      <c r="R1220" s="174" t="n">
        <f aca="false">Q1220*H1220</f>
        <v>3.335794</v>
      </c>
      <c r="S1220" s="174" t="n">
        <v>0</v>
      </c>
      <c r="T1220" s="174" t="n">
        <f aca="false">S1220*H1220</f>
        <v>0</v>
      </c>
      <c r="U1220" s="175"/>
      <c r="AR1220" s="176" t="s">
        <v>172</v>
      </c>
      <c r="AT1220" s="176" t="s">
        <v>167</v>
      </c>
      <c r="AU1220" s="176" t="s">
        <v>83</v>
      </c>
      <c r="AY1220" s="3" t="s">
        <v>165</v>
      </c>
      <c r="BE1220" s="177" t="n">
        <f aca="false">IF(N1220="základní",J1220,0)</f>
        <v>0</v>
      </c>
      <c r="BF1220" s="177" t="n">
        <f aca="false">IF(N1220="snížená",J1220,0)</f>
        <v>0</v>
      </c>
      <c r="BG1220" s="177" t="n">
        <f aca="false">IF(N1220="zákl. přenesená",J1220,0)</f>
        <v>0</v>
      </c>
      <c r="BH1220" s="177" t="n">
        <f aca="false">IF(N1220="sníž. přenesená",J1220,0)</f>
        <v>0</v>
      </c>
      <c r="BI1220" s="177" t="n">
        <f aca="false">IF(N1220="nulová",J1220,0)</f>
        <v>0</v>
      </c>
      <c r="BJ1220" s="3" t="s">
        <v>81</v>
      </c>
      <c r="BK1220" s="177" t="n">
        <f aca="false">ROUND(I1220*H1220,2)</f>
        <v>0</v>
      </c>
      <c r="BL1220" s="3" t="s">
        <v>172</v>
      </c>
      <c r="BM1220" s="176" t="s">
        <v>1122</v>
      </c>
    </row>
    <row r="1221" s="178" customFormat="true" ht="12" hidden="false" customHeight="false" outlineLevel="0" collapsed="false">
      <c r="B1221" s="179"/>
      <c r="D1221" s="180" t="s">
        <v>174</v>
      </c>
      <c r="E1221" s="181"/>
      <c r="F1221" s="182" t="s">
        <v>1123</v>
      </c>
      <c r="H1221" s="181"/>
      <c r="I1221" s="183"/>
      <c r="L1221" s="179"/>
      <c r="M1221" s="184"/>
      <c r="N1221" s="185"/>
      <c r="O1221" s="185"/>
      <c r="P1221" s="185"/>
      <c r="Q1221" s="185"/>
      <c r="R1221" s="185"/>
      <c r="S1221" s="185"/>
      <c r="T1221" s="185"/>
      <c r="U1221" s="186"/>
      <c r="AT1221" s="181" t="s">
        <v>174</v>
      </c>
      <c r="AU1221" s="181" t="s">
        <v>83</v>
      </c>
      <c r="AV1221" s="178" t="s">
        <v>81</v>
      </c>
      <c r="AW1221" s="178" t="s">
        <v>176</v>
      </c>
      <c r="AX1221" s="178" t="s">
        <v>73</v>
      </c>
      <c r="AY1221" s="181" t="s">
        <v>165</v>
      </c>
    </row>
    <row r="1222" s="178" customFormat="true" ht="12" hidden="false" customHeight="false" outlineLevel="0" collapsed="false">
      <c r="B1222" s="179"/>
      <c r="D1222" s="180" t="s">
        <v>174</v>
      </c>
      <c r="E1222" s="181"/>
      <c r="F1222" s="182" t="s">
        <v>210</v>
      </c>
      <c r="H1222" s="181"/>
      <c r="I1222" s="183"/>
      <c r="L1222" s="179"/>
      <c r="M1222" s="184"/>
      <c r="N1222" s="185"/>
      <c r="O1222" s="185"/>
      <c r="P1222" s="185"/>
      <c r="Q1222" s="185"/>
      <c r="R1222" s="185"/>
      <c r="S1222" s="185"/>
      <c r="T1222" s="185"/>
      <c r="U1222" s="186"/>
      <c r="AT1222" s="181" t="s">
        <v>174</v>
      </c>
      <c r="AU1222" s="181" t="s">
        <v>83</v>
      </c>
      <c r="AV1222" s="178" t="s">
        <v>81</v>
      </c>
      <c r="AW1222" s="178" t="s">
        <v>176</v>
      </c>
      <c r="AX1222" s="178" t="s">
        <v>73</v>
      </c>
      <c r="AY1222" s="181" t="s">
        <v>165</v>
      </c>
    </row>
    <row r="1223" s="187" customFormat="true" ht="36" hidden="false" customHeight="false" outlineLevel="0" collapsed="false">
      <c r="B1223" s="188"/>
      <c r="D1223" s="180" t="s">
        <v>174</v>
      </c>
      <c r="E1223" s="189"/>
      <c r="F1223" s="190" t="s">
        <v>1124</v>
      </c>
      <c r="H1223" s="191" t="n">
        <v>10.3103</v>
      </c>
      <c r="I1223" s="192"/>
      <c r="L1223" s="188"/>
      <c r="M1223" s="193"/>
      <c r="N1223" s="194"/>
      <c r="O1223" s="194"/>
      <c r="P1223" s="194"/>
      <c r="Q1223" s="194"/>
      <c r="R1223" s="194"/>
      <c r="S1223" s="194"/>
      <c r="T1223" s="194"/>
      <c r="U1223" s="195"/>
      <c r="AT1223" s="189" t="s">
        <v>174</v>
      </c>
      <c r="AU1223" s="189" t="s">
        <v>83</v>
      </c>
      <c r="AV1223" s="187" t="s">
        <v>83</v>
      </c>
      <c r="AW1223" s="187" t="s">
        <v>176</v>
      </c>
      <c r="AX1223" s="187" t="s">
        <v>73</v>
      </c>
      <c r="AY1223" s="189" t="s">
        <v>165</v>
      </c>
    </row>
    <row r="1224" s="187" customFormat="true" ht="48" hidden="false" customHeight="false" outlineLevel="0" collapsed="false">
      <c r="B1224" s="188"/>
      <c r="D1224" s="180" t="s">
        <v>174</v>
      </c>
      <c r="E1224" s="189"/>
      <c r="F1224" s="190" t="s">
        <v>1125</v>
      </c>
      <c r="H1224" s="191" t="n">
        <v>3.19086</v>
      </c>
      <c r="I1224" s="192"/>
      <c r="L1224" s="188"/>
      <c r="M1224" s="193"/>
      <c r="N1224" s="194"/>
      <c r="O1224" s="194"/>
      <c r="P1224" s="194"/>
      <c r="Q1224" s="194"/>
      <c r="R1224" s="194"/>
      <c r="S1224" s="194"/>
      <c r="T1224" s="194"/>
      <c r="U1224" s="195"/>
      <c r="AT1224" s="189" t="s">
        <v>174</v>
      </c>
      <c r="AU1224" s="189" t="s">
        <v>83</v>
      </c>
      <c r="AV1224" s="187" t="s">
        <v>83</v>
      </c>
      <c r="AW1224" s="187" t="s">
        <v>176</v>
      </c>
      <c r="AX1224" s="187" t="s">
        <v>73</v>
      </c>
      <c r="AY1224" s="189" t="s">
        <v>165</v>
      </c>
    </row>
    <row r="1225" s="178" customFormat="true" ht="12" hidden="false" customHeight="false" outlineLevel="0" collapsed="false">
      <c r="B1225" s="179"/>
      <c r="D1225" s="180" t="s">
        <v>174</v>
      </c>
      <c r="E1225" s="181"/>
      <c r="F1225" s="182" t="s">
        <v>375</v>
      </c>
      <c r="H1225" s="181"/>
      <c r="I1225" s="183"/>
      <c r="L1225" s="179"/>
      <c r="M1225" s="184"/>
      <c r="N1225" s="185"/>
      <c r="O1225" s="185"/>
      <c r="P1225" s="185"/>
      <c r="Q1225" s="185"/>
      <c r="R1225" s="185"/>
      <c r="S1225" s="185"/>
      <c r="T1225" s="185"/>
      <c r="U1225" s="186"/>
      <c r="AT1225" s="181" t="s">
        <v>174</v>
      </c>
      <c r="AU1225" s="181" t="s">
        <v>83</v>
      </c>
      <c r="AV1225" s="178" t="s">
        <v>81</v>
      </c>
      <c r="AW1225" s="178" t="s">
        <v>176</v>
      </c>
      <c r="AX1225" s="178" t="s">
        <v>73</v>
      </c>
      <c r="AY1225" s="181" t="s">
        <v>165</v>
      </c>
    </row>
    <row r="1226" s="187" customFormat="true" ht="36" hidden="false" customHeight="false" outlineLevel="0" collapsed="false">
      <c r="B1226" s="188"/>
      <c r="D1226" s="180" t="s">
        <v>174</v>
      </c>
      <c r="E1226" s="189"/>
      <c r="F1226" s="190" t="s">
        <v>1126</v>
      </c>
      <c r="H1226" s="191" t="n">
        <v>12.93915</v>
      </c>
      <c r="I1226" s="192"/>
      <c r="L1226" s="188"/>
      <c r="M1226" s="193"/>
      <c r="N1226" s="194"/>
      <c r="O1226" s="194"/>
      <c r="P1226" s="194"/>
      <c r="Q1226" s="194"/>
      <c r="R1226" s="194"/>
      <c r="S1226" s="194"/>
      <c r="T1226" s="194"/>
      <c r="U1226" s="195"/>
      <c r="AT1226" s="189" t="s">
        <v>174</v>
      </c>
      <c r="AU1226" s="189" t="s">
        <v>83</v>
      </c>
      <c r="AV1226" s="187" t="s">
        <v>83</v>
      </c>
      <c r="AW1226" s="187" t="s">
        <v>176</v>
      </c>
      <c r="AX1226" s="187" t="s">
        <v>73</v>
      </c>
      <c r="AY1226" s="189" t="s">
        <v>165</v>
      </c>
    </row>
    <row r="1227" s="187" customFormat="true" ht="36" hidden="false" customHeight="false" outlineLevel="0" collapsed="false">
      <c r="B1227" s="188"/>
      <c r="D1227" s="180" t="s">
        <v>174</v>
      </c>
      <c r="E1227" s="189"/>
      <c r="F1227" s="190" t="s">
        <v>1127</v>
      </c>
      <c r="H1227" s="191" t="n">
        <v>1.9638</v>
      </c>
      <c r="I1227" s="192"/>
      <c r="L1227" s="188"/>
      <c r="M1227" s="193"/>
      <c r="N1227" s="194"/>
      <c r="O1227" s="194"/>
      <c r="P1227" s="194"/>
      <c r="Q1227" s="194"/>
      <c r="R1227" s="194"/>
      <c r="S1227" s="194"/>
      <c r="T1227" s="194"/>
      <c r="U1227" s="195"/>
      <c r="AT1227" s="189" t="s">
        <v>174</v>
      </c>
      <c r="AU1227" s="189" t="s">
        <v>83</v>
      </c>
      <c r="AV1227" s="187" t="s">
        <v>83</v>
      </c>
      <c r="AW1227" s="187" t="s">
        <v>176</v>
      </c>
      <c r="AX1227" s="187" t="s">
        <v>73</v>
      </c>
      <c r="AY1227" s="189" t="s">
        <v>165</v>
      </c>
    </row>
    <row r="1228" s="178" customFormat="true" ht="12" hidden="false" customHeight="false" outlineLevel="0" collapsed="false">
      <c r="B1228" s="179"/>
      <c r="D1228" s="180" t="s">
        <v>174</v>
      </c>
      <c r="E1228" s="181"/>
      <c r="F1228" s="182" t="s">
        <v>377</v>
      </c>
      <c r="H1228" s="181"/>
      <c r="I1228" s="183"/>
      <c r="L1228" s="179"/>
      <c r="M1228" s="184"/>
      <c r="N1228" s="185"/>
      <c r="O1228" s="185"/>
      <c r="P1228" s="185"/>
      <c r="Q1228" s="185"/>
      <c r="R1228" s="185"/>
      <c r="S1228" s="185"/>
      <c r="T1228" s="185"/>
      <c r="U1228" s="186"/>
      <c r="AT1228" s="181" t="s">
        <v>174</v>
      </c>
      <c r="AU1228" s="181" t="s">
        <v>83</v>
      </c>
      <c r="AV1228" s="178" t="s">
        <v>81</v>
      </c>
      <c r="AW1228" s="178" t="s">
        <v>176</v>
      </c>
      <c r="AX1228" s="178" t="s">
        <v>73</v>
      </c>
      <c r="AY1228" s="181" t="s">
        <v>165</v>
      </c>
    </row>
    <row r="1229" s="187" customFormat="true" ht="36" hidden="false" customHeight="false" outlineLevel="0" collapsed="false">
      <c r="B1229" s="188"/>
      <c r="D1229" s="180" t="s">
        <v>174</v>
      </c>
      <c r="E1229" s="189"/>
      <c r="F1229" s="190" t="s">
        <v>1128</v>
      </c>
      <c r="H1229" s="191" t="n">
        <v>12.9542</v>
      </c>
      <c r="I1229" s="192"/>
      <c r="L1229" s="188"/>
      <c r="M1229" s="193"/>
      <c r="N1229" s="194"/>
      <c r="O1229" s="194"/>
      <c r="P1229" s="194"/>
      <c r="Q1229" s="194"/>
      <c r="R1229" s="194"/>
      <c r="S1229" s="194"/>
      <c r="T1229" s="194"/>
      <c r="U1229" s="195"/>
      <c r="AT1229" s="189" t="s">
        <v>174</v>
      </c>
      <c r="AU1229" s="189" t="s">
        <v>83</v>
      </c>
      <c r="AV1229" s="187" t="s">
        <v>83</v>
      </c>
      <c r="AW1229" s="187" t="s">
        <v>176</v>
      </c>
      <c r="AX1229" s="187" t="s">
        <v>73</v>
      </c>
      <c r="AY1229" s="189" t="s">
        <v>165</v>
      </c>
    </row>
    <row r="1230" s="187" customFormat="true" ht="36" hidden="false" customHeight="false" outlineLevel="0" collapsed="false">
      <c r="B1230" s="188"/>
      <c r="D1230" s="180" t="s">
        <v>174</v>
      </c>
      <c r="E1230" s="189"/>
      <c r="F1230" s="190" t="s">
        <v>1127</v>
      </c>
      <c r="H1230" s="191" t="n">
        <v>1.9638</v>
      </c>
      <c r="I1230" s="192"/>
      <c r="L1230" s="188"/>
      <c r="M1230" s="193"/>
      <c r="N1230" s="194"/>
      <c r="O1230" s="194"/>
      <c r="P1230" s="194"/>
      <c r="Q1230" s="194"/>
      <c r="R1230" s="194"/>
      <c r="S1230" s="194"/>
      <c r="T1230" s="194"/>
      <c r="U1230" s="195"/>
      <c r="AT1230" s="189" t="s">
        <v>174</v>
      </c>
      <c r="AU1230" s="189" t="s">
        <v>83</v>
      </c>
      <c r="AV1230" s="187" t="s">
        <v>83</v>
      </c>
      <c r="AW1230" s="187" t="s">
        <v>176</v>
      </c>
      <c r="AX1230" s="187" t="s">
        <v>73</v>
      </c>
      <c r="AY1230" s="189" t="s">
        <v>165</v>
      </c>
    </row>
    <row r="1231" s="196" customFormat="true" ht="12" hidden="false" customHeight="false" outlineLevel="0" collapsed="false">
      <c r="B1231" s="197"/>
      <c r="D1231" s="180" t="s">
        <v>174</v>
      </c>
      <c r="E1231" s="198"/>
      <c r="F1231" s="199" t="s">
        <v>178</v>
      </c>
      <c r="H1231" s="200" t="n">
        <v>43.32211</v>
      </c>
      <c r="I1231" s="201"/>
      <c r="L1231" s="197"/>
      <c r="M1231" s="202"/>
      <c r="N1231" s="203"/>
      <c r="O1231" s="203"/>
      <c r="P1231" s="203"/>
      <c r="Q1231" s="203"/>
      <c r="R1231" s="203"/>
      <c r="S1231" s="203"/>
      <c r="T1231" s="203"/>
      <c r="U1231" s="204"/>
      <c r="AT1231" s="198" t="s">
        <v>174</v>
      </c>
      <c r="AU1231" s="198" t="s">
        <v>83</v>
      </c>
      <c r="AV1231" s="196" t="s">
        <v>172</v>
      </c>
      <c r="AW1231" s="196" t="s">
        <v>176</v>
      </c>
      <c r="AX1231" s="196" t="s">
        <v>81</v>
      </c>
      <c r="AY1231" s="198" t="s">
        <v>165</v>
      </c>
    </row>
    <row r="1232" s="22" customFormat="true" ht="16.5" hidden="false" customHeight="true" outlineLevel="0" collapsed="false">
      <c r="B1232" s="164"/>
      <c r="C1232" s="165" t="s">
        <v>1129</v>
      </c>
      <c r="D1232" s="165" t="s">
        <v>167</v>
      </c>
      <c r="E1232" s="166" t="s">
        <v>1130</v>
      </c>
      <c r="F1232" s="167" t="s">
        <v>1131</v>
      </c>
      <c r="G1232" s="168" t="s">
        <v>170</v>
      </c>
      <c r="H1232" s="169" t="n">
        <v>3.51</v>
      </c>
      <c r="I1232" s="170"/>
      <c r="J1232" s="171" t="n">
        <f aca="false">ROUND(I1232*H1232,2)</f>
        <v>0</v>
      </c>
      <c r="K1232" s="215" t="s">
        <v>171</v>
      </c>
      <c r="L1232" s="23"/>
      <c r="M1232" s="172"/>
      <c r="N1232" s="173" t="s">
        <v>44</v>
      </c>
      <c r="O1232" s="54"/>
      <c r="P1232" s="174" t="n">
        <f aca="false">O1232*H1232</f>
        <v>0</v>
      </c>
      <c r="Q1232" s="174" t="n">
        <v>0.06702</v>
      </c>
      <c r="R1232" s="174" t="n">
        <f aca="false">Q1232*H1232</f>
        <v>0.2352402</v>
      </c>
      <c r="S1232" s="174" t="n">
        <v>0</v>
      </c>
      <c r="T1232" s="174" t="n">
        <f aca="false">S1232*H1232</f>
        <v>0</v>
      </c>
      <c r="U1232" s="175"/>
      <c r="AR1232" s="176" t="s">
        <v>172</v>
      </c>
      <c r="AT1232" s="176" t="s">
        <v>167</v>
      </c>
      <c r="AU1232" s="176" t="s">
        <v>83</v>
      </c>
      <c r="AY1232" s="3" t="s">
        <v>165</v>
      </c>
      <c r="BE1232" s="177" t="n">
        <f aca="false">IF(N1232="základní",J1232,0)</f>
        <v>0</v>
      </c>
      <c r="BF1232" s="177" t="n">
        <f aca="false">IF(N1232="snížená",J1232,0)</f>
        <v>0</v>
      </c>
      <c r="BG1232" s="177" t="n">
        <f aca="false">IF(N1232="zákl. přenesená",J1232,0)</f>
        <v>0</v>
      </c>
      <c r="BH1232" s="177" t="n">
        <f aca="false">IF(N1232="sníž. přenesená",J1232,0)</f>
        <v>0</v>
      </c>
      <c r="BI1232" s="177" t="n">
        <f aca="false">IF(N1232="nulová",J1232,0)</f>
        <v>0</v>
      </c>
      <c r="BJ1232" s="3" t="s">
        <v>81</v>
      </c>
      <c r="BK1232" s="177" t="n">
        <f aca="false">ROUND(I1232*H1232,2)</f>
        <v>0</v>
      </c>
      <c r="BL1232" s="3" t="s">
        <v>172</v>
      </c>
      <c r="BM1232" s="176" t="s">
        <v>1132</v>
      </c>
    </row>
    <row r="1233" s="178" customFormat="true" ht="12" hidden="false" customHeight="false" outlineLevel="0" collapsed="false">
      <c r="B1233" s="179"/>
      <c r="D1233" s="180" t="s">
        <v>174</v>
      </c>
      <c r="E1233" s="181"/>
      <c r="F1233" s="182" t="s">
        <v>389</v>
      </c>
      <c r="H1233" s="181"/>
      <c r="I1233" s="183"/>
      <c r="L1233" s="179"/>
      <c r="M1233" s="184"/>
      <c r="N1233" s="185"/>
      <c r="O1233" s="185"/>
      <c r="P1233" s="185"/>
      <c r="Q1233" s="185"/>
      <c r="R1233" s="185"/>
      <c r="S1233" s="185"/>
      <c r="T1233" s="185"/>
      <c r="U1233" s="186"/>
      <c r="AT1233" s="181" t="s">
        <v>174</v>
      </c>
      <c r="AU1233" s="181" t="s">
        <v>83</v>
      </c>
      <c r="AV1233" s="178" t="s">
        <v>81</v>
      </c>
      <c r="AW1233" s="178" t="s">
        <v>176</v>
      </c>
      <c r="AX1233" s="178" t="s">
        <v>73</v>
      </c>
      <c r="AY1233" s="181" t="s">
        <v>165</v>
      </c>
    </row>
    <row r="1234" s="178" customFormat="true" ht="12" hidden="false" customHeight="false" outlineLevel="0" collapsed="false">
      <c r="B1234" s="179"/>
      <c r="D1234" s="180" t="s">
        <v>174</v>
      </c>
      <c r="E1234" s="181"/>
      <c r="F1234" s="182" t="s">
        <v>1133</v>
      </c>
      <c r="H1234" s="181"/>
      <c r="I1234" s="183"/>
      <c r="L1234" s="179"/>
      <c r="M1234" s="184"/>
      <c r="N1234" s="185"/>
      <c r="O1234" s="185"/>
      <c r="P1234" s="185"/>
      <c r="Q1234" s="185"/>
      <c r="R1234" s="185"/>
      <c r="S1234" s="185"/>
      <c r="T1234" s="185"/>
      <c r="U1234" s="186"/>
      <c r="AT1234" s="181" t="s">
        <v>174</v>
      </c>
      <c r="AU1234" s="181" t="s">
        <v>83</v>
      </c>
      <c r="AV1234" s="178" t="s">
        <v>81</v>
      </c>
      <c r="AW1234" s="178" t="s">
        <v>176</v>
      </c>
      <c r="AX1234" s="178" t="s">
        <v>73</v>
      </c>
      <c r="AY1234" s="181" t="s">
        <v>165</v>
      </c>
    </row>
    <row r="1235" s="187" customFormat="true" ht="12" hidden="false" customHeight="false" outlineLevel="0" collapsed="false">
      <c r="B1235" s="188"/>
      <c r="D1235" s="180" t="s">
        <v>174</v>
      </c>
      <c r="E1235" s="189"/>
      <c r="F1235" s="190" t="s">
        <v>1134</v>
      </c>
      <c r="H1235" s="191" t="n">
        <v>3.51</v>
      </c>
      <c r="I1235" s="192"/>
      <c r="L1235" s="188"/>
      <c r="M1235" s="193"/>
      <c r="N1235" s="194"/>
      <c r="O1235" s="194"/>
      <c r="P1235" s="194"/>
      <c r="Q1235" s="194"/>
      <c r="R1235" s="194"/>
      <c r="S1235" s="194"/>
      <c r="T1235" s="194"/>
      <c r="U1235" s="195"/>
      <c r="AT1235" s="189" t="s">
        <v>174</v>
      </c>
      <c r="AU1235" s="189" t="s">
        <v>83</v>
      </c>
      <c r="AV1235" s="187" t="s">
        <v>83</v>
      </c>
      <c r="AW1235" s="187" t="s">
        <v>176</v>
      </c>
      <c r="AX1235" s="187" t="s">
        <v>73</v>
      </c>
      <c r="AY1235" s="189" t="s">
        <v>165</v>
      </c>
    </row>
    <row r="1236" s="196" customFormat="true" ht="12" hidden="false" customHeight="false" outlineLevel="0" collapsed="false">
      <c r="B1236" s="197"/>
      <c r="D1236" s="180" t="s">
        <v>174</v>
      </c>
      <c r="E1236" s="198"/>
      <c r="F1236" s="199" t="s">
        <v>178</v>
      </c>
      <c r="H1236" s="200" t="n">
        <v>3.51</v>
      </c>
      <c r="I1236" s="201"/>
      <c r="L1236" s="197"/>
      <c r="M1236" s="202"/>
      <c r="N1236" s="203"/>
      <c r="O1236" s="203"/>
      <c r="P1236" s="203"/>
      <c r="Q1236" s="203"/>
      <c r="R1236" s="203"/>
      <c r="S1236" s="203"/>
      <c r="T1236" s="203"/>
      <c r="U1236" s="204"/>
      <c r="AT1236" s="198" t="s">
        <v>174</v>
      </c>
      <c r="AU1236" s="198" t="s">
        <v>83</v>
      </c>
      <c r="AV1236" s="196" t="s">
        <v>172</v>
      </c>
      <c r="AW1236" s="196" t="s">
        <v>176</v>
      </c>
      <c r="AX1236" s="196" t="s">
        <v>81</v>
      </c>
      <c r="AY1236" s="198" t="s">
        <v>165</v>
      </c>
    </row>
    <row r="1237" s="22" customFormat="true" ht="24" hidden="false" customHeight="true" outlineLevel="0" collapsed="false">
      <c r="B1237" s="164"/>
      <c r="C1237" s="165" t="s">
        <v>1135</v>
      </c>
      <c r="D1237" s="165" t="s">
        <v>167</v>
      </c>
      <c r="E1237" s="166" t="s">
        <v>1136</v>
      </c>
      <c r="F1237" s="167" t="s">
        <v>1137</v>
      </c>
      <c r="G1237" s="168" t="s">
        <v>170</v>
      </c>
      <c r="H1237" s="169" t="n">
        <v>25.56</v>
      </c>
      <c r="I1237" s="170"/>
      <c r="J1237" s="171" t="n">
        <f aca="false">ROUND(I1237*H1237,2)</f>
        <v>0</v>
      </c>
      <c r="K1237" s="215" t="s">
        <v>171</v>
      </c>
      <c r="L1237" s="23"/>
      <c r="M1237" s="172"/>
      <c r="N1237" s="173" t="s">
        <v>44</v>
      </c>
      <c r="O1237" s="54"/>
      <c r="P1237" s="174" t="n">
        <f aca="false">O1237*H1237</f>
        <v>0</v>
      </c>
      <c r="Q1237" s="174" t="n">
        <v>0.02346</v>
      </c>
      <c r="R1237" s="174" t="n">
        <f aca="false">Q1237*H1237</f>
        <v>0.5996376</v>
      </c>
      <c r="S1237" s="174" t="n">
        <v>0</v>
      </c>
      <c r="T1237" s="174" t="n">
        <f aca="false">S1237*H1237</f>
        <v>0</v>
      </c>
      <c r="U1237" s="175"/>
      <c r="AR1237" s="176" t="s">
        <v>172</v>
      </c>
      <c r="AT1237" s="176" t="s">
        <v>167</v>
      </c>
      <c r="AU1237" s="176" t="s">
        <v>83</v>
      </c>
      <c r="AY1237" s="3" t="s">
        <v>165</v>
      </c>
      <c r="BE1237" s="177" t="n">
        <f aca="false">IF(N1237="základní",J1237,0)</f>
        <v>0</v>
      </c>
      <c r="BF1237" s="177" t="n">
        <f aca="false">IF(N1237="snížená",J1237,0)</f>
        <v>0</v>
      </c>
      <c r="BG1237" s="177" t="n">
        <f aca="false">IF(N1237="zákl. přenesená",J1237,0)</f>
        <v>0</v>
      </c>
      <c r="BH1237" s="177" t="n">
        <f aca="false">IF(N1237="sníž. přenesená",J1237,0)</f>
        <v>0</v>
      </c>
      <c r="BI1237" s="177" t="n">
        <f aca="false">IF(N1237="nulová",J1237,0)</f>
        <v>0</v>
      </c>
      <c r="BJ1237" s="3" t="s">
        <v>81</v>
      </c>
      <c r="BK1237" s="177" t="n">
        <f aca="false">ROUND(I1237*H1237,2)</f>
        <v>0</v>
      </c>
      <c r="BL1237" s="3" t="s">
        <v>172</v>
      </c>
      <c r="BM1237" s="176" t="s">
        <v>1138</v>
      </c>
    </row>
    <row r="1238" s="178" customFormat="true" ht="12" hidden="false" customHeight="false" outlineLevel="0" collapsed="false">
      <c r="B1238" s="179"/>
      <c r="D1238" s="180" t="s">
        <v>174</v>
      </c>
      <c r="E1238" s="181"/>
      <c r="F1238" s="182" t="s">
        <v>210</v>
      </c>
      <c r="H1238" s="181"/>
      <c r="I1238" s="183"/>
      <c r="L1238" s="179"/>
      <c r="M1238" s="184"/>
      <c r="N1238" s="185"/>
      <c r="O1238" s="185"/>
      <c r="P1238" s="185"/>
      <c r="Q1238" s="185"/>
      <c r="R1238" s="185"/>
      <c r="S1238" s="185"/>
      <c r="T1238" s="185"/>
      <c r="U1238" s="186"/>
      <c r="AT1238" s="181" t="s">
        <v>174</v>
      </c>
      <c r="AU1238" s="181" t="s">
        <v>83</v>
      </c>
      <c r="AV1238" s="178" t="s">
        <v>81</v>
      </c>
      <c r="AW1238" s="178" t="s">
        <v>176</v>
      </c>
      <c r="AX1238" s="178" t="s">
        <v>73</v>
      </c>
      <c r="AY1238" s="181" t="s">
        <v>165</v>
      </c>
    </row>
    <row r="1239" s="187" customFormat="true" ht="12" hidden="false" customHeight="false" outlineLevel="0" collapsed="false">
      <c r="B1239" s="188"/>
      <c r="D1239" s="180" t="s">
        <v>174</v>
      </c>
      <c r="E1239" s="189"/>
      <c r="F1239" s="190" t="s">
        <v>1139</v>
      </c>
      <c r="H1239" s="191" t="n">
        <v>5.52</v>
      </c>
      <c r="I1239" s="192"/>
      <c r="L1239" s="188"/>
      <c r="M1239" s="193"/>
      <c r="N1239" s="194"/>
      <c r="O1239" s="194"/>
      <c r="P1239" s="194"/>
      <c r="Q1239" s="194"/>
      <c r="R1239" s="194"/>
      <c r="S1239" s="194"/>
      <c r="T1239" s="194"/>
      <c r="U1239" s="195"/>
      <c r="AT1239" s="189" t="s">
        <v>174</v>
      </c>
      <c r="AU1239" s="189" t="s">
        <v>83</v>
      </c>
      <c r="AV1239" s="187" t="s">
        <v>83</v>
      </c>
      <c r="AW1239" s="187" t="s">
        <v>176</v>
      </c>
      <c r="AX1239" s="187" t="s">
        <v>73</v>
      </c>
      <c r="AY1239" s="189" t="s">
        <v>165</v>
      </c>
    </row>
    <row r="1240" s="187" customFormat="true" ht="12" hidden="false" customHeight="false" outlineLevel="0" collapsed="false">
      <c r="B1240" s="188"/>
      <c r="D1240" s="180" t="s">
        <v>174</v>
      </c>
      <c r="E1240" s="189"/>
      <c r="F1240" s="190" t="s">
        <v>1140</v>
      </c>
      <c r="H1240" s="191" t="n">
        <v>7.26</v>
      </c>
      <c r="I1240" s="192"/>
      <c r="L1240" s="188"/>
      <c r="M1240" s="193"/>
      <c r="N1240" s="194"/>
      <c r="O1240" s="194"/>
      <c r="P1240" s="194"/>
      <c r="Q1240" s="194"/>
      <c r="R1240" s="194"/>
      <c r="S1240" s="194"/>
      <c r="T1240" s="194"/>
      <c r="U1240" s="195"/>
      <c r="AT1240" s="189" t="s">
        <v>174</v>
      </c>
      <c r="AU1240" s="189" t="s">
        <v>83</v>
      </c>
      <c r="AV1240" s="187" t="s">
        <v>83</v>
      </c>
      <c r="AW1240" s="187" t="s">
        <v>176</v>
      </c>
      <c r="AX1240" s="187" t="s">
        <v>73</v>
      </c>
      <c r="AY1240" s="189" t="s">
        <v>165</v>
      </c>
    </row>
    <row r="1241" s="178" customFormat="true" ht="12" hidden="false" customHeight="false" outlineLevel="0" collapsed="false">
      <c r="B1241" s="179"/>
      <c r="D1241" s="180" t="s">
        <v>174</v>
      </c>
      <c r="E1241" s="181"/>
      <c r="F1241" s="182" t="s">
        <v>375</v>
      </c>
      <c r="H1241" s="181"/>
      <c r="I1241" s="183"/>
      <c r="L1241" s="179"/>
      <c r="M1241" s="184"/>
      <c r="N1241" s="185"/>
      <c r="O1241" s="185"/>
      <c r="P1241" s="185"/>
      <c r="Q1241" s="185"/>
      <c r="R1241" s="185"/>
      <c r="S1241" s="185"/>
      <c r="T1241" s="185"/>
      <c r="U1241" s="186"/>
      <c r="AT1241" s="181" t="s">
        <v>174</v>
      </c>
      <c r="AU1241" s="181" t="s">
        <v>83</v>
      </c>
      <c r="AV1241" s="178" t="s">
        <v>81</v>
      </c>
      <c r="AW1241" s="178" t="s">
        <v>176</v>
      </c>
      <c r="AX1241" s="178" t="s">
        <v>73</v>
      </c>
      <c r="AY1241" s="181" t="s">
        <v>165</v>
      </c>
    </row>
    <row r="1242" s="187" customFormat="true" ht="12" hidden="false" customHeight="false" outlineLevel="0" collapsed="false">
      <c r="B1242" s="188"/>
      <c r="D1242" s="180" t="s">
        <v>174</v>
      </c>
      <c r="E1242" s="189"/>
      <c r="F1242" s="190" t="s">
        <v>1139</v>
      </c>
      <c r="H1242" s="191" t="n">
        <v>5.52</v>
      </c>
      <c r="I1242" s="192"/>
      <c r="L1242" s="188"/>
      <c r="M1242" s="193"/>
      <c r="N1242" s="194"/>
      <c r="O1242" s="194"/>
      <c r="P1242" s="194"/>
      <c r="Q1242" s="194"/>
      <c r="R1242" s="194"/>
      <c r="S1242" s="194"/>
      <c r="T1242" s="194"/>
      <c r="U1242" s="195"/>
      <c r="AT1242" s="189" t="s">
        <v>174</v>
      </c>
      <c r="AU1242" s="189" t="s">
        <v>83</v>
      </c>
      <c r="AV1242" s="187" t="s">
        <v>83</v>
      </c>
      <c r="AW1242" s="187" t="s">
        <v>176</v>
      </c>
      <c r="AX1242" s="187" t="s">
        <v>73</v>
      </c>
      <c r="AY1242" s="189" t="s">
        <v>165</v>
      </c>
    </row>
    <row r="1243" s="187" customFormat="true" ht="12" hidden="false" customHeight="false" outlineLevel="0" collapsed="false">
      <c r="B1243" s="188"/>
      <c r="D1243" s="180" t="s">
        <v>174</v>
      </c>
      <c r="E1243" s="189"/>
      <c r="F1243" s="190" t="s">
        <v>1141</v>
      </c>
      <c r="H1243" s="191" t="n">
        <v>7.26</v>
      </c>
      <c r="I1243" s="192"/>
      <c r="L1243" s="188"/>
      <c r="M1243" s="193"/>
      <c r="N1243" s="194"/>
      <c r="O1243" s="194"/>
      <c r="P1243" s="194"/>
      <c r="Q1243" s="194"/>
      <c r="R1243" s="194"/>
      <c r="S1243" s="194"/>
      <c r="T1243" s="194"/>
      <c r="U1243" s="195"/>
      <c r="AT1243" s="189" t="s">
        <v>174</v>
      </c>
      <c r="AU1243" s="189" t="s">
        <v>83</v>
      </c>
      <c r="AV1243" s="187" t="s">
        <v>83</v>
      </c>
      <c r="AW1243" s="187" t="s">
        <v>176</v>
      </c>
      <c r="AX1243" s="187" t="s">
        <v>73</v>
      </c>
      <c r="AY1243" s="189" t="s">
        <v>165</v>
      </c>
    </row>
    <row r="1244" s="196" customFormat="true" ht="12" hidden="false" customHeight="false" outlineLevel="0" collapsed="false">
      <c r="B1244" s="197"/>
      <c r="D1244" s="180" t="s">
        <v>174</v>
      </c>
      <c r="E1244" s="198"/>
      <c r="F1244" s="199" t="s">
        <v>178</v>
      </c>
      <c r="H1244" s="200" t="n">
        <v>25.56</v>
      </c>
      <c r="I1244" s="201"/>
      <c r="L1244" s="197"/>
      <c r="M1244" s="202"/>
      <c r="N1244" s="203"/>
      <c r="O1244" s="203"/>
      <c r="P1244" s="203"/>
      <c r="Q1244" s="203"/>
      <c r="R1244" s="203"/>
      <c r="S1244" s="203"/>
      <c r="T1244" s="203"/>
      <c r="U1244" s="204"/>
      <c r="AT1244" s="198" t="s">
        <v>174</v>
      </c>
      <c r="AU1244" s="198" t="s">
        <v>83</v>
      </c>
      <c r="AV1244" s="196" t="s">
        <v>172</v>
      </c>
      <c r="AW1244" s="196" t="s">
        <v>176</v>
      </c>
      <c r="AX1244" s="196" t="s">
        <v>81</v>
      </c>
      <c r="AY1244" s="198" t="s">
        <v>165</v>
      </c>
    </row>
    <row r="1245" s="22" customFormat="true" ht="24" hidden="false" customHeight="true" outlineLevel="0" collapsed="false">
      <c r="B1245" s="164"/>
      <c r="C1245" s="165" t="s">
        <v>1142</v>
      </c>
      <c r="D1245" s="165" t="s">
        <v>167</v>
      </c>
      <c r="E1245" s="166" t="s">
        <v>1143</v>
      </c>
      <c r="F1245" s="167" t="s">
        <v>1144</v>
      </c>
      <c r="G1245" s="168" t="s">
        <v>181</v>
      </c>
      <c r="H1245" s="169" t="n">
        <v>84</v>
      </c>
      <c r="I1245" s="170"/>
      <c r="J1245" s="171" t="n">
        <f aca="false">ROUND(I1245*H1245,2)</f>
        <v>0</v>
      </c>
      <c r="K1245" s="215" t="s">
        <v>171</v>
      </c>
      <c r="L1245" s="23"/>
      <c r="M1245" s="172"/>
      <c r="N1245" s="173" t="s">
        <v>44</v>
      </c>
      <c r="O1245" s="54"/>
      <c r="P1245" s="174" t="n">
        <f aca="false">O1245*H1245</f>
        <v>0</v>
      </c>
      <c r="Q1245" s="174" t="n">
        <v>0.00105</v>
      </c>
      <c r="R1245" s="174" t="n">
        <f aca="false">Q1245*H1245</f>
        <v>0.0882</v>
      </c>
      <c r="S1245" s="174" t="n">
        <v>0</v>
      </c>
      <c r="T1245" s="174" t="n">
        <f aca="false">S1245*H1245</f>
        <v>0</v>
      </c>
      <c r="U1245" s="175"/>
      <c r="AR1245" s="176" t="s">
        <v>273</v>
      </c>
      <c r="AT1245" s="176" t="s">
        <v>167</v>
      </c>
      <c r="AU1245" s="176" t="s">
        <v>83</v>
      </c>
      <c r="AY1245" s="3" t="s">
        <v>165</v>
      </c>
      <c r="BE1245" s="177" t="n">
        <f aca="false">IF(N1245="základní",J1245,0)</f>
        <v>0</v>
      </c>
      <c r="BF1245" s="177" t="n">
        <f aca="false">IF(N1245="snížená",J1245,0)</f>
        <v>0</v>
      </c>
      <c r="BG1245" s="177" t="n">
        <f aca="false">IF(N1245="zákl. přenesená",J1245,0)</f>
        <v>0</v>
      </c>
      <c r="BH1245" s="177" t="n">
        <f aca="false">IF(N1245="sníž. přenesená",J1245,0)</f>
        <v>0</v>
      </c>
      <c r="BI1245" s="177" t="n">
        <f aca="false">IF(N1245="nulová",J1245,0)</f>
        <v>0</v>
      </c>
      <c r="BJ1245" s="3" t="s">
        <v>81</v>
      </c>
      <c r="BK1245" s="177" t="n">
        <f aca="false">ROUND(I1245*H1245,2)</f>
        <v>0</v>
      </c>
      <c r="BL1245" s="3" t="s">
        <v>273</v>
      </c>
      <c r="BM1245" s="176" t="s">
        <v>1145</v>
      </c>
    </row>
    <row r="1246" s="22" customFormat="true" ht="24" hidden="false" customHeight="true" outlineLevel="0" collapsed="false">
      <c r="B1246" s="164"/>
      <c r="C1246" s="165" t="s">
        <v>1146</v>
      </c>
      <c r="D1246" s="165" t="s">
        <v>167</v>
      </c>
      <c r="E1246" s="166" t="s">
        <v>1147</v>
      </c>
      <c r="F1246" s="167" t="s">
        <v>1148</v>
      </c>
      <c r="G1246" s="168" t="s">
        <v>403</v>
      </c>
      <c r="H1246" s="169" t="n">
        <v>79</v>
      </c>
      <c r="I1246" s="170"/>
      <c r="J1246" s="171" t="n">
        <f aca="false">ROUND(I1246*H1246,2)</f>
        <v>0</v>
      </c>
      <c r="K1246" s="215" t="s">
        <v>171</v>
      </c>
      <c r="L1246" s="23"/>
      <c r="M1246" s="172"/>
      <c r="N1246" s="173" t="s">
        <v>44</v>
      </c>
      <c r="O1246" s="54"/>
      <c r="P1246" s="174" t="n">
        <f aca="false">O1246*H1246</f>
        <v>0</v>
      </c>
      <c r="Q1246" s="174" t="n">
        <v>0.01698</v>
      </c>
      <c r="R1246" s="174" t="n">
        <f aca="false">Q1246*H1246</f>
        <v>1.34142</v>
      </c>
      <c r="S1246" s="174" t="n">
        <v>0</v>
      </c>
      <c r="T1246" s="174" t="n">
        <f aca="false">S1246*H1246</f>
        <v>0</v>
      </c>
      <c r="U1246" s="175"/>
      <c r="AR1246" s="176" t="s">
        <v>172</v>
      </c>
      <c r="AT1246" s="176" t="s">
        <v>167</v>
      </c>
      <c r="AU1246" s="176" t="s">
        <v>83</v>
      </c>
      <c r="AY1246" s="3" t="s">
        <v>165</v>
      </c>
      <c r="BE1246" s="177" t="n">
        <f aca="false">IF(N1246="základní",J1246,0)</f>
        <v>0</v>
      </c>
      <c r="BF1246" s="177" t="n">
        <f aca="false">IF(N1246="snížená",J1246,0)</f>
        <v>0</v>
      </c>
      <c r="BG1246" s="177" t="n">
        <f aca="false">IF(N1246="zákl. přenesená",J1246,0)</f>
        <v>0</v>
      </c>
      <c r="BH1246" s="177" t="n">
        <f aca="false">IF(N1246="sníž. přenesená",J1246,0)</f>
        <v>0</v>
      </c>
      <c r="BI1246" s="177" t="n">
        <f aca="false">IF(N1246="nulová",J1246,0)</f>
        <v>0</v>
      </c>
      <c r="BJ1246" s="3" t="s">
        <v>81</v>
      </c>
      <c r="BK1246" s="177" t="n">
        <f aca="false">ROUND(I1246*H1246,2)</f>
        <v>0</v>
      </c>
      <c r="BL1246" s="3" t="s">
        <v>172</v>
      </c>
      <c r="BM1246" s="176" t="s">
        <v>1149</v>
      </c>
    </row>
    <row r="1247" s="187" customFormat="true" ht="12" hidden="false" customHeight="false" outlineLevel="0" collapsed="false">
      <c r="B1247" s="188"/>
      <c r="D1247" s="180" t="s">
        <v>174</v>
      </c>
      <c r="E1247" s="189"/>
      <c r="F1247" s="190" t="s">
        <v>1150</v>
      </c>
      <c r="H1247" s="191" t="n">
        <v>11</v>
      </c>
      <c r="I1247" s="192"/>
      <c r="L1247" s="188"/>
      <c r="M1247" s="193"/>
      <c r="N1247" s="194"/>
      <c r="O1247" s="194"/>
      <c r="P1247" s="194"/>
      <c r="Q1247" s="194"/>
      <c r="R1247" s="194"/>
      <c r="S1247" s="194"/>
      <c r="T1247" s="194"/>
      <c r="U1247" s="195"/>
      <c r="AT1247" s="189" t="s">
        <v>174</v>
      </c>
      <c r="AU1247" s="189" t="s">
        <v>83</v>
      </c>
      <c r="AV1247" s="187" t="s">
        <v>83</v>
      </c>
      <c r="AW1247" s="187" t="s">
        <v>176</v>
      </c>
      <c r="AX1247" s="187" t="s">
        <v>73</v>
      </c>
      <c r="AY1247" s="189" t="s">
        <v>165</v>
      </c>
    </row>
    <row r="1248" s="187" customFormat="true" ht="12" hidden="false" customHeight="false" outlineLevel="0" collapsed="false">
      <c r="B1248" s="188"/>
      <c r="D1248" s="180" t="s">
        <v>174</v>
      </c>
      <c r="E1248" s="189"/>
      <c r="F1248" s="190" t="s">
        <v>1151</v>
      </c>
      <c r="H1248" s="191" t="n">
        <v>18</v>
      </c>
      <c r="I1248" s="192"/>
      <c r="L1248" s="188"/>
      <c r="M1248" s="193"/>
      <c r="N1248" s="194"/>
      <c r="O1248" s="194"/>
      <c r="P1248" s="194"/>
      <c r="Q1248" s="194"/>
      <c r="R1248" s="194"/>
      <c r="S1248" s="194"/>
      <c r="T1248" s="194"/>
      <c r="U1248" s="195"/>
      <c r="AT1248" s="189" t="s">
        <v>174</v>
      </c>
      <c r="AU1248" s="189" t="s">
        <v>83</v>
      </c>
      <c r="AV1248" s="187" t="s">
        <v>83</v>
      </c>
      <c r="AW1248" s="187" t="s">
        <v>176</v>
      </c>
      <c r="AX1248" s="187" t="s">
        <v>73</v>
      </c>
      <c r="AY1248" s="189" t="s">
        <v>165</v>
      </c>
    </row>
    <row r="1249" s="187" customFormat="true" ht="12" hidden="false" customHeight="false" outlineLevel="0" collapsed="false">
      <c r="B1249" s="188"/>
      <c r="D1249" s="180" t="s">
        <v>174</v>
      </c>
      <c r="E1249" s="189"/>
      <c r="F1249" s="190" t="s">
        <v>1152</v>
      </c>
      <c r="H1249" s="191" t="n">
        <v>10</v>
      </c>
      <c r="I1249" s="192"/>
      <c r="L1249" s="188"/>
      <c r="M1249" s="193"/>
      <c r="N1249" s="194"/>
      <c r="O1249" s="194"/>
      <c r="P1249" s="194"/>
      <c r="Q1249" s="194"/>
      <c r="R1249" s="194"/>
      <c r="S1249" s="194"/>
      <c r="T1249" s="194"/>
      <c r="U1249" s="195"/>
      <c r="AT1249" s="189" t="s">
        <v>174</v>
      </c>
      <c r="AU1249" s="189" t="s">
        <v>83</v>
      </c>
      <c r="AV1249" s="187" t="s">
        <v>83</v>
      </c>
      <c r="AW1249" s="187" t="s">
        <v>176</v>
      </c>
      <c r="AX1249" s="187" t="s">
        <v>73</v>
      </c>
      <c r="AY1249" s="189" t="s">
        <v>165</v>
      </c>
    </row>
    <row r="1250" s="187" customFormat="true" ht="12" hidden="false" customHeight="false" outlineLevel="0" collapsed="false">
      <c r="B1250" s="188"/>
      <c r="D1250" s="180" t="s">
        <v>174</v>
      </c>
      <c r="E1250" s="189"/>
      <c r="F1250" s="190" t="s">
        <v>1153</v>
      </c>
      <c r="H1250" s="191" t="n">
        <v>1</v>
      </c>
      <c r="I1250" s="192"/>
      <c r="L1250" s="188"/>
      <c r="M1250" s="193"/>
      <c r="N1250" s="194"/>
      <c r="O1250" s="194"/>
      <c r="P1250" s="194"/>
      <c r="Q1250" s="194"/>
      <c r="R1250" s="194"/>
      <c r="S1250" s="194"/>
      <c r="T1250" s="194"/>
      <c r="U1250" s="195"/>
      <c r="AT1250" s="189" t="s">
        <v>174</v>
      </c>
      <c r="AU1250" s="189" t="s">
        <v>83</v>
      </c>
      <c r="AV1250" s="187" t="s">
        <v>83</v>
      </c>
      <c r="AW1250" s="187" t="s">
        <v>176</v>
      </c>
      <c r="AX1250" s="187" t="s">
        <v>73</v>
      </c>
      <c r="AY1250" s="189" t="s">
        <v>165</v>
      </c>
    </row>
    <row r="1251" s="187" customFormat="true" ht="12" hidden="false" customHeight="false" outlineLevel="0" collapsed="false">
      <c r="B1251" s="188"/>
      <c r="D1251" s="180" t="s">
        <v>174</v>
      </c>
      <c r="E1251" s="189"/>
      <c r="F1251" s="190" t="s">
        <v>1154</v>
      </c>
      <c r="H1251" s="191" t="n">
        <v>12</v>
      </c>
      <c r="I1251" s="192"/>
      <c r="L1251" s="188"/>
      <c r="M1251" s="193"/>
      <c r="N1251" s="194"/>
      <c r="O1251" s="194"/>
      <c r="P1251" s="194"/>
      <c r="Q1251" s="194"/>
      <c r="R1251" s="194"/>
      <c r="S1251" s="194"/>
      <c r="T1251" s="194"/>
      <c r="U1251" s="195"/>
      <c r="AT1251" s="189" t="s">
        <v>174</v>
      </c>
      <c r="AU1251" s="189" t="s">
        <v>83</v>
      </c>
      <c r="AV1251" s="187" t="s">
        <v>83</v>
      </c>
      <c r="AW1251" s="187" t="s">
        <v>176</v>
      </c>
      <c r="AX1251" s="187" t="s">
        <v>73</v>
      </c>
      <c r="AY1251" s="189" t="s">
        <v>165</v>
      </c>
    </row>
    <row r="1252" s="187" customFormat="true" ht="12" hidden="false" customHeight="false" outlineLevel="0" collapsed="false">
      <c r="B1252" s="188"/>
      <c r="D1252" s="180" t="s">
        <v>174</v>
      </c>
      <c r="E1252" s="189"/>
      <c r="F1252" s="190" t="s">
        <v>1155</v>
      </c>
      <c r="H1252" s="191" t="n">
        <v>17</v>
      </c>
      <c r="I1252" s="192"/>
      <c r="L1252" s="188"/>
      <c r="M1252" s="193"/>
      <c r="N1252" s="194"/>
      <c r="O1252" s="194"/>
      <c r="P1252" s="194"/>
      <c r="Q1252" s="194"/>
      <c r="R1252" s="194"/>
      <c r="S1252" s="194"/>
      <c r="T1252" s="194"/>
      <c r="U1252" s="195"/>
      <c r="AT1252" s="189" t="s">
        <v>174</v>
      </c>
      <c r="AU1252" s="189" t="s">
        <v>83</v>
      </c>
      <c r="AV1252" s="187" t="s">
        <v>83</v>
      </c>
      <c r="AW1252" s="187" t="s">
        <v>176</v>
      </c>
      <c r="AX1252" s="187" t="s">
        <v>73</v>
      </c>
      <c r="AY1252" s="189" t="s">
        <v>165</v>
      </c>
    </row>
    <row r="1253" s="187" customFormat="true" ht="12" hidden="false" customHeight="false" outlineLevel="0" collapsed="false">
      <c r="B1253" s="188"/>
      <c r="D1253" s="180" t="s">
        <v>174</v>
      </c>
      <c r="E1253" s="189"/>
      <c r="F1253" s="190" t="s">
        <v>1156</v>
      </c>
      <c r="H1253" s="191" t="n">
        <v>10</v>
      </c>
      <c r="I1253" s="192"/>
      <c r="L1253" s="188"/>
      <c r="M1253" s="193"/>
      <c r="N1253" s="194"/>
      <c r="O1253" s="194"/>
      <c r="P1253" s="194"/>
      <c r="Q1253" s="194"/>
      <c r="R1253" s="194"/>
      <c r="S1253" s="194"/>
      <c r="T1253" s="194"/>
      <c r="U1253" s="195"/>
      <c r="AT1253" s="189" t="s">
        <v>174</v>
      </c>
      <c r="AU1253" s="189" t="s">
        <v>83</v>
      </c>
      <c r="AV1253" s="187" t="s">
        <v>83</v>
      </c>
      <c r="AW1253" s="187" t="s">
        <v>176</v>
      </c>
      <c r="AX1253" s="187" t="s">
        <v>73</v>
      </c>
      <c r="AY1253" s="189" t="s">
        <v>165</v>
      </c>
    </row>
    <row r="1254" s="196" customFormat="true" ht="12" hidden="false" customHeight="false" outlineLevel="0" collapsed="false">
      <c r="B1254" s="197"/>
      <c r="D1254" s="180" t="s">
        <v>174</v>
      </c>
      <c r="E1254" s="198"/>
      <c r="F1254" s="199" t="s">
        <v>178</v>
      </c>
      <c r="H1254" s="200" t="n">
        <v>79</v>
      </c>
      <c r="I1254" s="201"/>
      <c r="L1254" s="197"/>
      <c r="M1254" s="202"/>
      <c r="N1254" s="203"/>
      <c r="O1254" s="203"/>
      <c r="P1254" s="203"/>
      <c r="Q1254" s="203"/>
      <c r="R1254" s="203"/>
      <c r="S1254" s="203"/>
      <c r="T1254" s="203"/>
      <c r="U1254" s="204"/>
      <c r="AT1254" s="198" t="s">
        <v>174</v>
      </c>
      <c r="AU1254" s="198" t="s">
        <v>83</v>
      </c>
      <c r="AV1254" s="196" t="s">
        <v>172</v>
      </c>
      <c r="AW1254" s="196" t="s">
        <v>176</v>
      </c>
      <c r="AX1254" s="196" t="s">
        <v>81</v>
      </c>
      <c r="AY1254" s="198" t="s">
        <v>165</v>
      </c>
    </row>
    <row r="1255" s="22" customFormat="true" ht="24" hidden="false" customHeight="true" outlineLevel="0" collapsed="false">
      <c r="B1255" s="164"/>
      <c r="C1255" s="205" t="s">
        <v>1157</v>
      </c>
      <c r="D1255" s="205" t="s">
        <v>262</v>
      </c>
      <c r="E1255" s="206" t="s">
        <v>1158</v>
      </c>
      <c r="F1255" s="207" t="s">
        <v>1159</v>
      </c>
      <c r="G1255" s="208" t="s">
        <v>403</v>
      </c>
      <c r="H1255" s="209" t="n">
        <v>23</v>
      </c>
      <c r="I1255" s="210"/>
      <c r="J1255" s="211" t="n">
        <f aca="false">ROUND(I1255*H1255,2)</f>
        <v>0</v>
      </c>
      <c r="K1255" s="207" t="s">
        <v>171</v>
      </c>
      <c r="L1255" s="212"/>
      <c r="M1255" s="213"/>
      <c r="N1255" s="214" t="s">
        <v>44</v>
      </c>
      <c r="O1255" s="54"/>
      <c r="P1255" s="174" t="n">
        <f aca="false">O1255*H1255</f>
        <v>0</v>
      </c>
      <c r="Q1255" s="174" t="n">
        <v>0.0119</v>
      </c>
      <c r="R1255" s="174" t="n">
        <f aca="false">Q1255*H1255</f>
        <v>0.2737</v>
      </c>
      <c r="S1255" s="174" t="n">
        <v>0</v>
      </c>
      <c r="T1255" s="174" t="n">
        <f aca="false">S1255*H1255</f>
        <v>0</v>
      </c>
      <c r="U1255" s="175"/>
      <c r="AR1255" s="176" t="s">
        <v>223</v>
      </c>
      <c r="AT1255" s="176" t="s">
        <v>262</v>
      </c>
      <c r="AU1255" s="176" t="s">
        <v>83</v>
      </c>
      <c r="AY1255" s="3" t="s">
        <v>165</v>
      </c>
      <c r="BE1255" s="177" t="n">
        <f aca="false">IF(N1255="základní",J1255,0)</f>
        <v>0</v>
      </c>
      <c r="BF1255" s="177" t="n">
        <f aca="false">IF(N1255="snížená",J1255,0)</f>
        <v>0</v>
      </c>
      <c r="BG1255" s="177" t="n">
        <f aca="false">IF(N1255="zákl. přenesená",J1255,0)</f>
        <v>0</v>
      </c>
      <c r="BH1255" s="177" t="n">
        <f aca="false">IF(N1255="sníž. přenesená",J1255,0)</f>
        <v>0</v>
      </c>
      <c r="BI1255" s="177" t="n">
        <f aca="false">IF(N1255="nulová",J1255,0)</f>
        <v>0</v>
      </c>
      <c r="BJ1255" s="3" t="s">
        <v>81</v>
      </c>
      <c r="BK1255" s="177" t="n">
        <f aca="false">ROUND(I1255*H1255,2)</f>
        <v>0</v>
      </c>
      <c r="BL1255" s="3" t="s">
        <v>172</v>
      </c>
      <c r="BM1255" s="176" t="s">
        <v>1160</v>
      </c>
    </row>
    <row r="1256" s="187" customFormat="true" ht="12" hidden="false" customHeight="false" outlineLevel="0" collapsed="false">
      <c r="B1256" s="188"/>
      <c r="D1256" s="180" t="s">
        <v>174</v>
      </c>
      <c r="E1256" s="189"/>
      <c r="F1256" s="190" t="s">
        <v>1150</v>
      </c>
      <c r="H1256" s="191" t="n">
        <v>11</v>
      </c>
      <c r="I1256" s="192"/>
      <c r="L1256" s="188"/>
      <c r="M1256" s="193"/>
      <c r="N1256" s="194"/>
      <c r="O1256" s="194"/>
      <c r="P1256" s="194"/>
      <c r="Q1256" s="194"/>
      <c r="R1256" s="194"/>
      <c r="S1256" s="194"/>
      <c r="T1256" s="194"/>
      <c r="U1256" s="195"/>
      <c r="AT1256" s="189" t="s">
        <v>174</v>
      </c>
      <c r="AU1256" s="189" t="s">
        <v>83</v>
      </c>
      <c r="AV1256" s="187" t="s">
        <v>83</v>
      </c>
      <c r="AW1256" s="187" t="s">
        <v>176</v>
      </c>
      <c r="AX1256" s="187" t="s">
        <v>73</v>
      </c>
      <c r="AY1256" s="189" t="s">
        <v>165</v>
      </c>
    </row>
    <row r="1257" s="187" customFormat="true" ht="12" hidden="false" customHeight="false" outlineLevel="0" collapsed="false">
      <c r="B1257" s="188"/>
      <c r="D1257" s="180" t="s">
        <v>174</v>
      </c>
      <c r="E1257" s="189"/>
      <c r="F1257" s="190" t="s">
        <v>1154</v>
      </c>
      <c r="H1257" s="191" t="n">
        <v>12</v>
      </c>
      <c r="I1257" s="192"/>
      <c r="L1257" s="188"/>
      <c r="M1257" s="193"/>
      <c r="N1257" s="194"/>
      <c r="O1257" s="194"/>
      <c r="P1257" s="194"/>
      <c r="Q1257" s="194"/>
      <c r="R1257" s="194"/>
      <c r="S1257" s="194"/>
      <c r="T1257" s="194"/>
      <c r="U1257" s="195"/>
      <c r="AT1257" s="189" t="s">
        <v>174</v>
      </c>
      <c r="AU1257" s="189" t="s">
        <v>83</v>
      </c>
      <c r="AV1257" s="187" t="s">
        <v>83</v>
      </c>
      <c r="AW1257" s="187" t="s">
        <v>176</v>
      </c>
      <c r="AX1257" s="187" t="s">
        <v>73</v>
      </c>
      <c r="AY1257" s="189" t="s">
        <v>165</v>
      </c>
    </row>
    <row r="1258" s="196" customFormat="true" ht="12" hidden="false" customHeight="false" outlineLevel="0" collapsed="false">
      <c r="B1258" s="197"/>
      <c r="D1258" s="180" t="s">
        <v>174</v>
      </c>
      <c r="E1258" s="198"/>
      <c r="F1258" s="199" t="s">
        <v>178</v>
      </c>
      <c r="H1258" s="200" t="n">
        <v>23</v>
      </c>
      <c r="I1258" s="201"/>
      <c r="L1258" s="197"/>
      <c r="M1258" s="202"/>
      <c r="N1258" s="203"/>
      <c r="O1258" s="203"/>
      <c r="P1258" s="203"/>
      <c r="Q1258" s="203"/>
      <c r="R1258" s="203"/>
      <c r="S1258" s="203"/>
      <c r="T1258" s="203"/>
      <c r="U1258" s="204"/>
      <c r="AT1258" s="198" t="s">
        <v>174</v>
      </c>
      <c r="AU1258" s="198" t="s">
        <v>83</v>
      </c>
      <c r="AV1258" s="196" t="s">
        <v>172</v>
      </c>
      <c r="AW1258" s="196" t="s">
        <v>176</v>
      </c>
      <c r="AX1258" s="196" t="s">
        <v>81</v>
      </c>
      <c r="AY1258" s="198" t="s">
        <v>165</v>
      </c>
    </row>
    <row r="1259" s="22" customFormat="true" ht="24" hidden="false" customHeight="true" outlineLevel="0" collapsed="false">
      <c r="B1259" s="164"/>
      <c r="C1259" s="205" t="s">
        <v>1161</v>
      </c>
      <c r="D1259" s="205" t="s">
        <v>262</v>
      </c>
      <c r="E1259" s="206" t="s">
        <v>1162</v>
      </c>
      <c r="F1259" s="207" t="s">
        <v>1163</v>
      </c>
      <c r="G1259" s="208" t="s">
        <v>403</v>
      </c>
      <c r="H1259" s="209" t="n">
        <v>35</v>
      </c>
      <c r="I1259" s="210"/>
      <c r="J1259" s="211" t="n">
        <f aca="false">ROUND(I1259*H1259,2)</f>
        <v>0</v>
      </c>
      <c r="K1259" s="207" t="s">
        <v>171</v>
      </c>
      <c r="L1259" s="212"/>
      <c r="M1259" s="213"/>
      <c r="N1259" s="214" t="s">
        <v>44</v>
      </c>
      <c r="O1259" s="54"/>
      <c r="P1259" s="174" t="n">
        <f aca="false">O1259*H1259</f>
        <v>0</v>
      </c>
      <c r="Q1259" s="174" t="n">
        <v>0.0121</v>
      </c>
      <c r="R1259" s="174" t="n">
        <f aca="false">Q1259*H1259</f>
        <v>0.4235</v>
      </c>
      <c r="S1259" s="174" t="n">
        <v>0</v>
      </c>
      <c r="T1259" s="174" t="n">
        <f aca="false">S1259*H1259</f>
        <v>0</v>
      </c>
      <c r="U1259" s="175"/>
      <c r="AR1259" s="176" t="s">
        <v>223</v>
      </c>
      <c r="AT1259" s="176" t="s">
        <v>262</v>
      </c>
      <c r="AU1259" s="176" t="s">
        <v>83</v>
      </c>
      <c r="AY1259" s="3" t="s">
        <v>165</v>
      </c>
      <c r="BE1259" s="177" t="n">
        <f aca="false">IF(N1259="základní",J1259,0)</f>
        <v>0</v>
      </c>
      <c r="BF1259" s="177" t="n">
        <f aca="false">IF(N1259="snížená",J1259,0)</f>
        <v>0</v>
      </c>
      <c r="BG1259" s="177" t="n">
        <f aca="false">IF(N1259="zákl. přenesená",J1259,0)</f>
        <v>0</v>
      </c>
      <c r="BH1259" s="177" t="n">
        <f aca="false">IF(N1259="sníž. přenesená",J1259,0)</f>
        <v>0</v>
      </c>
      <c r="BI1259" s="177" t="n">
        <f aca="false">IF(N1259="nulová",J1259,0)</f>
        <v>0</v>
      </c>
      <c r="BJ1259" s="3" t="s">
        <v>81</v>
      </c>
      <c r="BK1259" s="177" t="n">
        <f aca="false">ROUND(I1259*H1259,2)</f>
        <v>0</v>
      </c>
      <c r="BL1259" s="3" t="s">
        <v>172</v>
      </c>
      <c r="BM1259" s="176" t="s">
        <v>1164</v>
      </c>
    </row>
    <row r="1260" s="187" customFormat="true" ht="12" hidden="false" customHeight="false" outlineLevel="0" collapsed="false">
      <c r="B1260" s="188"/>
      <c r="D1260" s="180" t="s">
        <v>174</v>
      </c>
      <c r="E1260" s="189"/>
      <c r="F1260" s="190" t="s">
        <v>1151</v>
      </c>
      <c r="H1260" s="191" t="n">
        <v>18</v>
      </c>
      <c r="I1260" s="192"/>
      <c r="L1260" s="188"/>
      <c r="M1260" s="193"/>
      <c r="N1260" s="194"/>
      <c r="O1260" s="194"/>
      <c r="P1260" s="194"/>
      <c r="Q1260" s="194"/>
      <c r="R1260" s="194"/>
      <c r="S1260" s="194"/>
      <c r="T1260" s="194"/>
      <c r="U1260" s="195"/>
      <c r="AT1260" s="189" t="s">
        <v>174</v>
      </c>
      <c r="AU1260" s="189" t="s">
        <v>83</v>
      </c>
      <c r="AV1260" s="187" t="s">
        <v>83</v>
      </c>
      <c r="AW1260" s="187" t="s">
        <v>176</v>
      </c>
      <c r="AX1260" s="187" t="s">
        <v>73</v>
      </c>
      <c r="AY1260" s="189" t="s">
        <v>165</v>
      </c>
    </row>
    <row r="1261" s="187" customFormat="true" ht="12" hidden="false" customHeight="false" outlineLevel="0" collapsed="false">
      <c r="B1261" s="188"/>
      <c r="D1261" s="180" t="s">
        <v>174</v>
      </c>
      <c r="E1261" s="189"/>
      <c r="F1261" s="190" t="s">
        <v>1155</v>
      </c>
      <c r="H1261" s="191" t="n">
        <v>17</v>
      </c>
      <c r="I1261" s="192"/>
      <c r="L1261" s="188"/>
      <c r="M1261" s="193"/>
      <c r="N1261" s="194"/>
      <c r="O1261" s="194"/>
      <c r="P1261" s="194"/>
      <c r="Q1261" s="194"/>
      <c r="R1261" s="194"/>
      <c r="S1261" s="194"/>
      <c r="T1261" s="194"/>
      <c r="U1261" s="195"/>
      <c r="AT1261" s="189" t="s">
        <v>174</v>
      </c>
      <c r="AU1261" s="189" t="s">
        <v>83</v>
      </c>
      <c r="AV1261" s="187" t="s">
        <v>83</v>
      </c>
      <c r="AW1261" s="187" t="s">
        <v>176</v>
      </c>
      <c r="AX1261" s="187" t="s">
        <v>73</v>
      </c>
      <c r="AY1261" s="189" t="s">
        <v>165</v>
      </c>
    </row>
    <row r="1262" s="196" customFormat="true" ht="12" hidden="false" customHeight="false" outlineLevel="0" collapsed="false">
      <c r="B1262" s="197"/>
      <c r="D1262" s="180" t="s">
        <v>174</v>
      </c>
      <c r="E1262" s="198"/>
      <c r="F1262" s="199" t="s">
        <v>178</v>
      </c>
      <c r="H1262" s="200" t="n">
        <v>35</v>
      </c>
      <c r="I1262" s="201"/>
      <c r="L1262" s="197"/>
      <c r="M1262" s="202"/>
      <c r="N1262" s="203"/>
      <c r="O1262" s="203"/>
      <c r="P1262" s="203"/>
      <c r="Q1262" s="203"/>
      <c r="R1262" s="203"/>
      <c r="S1262" s="203"/>
      <c r="T1262" s="203"/>
      <c r="U1262" s="204"/>
      <c r="AT1262" s="198" t="s">
        <v>174</v>
      </c>
      <c r="AU1262" s="198" t="s">
        <v>83</v>
      </c>
      <c r="AV1262" s="196" t="s">
        <v>172</v>
      </c>
      <c r="AW1262" s="196" t="s">
        <v>176</v>
      </c>
      <c r="AX1262" s="196" t="s">
        <v>81</v>
      </c>
      <c r="AY1262" s="198" t="s">
        <v>165</v>
      </c>
    </row>
    <row r="1263" s="22" customFormat="true" ht="24" hidden="false" customHeight="true" outlineLevel="0" collapsed="false">
      <c r="B1263" s="164"/>
      <c r="C1263" s="205" t="s">
        <v>1165</v>
      </c>
      <c r="D1263" s="205" t="s">
        <v>262</v>
      </c>
      <c r="E1263" s="206" t="s">
        <v>1166</v>
      </c>
      <c r="F1263" s="207" t="s">
        <v>1167</v>
      </c>
      <c r="G1263" s="208" t="s">
        <v>403</v>
      </c>
      <c r="H1263" s="209" t="n">
        <v>20</v>
      </c>
      <c r="I1263" s="210"/>
      <c r="J1263" s="211" t="n">
        <f aca="false">ROUND(I1263*H1263,2)</f>
        <v>0</v>
      </c>
      <c r="K1263" s="207" t="s">
        <v>171</v>
      </c>
      <c r="L1263" s="212"/>
      <c r="M1263" s="213"/>
      <c r="N1263" s="214" t="s">
        <v>44</v>
      </c>
      <c r="O1263" s="54"/>
      <c r="P1263" s="174" t="n">
        <f aca="false">O1263*H1263</f>
        <v>0</v>
      </c>
      <c r="Q1263" s="174" t="n">
        <v>0.0123</v>
      </c>
      <c r="R1263" s="174" t="n">
        <f aca="false">Q1263*H1263</f>
        <v>0.246</v>
      </c>
      <c r="S1263" s="174" t="n">
        <v>0</v>
      </c>
      <c r="T1263" s="174" t="n">
        <f aca="false">S1263*H1263</f>
        <v>0</v>
      </c>
      <c r="U1263" s="175"/>
      <c r="AR1263" s="176" t="s">
        <v>223</v>
      </c>
      <c r="AT1263" s="176" t="s">
        <v>262</v>
      </c>
      <c r="AU1263" s="176" t="s">
        <v>83</v>
      </c>
      <c r="AY1263" s="3" t="s">
        <v>165</v>
      </c>
      <c r="BE1263" s="177" t="n">
        <f aca="false">IF(N1263="základní",J1263,0)</f>
        <v>0</v>
      </c>
      <c r="BF1263" s="177" t="n">
        <f aca="false">IF(N1263="snížená",J1263,0)</f>
        <v>0</v>
      </c>
      <c r="BG1263" s="177" t="n">
        <f aca="false">IF(N1263="zákl. přenesená",J1263,0)</f>
        <v>0</v>
      </c>
      <c r="BH1263" s="177" t="n">
        <f aca="false">IF(N1263="sníž. přenesená",J1263,0)</f>
        <v>0</v>
      </c>
      <c r="BI1263" s="177" t="n">
        <f aca="false">IF(N1263="nulová",J1263,0)</f>
        <v>0</v>
      </c>
      <c r="BJ1263" s="3" t="s">
        <v>81</v>
      </c>
      <c r="BK1263" s="177" t="n">
        <f aca="false">ROUND(I1263*H1263,2)</f>
        <v>0</v>
      </c>
      <c r="BL1263" s="3" t="s">
        <v>172</v>
      </c>
      <c r="BM1263" s="176" t="s">
        <v>1168</v>
      </c>
    </row>
    <row r="1264" s="187" customFormat="true" ht="12" hidden="false" customHeight="false" outlineLevel="0" collapsed="false">
      <c r="B1264" s="188"/>
      <c r="D1264" s="180" t="s">
        <v>174</v>
      </c>
      <c r="E1264" s="189"/>
      <c r="F1264" s="190" t="s">
        <v>1152</v>
      </c>
      <c r="H1264" s="191" t="n">
        <v>10</v>
      </c>
      <c r="I1264" s="192"/>
      <c r="L1264" s="188"/>
      <c r="M1264" s="193"/>
      <c r="N1264" s="194"/>
      <c r="O1264" s="194"/>
      <c r="P1264" s="194"/>
      <c r="Q1264" s="194"/>
      <c r="R1264" s="194"/>
      <c r="S1264" s="194"/>
      <c r="T1264" s="194"/>
      <c r="U1264" s="195"/>
      <c r="AT1264" s="189" t="s">
        <v>174</v>
      </c>
      <c r="AU1264" s="189" t="s">
        <v>83</v>
      </c>
      <c r="AV1264" s="187" t="s">
        <v>83</v>
      </c>
      <c r="AW1264" s="187" t="s">
        <v>176</v>
      </c>
      <c r="AX1264" s="187" t="s">
        <v>73</v>
      </c>
      <c r="AY1264" s="189" t="s">
        <v>165</v>
      </c>
    </row>
    <row r="1265" s="187" customFormat="true" ht="12" hidden="false" customHeight="false" outlineLevel="0" collapsed="false">
      <c r="B1265" s="188"/>
      <c r="D1265" s="180" t="s">
        <v>174</v>
      </c>
      <c r="E1265" s="189"/>
      <c r="F1265" s="190" t="s">
        <v>1156</v>
      </c>
      <c r="H1265" s="191" t="n">
        <v>10</v>
      </c>
      <c r="I1265" s="192"/>
      <c r="L1265" s="188"/>
      <c r="M1265" s="193"/>
      <c r="N1265" s="194"/>
      <c r="O1265" s="194"/>
      <c r="P1265" s="194"/>
      <c r="Q1265" s="194"/>
      <c r="R1265" s="194"/>
      <c r="S1265" s="194"/>
      <c r="T1265" s="194"/>
      <c r="U1265" s="195"/>
      <c r="AT1265" s="189" t="s">
        <v>174</v>
      </c>
      <c r="AU1265" s="189" t="s">
        <v>83</v>
      </c>
      <c r="AV1265" s="187" t="s">
        <v>83</v>
      </c>
      <c r="AW1265" s="187" t="s">
        <v>176</v>
      </c>
      <c r="AX1265" s="187" t="s">
        <v>73</v>
      </c>
      <c r="AY1265" s="189" t="s">
        <v>165</v>
      </c>
    </row>
    <row r="1266" s="196" customFormat="true" ht="12" hidden="false" customHeight="false" outlineLevel="0" collapsed="false">
      <c r="B1266" s="197"/>
      <c r="D1266" s="180" t="s">
        <v>174</v>
      </c>
      <c r="E1266" s="198"/>
      <c r="F1266" s="199" t="s">
        <v>178</v>
      </c>
      <c r="H1266" s="200" t="n">
        <v>20</v>
      </c>
      <c r="I1266" s="201"/>
      <c r="L1266" s="197"/>
      <c r="M1266" s="202"/>
      <c r="N1266" s="203"/>
      <c r="O1266" s="203"/>
      <c r="P1266" s="203"/>
      <c r="Q1266" s="203"/>
      <c r="R1266" s="203"/>
      <c r="S1266" s="203"/>
      <c r="T1266" s="203"/>
      <c r="U1266" s="204"/>
      <c r="AT1266" s="198" t="s">
        <v>174</v>
      </c>
      <c r="AU1266" s="198" t="s">
        <v>83</v>
      </c>
      <c r="AV1266" s="196" t="s">
        <v>172</v>
      </c>
      <c r="AW1266" s="196" t="s">
        <v>176</v>
      </c>
      <c r="AX1266" s="196" t="s">
        <v>81</v>
      </c>
      <c r="AY1266" s="198" t="s">
        <v>165</v>
      </c>
    </row>
    <row r="1267" s="22" customFormat="true" ht="24" hidden="false" customHeight="true" outlineLevel="0" collapsed="false">
      <c r="B1267" s="164"/>
      <c r="C1267" s="205" t="s">
        <v>1169</v>
      </c>
      <c r="D1267" s="205" t="s">
        <v>262</v>
      </c>
      <c r="E1267" s="206" t="s">
        <v>1170</v>
      </c>
      <c r="F1267" s="207" t="s">
        <v>1171</v>
      </c>
      <c r="G1267" s="208" t="s">
        <v>403</v>
      </c>
      <c r="H1267" s="209" t="n">
        <v>1</v>
      </c>
      <c r="I1267" s="210"/>
      <c r="J1267" s="211" t="n">
        <f aca="false">ROUND(I1267*H1267,2)</f>
        <v>0</v>
      </c>
      <c r="K1267" s="207" t="s">
        <v>171</v>
      </c>
      <c r="L1267" s="212"/>
      <c r="M1267" s="213"/>
      <c r="N1267" s="214" t="s">
        <v>44</v>
      </c>
      <c r="O1267" s="54"/>
      <c r="P1267" s="174" t="n">
        <f aca="false">O1267*H1267</f>
        <v>0</v>
      </c>
      <c r="Q1267" s="174" t="n">
        <v>0.0128</v>
      </c>
      <c r="R1267" s="174" t="n">
        <f aca="false">Q1267*H1267</f>
        <v>0.0128</v>
      </c>
      <c r="S1267" s="174" t="n">
        <v>0</v>
      </c>
      <c r="T1267" s="174" t="n">
        <f aca="false">S1267*H1267</f>
        <v>0</v>
      </c>
      <c r="U1267" s="175"/>
      <c r="AR1267" s="176" t="s">
        <v>223</v>
      </c>
      <c r="AT1267" s="176" t="s">
        <v>262</v>
      </c>
      <c r="AU1267" s="176" t="s">
        <v>83</v>
      </c>
      <c r="AY1267" s="3" t="s">
        <v>165</v>
      </c>
      <c r="BE1267" s="177" t="n">
        <f aca="false">IF(N1267="základní",J1267,0)</f>
        <v>0</v>
      </c>
      <c r="BF1267" s="177" t="n">
        <f aca="false">IF(N1267="snížená",J1267,0)</f>
        <v>0</v>
      </c>
      <c r="BG1267" s="177" t="n">
        <f aca="false">IF(N1267="zákl. přenesená",J1267,0)</f>
        <v>0</v>
      </c>
      <c r="BH1267" s="177" t="n">
        <f aca="false">IF(N1267="sníž. přenesená",J1267,0)</f>
        <v>0</v>
      </c>
      <c r="BI1267" s="177" t="n">
        <f aca="false">IF(N1267="nulová",J1267,0)</f>
        <v>0</v>
      </c>
      <c r="BJ1267" s="3" t="s">
        <v>81</v>
      </c>
      <c r="BK1267" s="177" t="n">
        <f aca="false">ROUND(I1267*H1267,2)</f>
        <v>0</v>
      </c>
      <c r="BL1267" s="3" t="s">
        <v>172</v>
      </c>
      <c r="BM1267" s="176" t="s">
        <v>1172</v>
      </c>
    </row>
    <row r="1268" s="187" customFormat="true" ht="12" hidden="false" customHeight="false" outlineLevel="0" collapsed="false">
      <c r="B1268" s="188"/>
      <c r="D1268" s="180" t="s">
        <v>174</v>
      </c>
      <c r="E1268" s="189"/>
      <c r="F1268" s="190" t="s">
        <v>1153</v>
      </c>
      <c r="H1268" s="191" t="n">
        <v>1</v>
      </c>
      <c r="I1268" s="192"/>
      <c r="L1268" s="188"/>
      <c r="M1268" s="193"/>
      <c r="N1268" s="194"/>
      <c r="O1268" s="194"/>
      <c r="P1268" s="194"/>
      <c r="Q1268" s="194"/>
      <c r="R1268" s="194"/>
      <c r="S1268" s="194"/>
      <c r="T1268" s="194"/>
      <c r="U1268" s="195"/>
      <c r="AT1268" s="189" t="s">
        <v>174</v>
      </c>
      <c r="AU1268" s="189" t="s">
        <v>83</v>
      </c>
      <c r="AV1268" s="187" t="s">
        <v>83</v>
      </c>
      <c r="AW1268" s="187" t="s">
        <v>176</v>
      </c>
      <c r="AX1268" s="187" t="s">
        <v>73</v>
      </c>
      <c r="AY1268" s="189" t="s">
        <v>165</v>
      </c>
    </row>
    <row r="1269" s="196" customFormat="true" ht="12" hidden="false" customHeight="false" outlineLevel="0" collapsed="false">
      <c r="B1269" s="197"/>
      <c r="D1269" s="180" t="s">
        <v>174</v>
      </c>
      <c r="E1269" s="198"/>
      <c r="F1269" s="199" t="s">
        <v>178</v>
      </c>
      <c r="H1269" s="200" t="n">
        <v>1</v>
      </c>
      <c r="I1269" s="201"/>
      <c r="L1269" s="197"/>
      <c r="M1269" s="202"/>
      <c r="N1269" s="203"/>
      <c r="O1269" s="203"/>
      <c r="P1269" s="203"/>
      <c r="Q1269" s="203"/>
      <c r="R1269" s="203"/>
      <c r="S1269" s="203"/>
      <c r="T1269" s="203"/>
      <c r="U1269" s="204"/>
      <c r="AT1269" s="198" t="s">
        <v>174</v>
      </c>
      <c r="AU1269" s="198" t="s">
        <v>83</v>
      </c>
      <c r="AV1269" s="196" t="s">
        <v>172</v>
      </c>
      <c r="AW1269" s="196" t="s">
        <v>176</v>
      </c>
      <c r="AX1269" s="196" t="s">
        <v>81</v>
      </c>
      <c r="AY1269" s="198" t="s">
        <v>165</v>
      </c>
    </row>
    <row r="1270" s="22" customFormat="true" ht="24" hidden="false" customHeight="true" outlineLevel="0" collapsed="false">
      <c r="B1270" s="164"/>
      <c r="C1270" s="165" t="s">
        <v>1173</v>
      </c>
      <c r="D1270" s="165" t="s">
        <v>167</v>
      </c>
      <c r="E1270" s="166" t="s">
        <v>1174</v>
      </c>
      <c r="F1270" s="167" t="s">
        <v>1175</v>
      </c>
      <c r="G1270" s="168" t="s">
        <v>403</v>
      </c>
      <c r="H1270" s="169" t="n">
        <v>1</v>
      </c>
      <c r="I1270" s="170"/>
      <c r="J1270" s="171" t="n">
        <f aca="false">ROUND(I1270*H1270,2)</f>
        <v>0</v>
      </c>
      <c r="K1270" s="215" t="s">
        <v>171</v>
      </c>
      <c r="L1270" s="23"/>
      <c r="M1270" s="172"/>
      <c r="N1270" s="173" t="s">
        <v>44</v>
      </c>
      <c r="O1270" s="54"/>
      <c r="P1270" s="174" t="n">
        <f aca="false">O1270*H1270</f>
        <v>0</v>
      </c>
      <c r="Q1270" s="174" t="n">
        <v>0.03373</v>
      </c>
      <c r="R1270" s="174" t="n">
        <f aca="false">Q1270*H1270</f>
        <v>0.03373</v>
      </c>
      <c r="S1270" s="174" t="n">
        <v>0</v>
      </c>
      <c r="T1270" s="174" t="n">
        <f aca="false">S1270*H1270</f>
        <v>0</v>
      </c>
      <c r="U1270" s="175"/>
      <c r="AR1270" s="176" t="s">
        <v>172</v>
      </c>
      <c r="AT1270" s="176" t="s">
        <v>167</v>
      </c>
      <c r="AU1270" s="176" t="s">
        <v>83</v>
      </c>
      <c r="AY1270" s="3" t="s">
        <v>165</v>
      </c>
      <c r="BE1270" s="177" t="n">
        <f aca="false">IF(N1270="základní",J1270,0)</f>
        <v>0</v>
      </c>
      <c r="BF1270" s="177" t="n">
        <f aca="false">IF(N1270="snížená",J1270,0)</f>
        <v>0</v>
      </c>
      <c r="BG1270" s="177" t="n">
        <f aca="false">IF(N1270="zákl. přenesená",J1270,0)</f>
        <v>0</v>
      </c>
      <c r="BH1270" s="177" t="n">
        <f aca="false">IF(N1270="sníž. přenesená",J1270,0)</f>
        <v>0</v>
      </c>
      <c r="BI1270" s="177" t="n">
        <f aca="false">IF(N1270="nulová",J1270,0)</f>
        <v>0</v>
      </c>
      <c r="BJ1270" s="3" t="s">
        <v>81</v>
      </c>
      <c r="BK1270" s="177" t="n">
        <f aca="false">ROUND(I1270*H1270,2)</f>
        <v>0</v>
      </c>
      <c r="BL1270" s="3" t="s">
        <v>172</v>
      </c>
      <c r="BM1270" s="176" t="s">
        <v>1176</v>
      </c>
    </row>
    <row r="1271" s="187" customFormat="true" ht="12" hidden="false" customHeight="false" outlineLevel="0" collapsed="false">
      <c r="B1271" s="188"/>
      <c r="D1271" s="180" t="s">
        <v>174</v>
      </c>
      <c r="E1271" s="189"/>
      <c r="F1271" s="190" t="s">
        <v>1177</v>
      </c>
      <c r="H1271" s="191" t="n">
        <v>1</v>
      </c>
      <c r="I1271" s="192"/>
      <c r="L1271" s="188"/>
      <c r="M1271" s="193"/>
      <c r="N1271" s="194"/>
      <c r="O1271" s="194"/>
      <c r="P1271" s="194"/>
      <c r="Q1271" s="194"/>
      <c r="R1271" s="194"/>
      <c r="S1271" s="194"/>
      <c r="T1271" s="194"/>
      <c r="U1271" s="195"/>
      <c r="AT1271" s="189" t="s">
        <v>174</v>
      </c>
      <c r="AU1271" s="189" t="s">
        <v>83</v>
      </c>
      <c r="AV1271" s="187" t="s">
        <v>83</v>
      </c>
      <c r="AW1271" s="187" t="s">
        <v>176</v>
      </c>
      <c r="AX1271" s="187" t="s">
        <v>73</v>
      </c>
      <c r="AY1271" s="189" t="s">
        <v>165</v>
      </c>
    </row>
    <row r="1272" s="196" customFormat="true" ht="12" hidden="false" customHeight="false" outlineLevel="0" collapsed="false">
      <c r="B1272" s="197"/>
      <c r="D1272" s="180" t="s">
        <v>174</v>
      </c>
      <c r="E1272" s="198"/>
      <c r="F1272" s="199" t="s">
        <v>178</v>
      </c>
      <c r="H1272" s="200" t="n">
        <v>1</v>
      </c>
      <c r="I1272" s="201"/>
      <c r="L1272" s="197"/>
      <c r="M1272" s="202"/>
      <c r="N1272" s="203"/>
      <c r="O1272" s="203"/>
      <c r="P1272" s="203"/>
      <c r="Q1272" s="203"/>
      <c r="R1272" s="203"/>
      <c r="S1272" s="203"/>
      <c r="T1272" s="203"/>
      <c r="U1272" s="204"/>
      <c r="AT1272" s="198" t="s">
        <v>174</v>
      </c>
      <c r="AU1272" s="198" t="s">
        <v>83</v>
      </c>
      <c r="AV1272" s="196" t="s">
        <v>172</v>
      </c>
      <c r="AW1272" s="196" t="s">
        <v>176</v>
      </c>
      <c r="AX1272" s="196" t="s">
        <v>81</v>
      </c>
      <c r="AY1272" s="198" t="s">
        <v>165</v>
      </c>
    </row>
    <row r="1273" s="22" customFormat="true" ht="24" hidden="false" customHeight="true" outlineLevel="0" collapsed="false">
      <c r="B1273" s="164"/>
      <c r="C1273" s="205" t="s">
        <v>1178</v>
      </c>
      <c r="D1273" s="205" t="s">
        <v>262</v>
      </c>
      <c r="E1273" s="206" t="s">
        <v>1179</v>
      </c>
      <c r="F1273" s="207" t="s">
        <v>1180</v>
      </c>
      <c r="G1273" s="208" t="s">
        <v>403</v>
      </c>
      <c r="H1273" s="209" t="n">
        <v>1</v>
      </c>
      <c r="I1273" s="210"/>
      <c r="J1273" s="211" t="n">
        <f aca="false">ROUND(I1273*H1273,2)</f>
        <v>0</v>
      </c>
      <c r="K1273" s="215" t="s">
        <v>171</v>
      </c>
      <c r="L1273" s="212"/>
      <c r="M1273" s="213"/>
      <c r="N1273" s="214" t="s">
        <v>44</v>
      </c>
      <c r="O1273" s="54"/>
      <c r="P1273" s="174" t="n">
        <f aca="false">O1273*H1273</f>
        <v>0</v>
      </c>
      <c r="Q1273" s="174" t="n">
        <v>0.0154</v>
      </c>
      <c r="R1273" s="174" t="n">
        <f aca="false">Q1273*H1273</f>
        <v>0.0154</v>
      </c>
      <c r="S1273" s="174" t="n">
        <v>0</v>
      </c>
      <c r="T1273" s="174" t="n">
        <f aca="false">S1273*H1273</f>
        <v>0</v>
      </c>
      <c r="U1273" s="175"/>
      <c r="AR1273" s="176" t="s">
        <v>223</v>
      </c>
      <c r="AT1273" s="176" t="s">
        <v>262</v>
      </c>
      <c r="AU1273" s="176" t="s">
        <v>83</v>
      </c>
      <c r="AY1273" s="3" t="s">
        <v>165</v>
      </c>
      <c r="BE1273" s="177" t="n">
        <f aca="false">IF(N1273="základní",J1273,0)</f>
        <v>0</v>
      </c>
      <c r="BF1273" s="177" t="n">
        <f aca="false">IF(N1273="snížená",J1273,0)</f>
        <v>0</v>
      </c>
      <c r="BG1273" s="177" t="n">
        <f aca="false">IF(N1273="zákl. přenesená",J1273,0)</f>
        <v>0</v>
      </c>
      <c r="BH1273" s="177" t="n">
        <f aca="false">IF(N1273="sníž. přenesená",J1273,0)</f>
        <v>0</v>
      </c>
      <c r="BI1273" s="177" t="n">
        <f aca="false">IF(N1273="nulová",J1273,0)</f>
        <v>0</v>
      </c>
      <c r="BJ1273" s="3" t="s">
        <v>81</v>
      </c>
      <c r="BK1273" s="177" t="n">
        <f aca="false">ROUND(I1273*H1273,2)</f>
        <v>0</v>
      </c>
      <c r="BL1273" s="3" t="s">
        <v>172</v>
      </c>
      <c r="BM1273" s="176" t="s">
        <v>1181</v>
      </c>
    </row>
    <row r="1274" s="187" customFormat="true" ht="12" hidden="false" customHeight="false" outlineLevel="0" collapsed="false">
      <c r="B1274" s="188"/>
      <c r="D1274" s="180" t="s">
        <v>174</v>
      </c>
      <c r="E1274" s="189"/>
      <c r="F1274" s="190" t="s">
        <v>1177</v>
      </c>
      <c r="H1274" s="191" t="n">
        <v>1</v>
      </c>
      <c r="I1274" s="192"/>
      <c r="L1274" s="188"/>
      <c r="M1274" s="193"/>
      <c r="N1274" s="194"/>
      <c r="O1274" s="194"/>
      <c r="P1274" s="194"/>
      <c r="Q1274" s="194"/>
      <c r="R1274" s="194"/>
      <c r="S1274" s="194"/>
      <c r="T1274" s="194"/>
      <c r="U1274" s="195"/>
      <c r="AT1274" s="189" t="s">
        <v>174</v>
      </c>
      <c r="AU1274" s="189" t="s">
        <v>83</v>
      </c>
      <c r="AV1274" s="187" t="s">
        <v>83</v>
      </c>
      <c r="AW1274" s="187" t="s">
        <v>176</v>
      </c>
      <c r="AX1274" s="187" t="s">
        <v>73</v>
      </c>
      <c r="AY1274" s="189" t="s">
        <v>165</v>
      </c>
    </row>
    <row r="1275" s="196" customFormat="true" ht="12" hidden="false" customHeight="false" outlineLevel="0" collapsed="false">
      <c r="B1275" s="197"/>
      <c r="D1275" s="180" t="s">
        <v>174</v>
      </c>
      <c r="E1275" s="198"/>
      <c r="F1275" s="199" t="s">
        <v>178</v>
      </c>
      <c r="H1275" s="200" t="n">
        <v>1</v>
      </c>
      <c r="I1275" s="201"/>
      <c r="L1275" s="197"/>
      <c r="M1275" s="202"/>
      <c r="N1275" s="203"/>
      <c r="O1275" s="203"/>
      <c r="P1275" s="203"/>
      <c r="Q1275" s="203"/>
      <c r="R1275" s="203"/>
      <c r="S1275" s="203"/>
      <c r="T1275" s="203"/>
      <c r="U1275" s="204"/>
      <c r="AT1275" s="198" t="s">
        <v>174</v>
      </c>
      <c r="AU1275" s="198" t="s">
        <v>83</v>
      </c>
      <c r="AV1275" s="196" t="s">
        <v>172</v>
      </c>
      <c r="AW1275" s="196" t="s">
        <v>176</v>
      </c>
      <c r="AX1275" s="196" t="s">
        <v>81</v>
      </c>
      <c r="AY1275" s="198" t="s">
        <v>165</v>
      </c>
    </row>
    <row r="1276" s="150" customFormat="true" ht="23" hidden="false" customHeight="true" outlineLevel="0" collapsed="false">
      <c r="B1276" s="151"/>
      <c r="D1276" s="152" t="s">
        <v>72</v>
      </c>
      <c r="E1276" s="162" t="s">
        <v>234</v>
      </c>
      <c r="F1276" s="162" t="s">
        <v>1182</v>
      </c>
      <c r="I1276" s="154"/>
      <c r="J1276" s="163" t="n">
        <f aca="false">BK1276</f>
        <v>0</v>
      </c>
      <c r="L1276" s="151"/>
      <c r="M1276" s="156"/>
      <c r="N1276" s="157"/>
      <c r="O1276" s="157"/>
      <c r="P1276" s="158" t="n">
        <f aca="false">SUM(P1277:P1356)</f>
        <v>0</v>
      </c>
      <c r="Q1276" s="157"/>
      <c r="R1276" s="158" t="n">
        <f aca="false">SUM(R1277:R1356)</f>
        <v>0.45951857</v>
      </c>
      <c r="S1276" s="157"/>
      <c r="T1276" s="158" t="n">
        <f aca="false">SUM(T1277:T1356)</f>
        <v>0.0012</v>
      </c>
      <c r="U1276" s="159"/>
      <c r="AR1276" s="152" t="s">
        <v>81</v>
      </c>
      <c r="AT1276" s="160" t="s">
        <v>72</v>
      </c>
      <c r="AU1276" s="160" t="s">
        <v>81</v>
      </c>
      <c r="AY1276" s="152" t="s">
        <v>165</v>
      </c>
      <c r="BK1276" s="161" t="n">
        <f aca="false">SUM(BK1277:BK1356)</f>
        <v>0</v>
      </c>
    </row>
    <row r="1277" s="22" customFormat="true" ht="24" hidden="false" customHeight="true" outlineLevel="0" collapsed="false">
      <c r="B1277" s="164"/>
      <c r="C1277" s="165" t="s">
        <v>1183</v>
      </c>
      <c r="D1277" s="165" t="s">
        <v>167</v>
      </c>
      <c r="E1277" s="166" t="s">
        <v>1184</v>
      </c>
      <c r="F1277" s="167" t="s">
        <v>1185</v>
      </c>
      <c r="G1277" s="168" t="s">
        <v>181</v>
      </c>
      <c r="H1277" s="169" t="n">
        <v>1.5</v>
      </c>
      <c r="I1277" s="170"/>
      <c r="J1277" s="171" t="n">
        <f aca="false">ROUND(I1277*H1277,2)</f>
        <v>0</v>
      </c>
      <c r="K1277" s="215" t="s">
        <v>171</v>
      </c>
      <c r="L1277" s="23"/>
      <c r="M1277" s="172"/>
      <c r="N1277" s="173" t="s">
        <v>44</v>
      </c>
      <c r="O1277" s="54"/>
      <c r="P1277" s="174" t="n">
        <f aca="false">O1277*H1277</f>
        <v>0</v>
      </c>
      <c r="Q1277" s="174" t="n">
        <v>0.1295</v>
      </c>
      <c r="R1277" s="174" t="n">
        <f aca="false">Q1277*H1277</f>
        <v>0.19425</v>
      </c>
      <c r="S1277" s="174" t="n">
        <v>0</v>
      </c>
      <c r="T1277" s="174" t="n">
        <f aca="false">S1277*H1277</f>
        <v>0</v>
      </c>
      <c r="U1277" s="175"/>
      <c r="AR1277" s="176" t="s">
        <v>172</v>
      </c>
      <c r="AT1277" s="176" t="s">
        <v>167</v>
      </c>
      <c r="AU1277" s="176" t="s">
        <v>83</v>
      </c>
      <c r="AY1277" s="3" t="s">
        <v>165</v>
      </c>
      <c r="BE1277" s="177" t="n">
        <f aca="false">IF(N1277="základní",J1277,0)</f>
        <v>0</v>
      </c>
      <c r="BF1277" s="177" t="n">
        <f aca="false">IF(N1277="snížená",J1277,0)</f>
        <v>0</v>
      </c>
      <c r="BG1277" s="177" t="n">
        <f aca="false">IF(N1277="zákl. přenesená",J1277,0)</f>
        <v>0</v>
      </c>
      <c r="BH1277" s="177" t="n">
        <f aca="false">IF(N1277="sníž. přenesená",J1277,0)</f>
        <v>0</v>
      </c>
      <c r="BI1277" s="177" t="n">
        <f aca="false">IF(N1277="nulová",J1277,0)</f>
        <v>0</v>
      </c>
      <c r="BJ1277" s="3" t="s">
        <v>81</v>
      </c>
      <c r="BK1277" s="177" t="n">
        <f aca="false">ROUND(I1277*H1277,2)</f>
        <v>0</v>
      </c>
      <c r="BL1277" s="3" t="s">
        <v>172</v>
      </c>
      <c r="BM1277" s="176" t="s">
        <v>1186</v>
      </c>
    </row>
    <row r="1278" s="178" customFormat="true" ht="12" hidden="false" customHeight="false" outlineLevel="0" collapsed="false">
      <c r="B1278" s="179"/>
      <c r="D1278" s="180" t="s">
        <v>174</v>
      </c>
      <c r="E1278" s="181"/>
      <c r="F1278" s="182" t="s">
        <v>175</v>
      </c>
      <c r="H1278" s="181"/>
      <c r="I1278" s="183"/>
      <c r="L1278" s="179"/>
      <c r="M1278" s="184"/>
      <c r="N1278" s="185"/>
      <c r="O1278" s="185"/>
      <c r="P1278" s="185"/>
      <c r="Q1278" s="185"/>
      <c r="R1278" s="185"/>
      <c r="S1278" s="185"/>
      <c r="T1278" s="185"/>
      <c r="U1278" s="186"/>
      <c r="AT1278" s="181" t="s">
        <v>174</v>
      </c>
      <c r="AU1278" s="181" t="s">
        <v>83</v>
      </c>
      <c r="AV1278" s="178" t="s">
        <v>81</v>
      </c>
      <c r="AW1278" s="178" t="s">
        <v>176</v>
      </c>
      <c r="AX1278" s="178" t="s">
        <v>73</v>
      </c>
      <c r="AY1278" s="181" t="s">
        <v>165</v>
      </c>
    </row>
    <row r="1279" s="187" customFormat="true" ht="12" hidden="false" customHeight="false" outlineLevel="0" collapsed="false">
      <c r="B1279" s="188"/>
      <c r="D1279" s="180" t="s">
        <v>174</v>
      </c>
      <c r="E1279" s="189"/>
      <c r="F1279" s="190" t="s">
        <v>1187</v>
      </c>
      <c r="H1279" s="191" t="n">
        <v>1.5</v>
      </c>
      <c r="I1279" s="192"/>
      <c r="L1279" s="188"/>
      <c r="M1279" s="193"/>
      <c r="N1279" s="194"/>
      <c r="O1279" s="194"/>
      <c r="P1279" s="194"/>
      <c r="Q1279" s="194"/>
      <c r="R1279" s="194"/>
      <c r="S1279" s="194"/>
      <c r="T1279" s="194"/>
      <c r="U1279" s="195"/>
      <c r="AT1279" s="189" t="s">
        <v>174</v>
      </c>
      <c r="AU1279" s="189" t="s">
        <v>83</v>
      </c>
      <c r="AV1279" s="187" t="s">
        <v>83</v>
      </c>
      <c r="AW1279" s="187" t="s">
        <v>176</v>
      </c>
      <c r="AX1279" s="187" t="s">
        <v>73</v>
      </c>
      <c r="AY1279" s="189" t="s">
        <v>165</v>
      </c>
    </row>
    <row r="1280" s="196" customFormat="true" ht="12" hidden="false" customHeight="false" outlineLevel="0" collapsed="false">
      <c r="B1280" s="197"/>
      <c r="D1280" s="180" t="s">
        <v>174</v>
      </c>
      <c r="E1280" s="198"/>
      <c r="F1280" s="199" t="s">
        <v>178</v>
      </c>
      <c r="H1280" s="200" t="n">
        <v>1.5</v>
      </c>
      <c r="I1280" s="201"/>
      <c r="L1280" s="197"/>
      <c r="M1280" s="202"/>
      <c r="N1280" s="203"/>
      <c r="O1280" s="203"/>
      <c r="P1280" s="203"/>
      <c r="Q1280" s="203"/>
      <c r="R1280" s="203"/>
      <c r="S1280" s="203"/>
      <c r="T1280" s="203"/>
      <c r="U1280" s="204"/>
      <c r="AT1280" s="198" t="s">
        <v>174</v>
      </c>
      <c r="AU1280" s="198" t="s">
        <v>83</v>
      </c>
      <c r="AV1280" s="196" t="s">
        <v>172</v>
      </c>
      <c r="AW1280" s="196" t="s">
        <v>176</v>
      </c>
      <c r="AX1280" s="196" t="s">
        <v>81</v>
      </c>
      <c r="AY1280" s="198" t="s">
        <v>165</v>
      </c>
    </row>
    <row r="1281" s="22" customFormat="true" ht="16.5" hidden="false" customHeight="true" outlineLevel="0" collapsed="false">
      <c r="B1281" s="164"/>
      <c r="C1281" s="205" t="s">
        <v>1188</v>
      </c>
      <c r="D1281" s="205" t="s">
        <v>262</v>
      </c>
      <c r="E1281" s="206" t="s">
        <v>1189</v>
      </c>
      <c r="F1281" s="207" t="s">
        <v>1190</v>
      </c>
      <c r="G1281" s="208" t="s">
        <v>181</v>
      </c>
      <c r="H1281" s="209" t="n">
        <v>1.515</v>
      </c>
      <c r="I1281" s="210"/>
      <c r="J1281" s="211" t="n">
        <f aca="false">ROUND(I1281*H1281,2)</f>
        <v>0</v>
      </c>
      <c r="K1281" s="207" t="s">
        <v>171</v>
      </c>
      <c r="L1281" s="212"/>
      <c r="M1281" s="213"/>
      <c r="N1281" s="214" t="s">
        <v>44</v>
      </c>
      <c r="O1281" s="54"/>
      <c r="P1281" s="174" t="n">
        <f aca="false">O1281*H1281</f>
        <v>0</v>
      </c>
      <c r="Q1281" s="174" t="n">
        <v>0.036</v>
      </c>
      <c r="R1281" s="174" t="n">
        <f aca="false">Q1281*H1281</f>
        <v>0.05454</v>
      </c>
      <c r="S1281" s="174" t="n">
        <v>0</v>
      </c>
      <c r="T1281" s="174" t="n">
        <f aca="false">S1281*H1281</f>
        <v>0</v>
      </c>
      <c r="U1281" s="175"/>
      <c r="AR1281" s="176" t="s">
        <v>223</v>
      </c>
      <c r="AT1281" s="176" t="s">
        <v>262</v>
      </c>
      <c r="AU1281" s="176" t="s">
        <v>83</v>
      </c>
      <c r="AY1281" s="3" t="s">
        <v>165</v>
      </c>
      <c r="BE1281" s="177" t="n">
        <f aca="false">IF(N1281="základní",J1281,0)</f>
        <v>0</v>
      </c>
      <c r="BF1281" s="177" t="n">
        <f aca="false">IF(N1281="snížená",J1281,0)</f>
        <v>0</v>
      </c>
      <c r="BG1281" s="177" t="n">
        <f aca="false">IF(N1281="zákl. přenesená",J1281,0)</f>
        <v>0</v>
      </c>
      <c r="BH1281" s="177" t="n">
        <f aca="false">IF(N1281="sníž. přenesená",J1281,0)</f>
        <v>0</v>
      </c>
      <c r="BI1281" s="177" t="n">
        <f aca="false">IF(N1281="nulová",J1281,0)</f>
        <v>0</v>
      </c>
      <c r="BJ1281" s="3" t="s">
        <v>81</v>
      </c>
      <c r="BK1281" s="177" t="n">
        <f aca="false">ROUND(I1281*H1281,2)</f>
        <v>0</v>
      </c>
      <c r="BL1281" s="3" t="s">
        <v>172</v>
      </c>
      <c r="BM1281" s="176" t="s">
        <v>1191</v>
      </c>
    </row>
    <row r="1282" s="187" customFormat="true" ht="12" hidden="false" customHeight="false" outlineLevel="0" collapsed="false">
      <c r="B1282" s="188"/>
      <c r="D1282" s="180" t="s">
        <v>174</v>
      </c>
      <c r="E1282" s="189"/>
      <c r="F1282" s="190" t="s">
        <v>1192</v>
      </c>
      <c r="H1282" s="191" t="n">
        <v>1.515</v>
      </c>
      <c r="I1282" s="192"/>
      <c r="L1282" s="188"/>
      <c r="M1282" s="193"/>
      <c r="N1282" s="194"/>
      <c r="O1282" s="194"/>
      <c r="P1282" s="194"/>
      <c r="Q1282" s="194"/>
      <c r="R1282" s="194"/>
      <c r="S1282" s="194"/>
      <c r="T1282" s="194"/>
      <c r="U1282" s="195"/>
      <c r="AT1282" s="189" t="s">
        <v>174</v>
      </c>
      <c r="AU1282" s="189" t="s">
        <v>83</v>
      </c>
      <c r="AV1282" s="187" t="s">
        <v>83</v>
      </c>
      <c r="AW1282" s="187" t="s">
        <v>176</v>
      </c>
      <c r="AX1282" s="187" t="s">
        <v>73</v>
      </c>
      <c r="AY1282" s="189" t="s">
        <v>165</v>
      </c>
    </row>
    <row r="1283" s="196" customFormat="true" ht="12" hidden="false" customHeight="false" outlineLevel="0" collapsed="false">
      <c r="B1283" s="197"/>
      <c r="D1283" s="180" t="s">
        <v>174</v>
      </c>
      <c r="E1283" s="198"/>
      <c r="F1283" s="199" t="s">
        <v>178</v>
      </c>
      <c r="H1283" s="200" t="n">
        <v>1.515</v>
      </c>
      <c r="I1283" s="201"/>
      <c r="L1283" s="197"/>
      <c r="M1283" s="202"/>
      <c r="N1283" s="203"/>
      <c r="O1283" s="203"/>
      <c r="P1283" s="203"/>
      <c r="Q1283" s="203"/>
      <c r="R1283" s="203"/>
      <c r="S1283" s="203"/>
      <c r="T1283" s="203"/>
      <c r="U1283" s="204"/>
      <c r="AT1283" s="198" t="s">
        <v>174</v>
      </c>
      <c r="AU1283" s="198" t="s">
        <v>83</v>
      </c>
      <c r="AV1283" s="196" t="s">
        <v>172</v>
      </c>
      <c r="AW1283" s="196" t="s">
        <v>176</v>
      </c>
      <c r="AX1283" s="196" t="s">
        <v>81</v>
      </c>
      <c r="AY1283" s="198" t="s">
        <v>165</v>
      </c>
    </row>
    <row r="1284" s="22" customFormat="true" ht="24" hidden="false" customHeight="true" outlineLevel="0" collapsed="false">
      <c r="B1284" s="164"/>
      <c r="C1284" s="165" t="s">
        <v>1193</v>
      </c>
      <c r="D1284" s="165" t="s">
        <v>167</v>
      </c>
      <c r="E1284" s="166" t="s">
        <v>1194</v>
      </c>
      <c r="F1284" s="167" t="s">
        <v>1195</v>
      </c>
      <c r="G1284" s="168" t="s">
        <v>187</v>
      </c>
      <c r="H1284" s="169" t="n">
        <v>0.06</v>
      </c>
      <c r="I1284" s="170"/>
      <c r="J1284" s="171" t="n">
        <f aca="false">ROUND(I1284*H1284,2)</f>
        <v>0</v>
      </c>
      <c r="K1284" s="215" t="s">
        <v>171</v>
      </c>
      <c r="L1284" s="23"/>
      <c r="M1284" s="172"/>
      <c r="N1284" s="173" t="s">
        <v>44</v>
      </c>
      <c r="O1284" s="54"/>
      <c r="P1284" s="174" t="n">
        <f aca="false">O1284*H1284</f>
        <v>0</v>
      </c>
      <c r="Q1284" s="174" t="n">
        <v>2.25634</v>
      </c>
      <c r="R1284" s="174" t="n">
        <f aca="false">Q1284*H1284</f>
        <v>0.1353804</v>
      </c>
      <c r="S1284" s="174" t="n">
        <v>0</v>
      </c>
      <c r="T1284" s="174" t="n">
        <f aca="false">S1284*H1284</f>
        <v>0</v>
      </c>
      <c r="U1284" s="175"/>
      <c r="AR1284" s="176" t="s">
        <v>172</v>
      </c>
      <c r="AT1284" s="176" t="s">
        <v>167</v>
      </c>
      <c r="AU1284" s="176" t="s">
        <v>83</v>
      </c>
      <c r="AY1284" s="3" t="s">
        <v>165</v>
      </c>
      <c r="BE1284" s="177" t="n">
        <f aca="false">IF(N1284="základní",J1284,0)</f>
        <v>0</v>
      </c>
      <c r="BF1284" s="177" t="n">
        <f aca="false">IF(N1284="snížená",J1284,0)</f>
        <v>0</v>
      </c>
      <c r="BG1284" s="177" t="n">
        <f aca="false">IF(N1284="zákl. přenesená",J1284,0)</f>
        <v>0</v>
      </c>
      <c r="BH1284" s="177" t="n">
        <f aca="false">IF(N1284="sníž. přenesená",J1284,0)</f>
        <v>0</v>
      </c>
      <c r="BI1284" s="177" t="n">
        <f aca="false">IF(N1284="nulová",J1284,0)</f>
        <v>0</v>
      </c>
      <c r="BJ1284" s="3" t="s">
        <v>81</v>
      </c>
      <c r="BK1284" s="177" t="n">
        <f aca="false">ROUND(I1284*H1284,2)</f>
        <v>0</v>
      </c>
      <c r="BL1284" s="3" t="s">
        <v>172</v>
      </c>
      <c r="BM1284" s="176" t="s">
        <v>1196</v>
      </c>
    </row>
    <row r="1285" s="187" customFormat="true" ht="12" hidden="false" customHeight="false" outlineLevel="0" collapsed="false">
      <c r="B1285" s="188"/>
      <c r="D1285" s="180" t="s">
        <v>174</v>
      </c>
      <c r="E1285" s="189"/>
      <c r="F1285" s="190" t="s">
        <v>1197</v>
      </c>
      <c r="H1285" s="191" t="n">
        <v>0.06</v>
      </c>
      <c r="I1285" s="192"/>
      <c r="L1285" s="188"/>
      <c r="M1285" s="193"/>
      <c r="N1285" s="194"/>
      <c r="O1285" s="194"/>
      <c r="P1285" s="194"/>
      <c r="Q1285" s="194"/>
      <c r="R1285" s="194"/>
      <c r="S1285" s="194"/>
      <c r="T1285" s="194"/>
      <c r="U1285" s="195"/>
      <c r="AT1285" s="189" t="s">
        <v>174</v>
      </c>
      <c r="AU1285" s="189" t="s">
        <v>83</v>
      </c>
      <c r="AV1285" s="187" t="s">
        <v>83</v>
      </c>
      <c r="AW1285" s="187" t="s">
        <v>176</v>
      </c>
      <c r="AX1285" s="187" t="s">
        <v>73</v>
      </c>
      <c r="AY1285" s="189" t="s">
        <v>165</v>
      </c>
    </row>
    <row r="1286" s="196" customFormat="true" ht="12" hidden="false" customHeight="false" outlineLevel="0" collapsed="false">
      <c r="B1286" s="197"/>
      <c r="D1286" s="180" t="s">
        <v>174</v>
      </c>
      <c r="E1286" s="198"/>
      <c r="F1286" s="199" t="s">
        <v>178</v>
      </c>
      <c r="H1286" s="200" t="n">
        <v>0.06</v>
      </c>
      <c r="I1286" s="201"/>
      <c r="L1286" s="197"/>
      <c r="M1286" s="202"/>
      <c r="N1286" s="203"/>
      <c r="O1286" s="203"/>
      <c r="P1286" s="203"/>
      <c r="Q1286" s="203"/>
      <c r="R1286" s="203"/>
      <c r="S1286" s="203"/>
      <c r="T1286" s="203"/>
      <c r="U1286" s="204"/>
      <c r="AT1286" s="198" t="s">
        <v>174</v>
      </c>
      <c r="AU1286" s="198" t="s">
        <v>83</v>
      </c>
      <c r="AV1286" s="196" t="s">
        <v>172</v>
      </c>
      <c r="AW1286" s="196" t="s">
        <v>176</v>
      </c>
      <c r="AX1286" s="196" t="s">
        <v>81</v>
      </c>
      <c r="AY1286" s="198" t="s">
        <v>165</v>
      </c>
    </row>
    <row r="1287" s="22" customFormat="true" ht="24" hidden="false" customHeight="true" outlineLevel="0" collapsed="false">
      <c r="B1287" s="164"/>
      <c r="C1287" s="165" t="s">
        <v>1198</v>
      </c>
      <c r="D1287" s="165" t="s">
        <v>167</v>
      </c>
      <c r="E1287" s="166" t="s">
        <v>1199</v>
      </c>
      <c r="F1287" s="167" t="s">
        <v>1200</v>
      </c>
      <c r="G1287" s="168" t="s">
        <v>170</v>
      </c>
      <c r="H1287" s="169" t="n">
        <v>1.813</v>
      </c>
      <c r="I1287" s="170"/>
      <c r="J1287" s="171" t="n">
        <f aca="false">ROUND(I1287*H1287,2)</f>
        <v>0</v>
      </c>
      <c r="K1287" s="215" t="s">
        <v>171</v>
      </c>
      <c r="L1287" s="23"/>
      <c r="M1287" s="172"/>
      <c r="N1287" s="173" t="s">
        <v>44</v>
      </c>
      <c r="O1287" s="54"/>
      <c r="P1287" s="174" t="n">
        <f aca="false">O1287*H1287</f>
        <v>0</v>
      </c>
      <c r="Q1287" s="174" t="n">
        <v>0.00069</v>
      </c>
      <c r="R1287" s="174" t="n">
        <f aca="false">Q1287*H1287</f>
        <v>0.00125097</v>
      </c>
      <c r="S1287" s="174" t="n">
        <v>0</v>
      </c>
      <c r="T1287" s="174" t="n">
        <f aca="false">S1287*H1287</f>
        <v>0</v>
      </c>
      <c r="U1287" s="175"/>
      <c r="AR1287" s="176" t="s">
        <v>172</v>
      </c>
      <c r="AT1287" s="176" t="s">
        <v>167</v>
      </c>
      <c r="AU1287" s="176" t="s">
        <v>83</v>
      </c>
      <c r="AY1287" s="3" t="s">
        <v>165</v>
      </c>
      <c r="BE1287" s="177" t="n">
        <f aca="false">IF(N1287="základní",J1287,0)</f>
        <v>0</v>
      </c>
      <c r="BF1287" s="177" t="n">
        <f aca="false">IF(N1287="snížená",J1287,0)</f>
        <v>0</v>
      </c>
      <c r="BG1287" s="177" t="n">
        <f aca="false">IF(N1287="zákl. přenesená",J1287,0)</f>
        <v>0</v>
      </c>
      <c r="BH1287" s="177" t="n">
        <f aca="false">IF(N1287="sníž. přenesená",J1287,0)</f>
        <v>0</v>
      </c>
      <c r="BI1287" s="177" t="n">
        <f aca="false">IF(N1287="nulová",J1287,0)</f>
        <v>0</v>
      </c>
      <c r="BJ1287" s="3" t="s">
        <v>81</v>
      </c>
      <c r="BK1287" s="177" t="n">
        <f aca="false">ROUND(I1287*H1287,2)</f>
        <v>0</v>
      </c>
      <c r="BL1287" s="3" t="s">
        <v>172</v>
      </c>
      <c r="BM1287" s="176" t="s">
        <v>1201</v>
      </c>
    </row>
    <row r="1288" s="178" customFormat="true" ht="12" hidden="false" customHeight="false" outlineLevel="0" collapsed="false">
      <c r="B1288" s="179"/>
      <c r="D1288" s="180" t="s">
        <v>174</v>
      </c>
      <c r="E1288" s="181"/>
      <c r="F1288" s="182" t="s">
        <v>389</v>
      </c>
      <c r="H1288" s="181"/>
      <c r="I1288" s="183"/>
      <c r="L1288" s="179"/>
      <c r="M1288" s="184"/>
      <c r="N1288" s="185"/>
      <c r="O1288" s="185"/>
      <c r="P1288" s="185"/>
      <c r="Q1288" s="185"/>
      <c r="R1288" s="185"/>
      <c r="S1288" s="185"/>
      <c r="T1288" s="185"/>
      <c r="U1288" s="186"/>
      <c r="AT1288" s="181" t="s">
        <v>174</v>
      </c>
      <c r="AU1288" s="181" t="s">
        <v>83</v>
      </c>
      <c r="AV1288" s="178" t="s">
        <v>81</v>
      </c>
      <c r="AW1288" s="178" t="s">
        <v>176</v>
      </c>
      <c r="AX1288" s="178" t="s">
        <v>73</v>
      </c>
      <c r="AY1288" s="181" t="s">
        <v>165</v>
      </c>
    </row>
    <row r="1289" s="187" customFormat="true" ht="12" hidden="false" customHeight="false" outlineLevel="0" collapsed="false">
      <c r="B1289" s="188"/>
      <c r="D1289" s="180" t="s">
        <v>174</v>
      </c>
      <c r="E1289" s="189"/>
      <c r="F1289" s="190" t="s">
        <v>1202</v>
      </c>
      <c r="H1289" s="191" t="n">
        <v>1.8125</v>
      </c>
      <c r="I1289" s="192"/>
      <c r="L1289" s="188"/>
      <c r="M1289" s="193"/>
      <c r="N1289" s="194"/>
      <c r="O1289" s="194"/>
      <c r="P1289" s="194"/>
      <c r="Q1289" s="194"/>
      <c r="R1289" s="194"/>
      <c r="S1289" s="194"/>
      <c r="T1289" s="194"/>
      <c r="U1289" s="195"/>
      <c r="AT1289" s="189" t="s">
        <v>174</v>
      </c>
      <c r="AU1289" s="189" t="s">
        <v>83</v>
      </c>
      <c r="AV1289" s="187" t="s">
        <v>83</v>
      </c>
      <c r="AW1289" s="187" t="s">
        <v>176</v>
      </c>
      <c r="AX1289" s="187" t="s">
        <v>73</v>
      </c>
      <c r="AY1289" s="189" t="s">
        <v>165</v>
      </c>
    </row>
    <row r="1290" s="196" customFormat="true" ht="12" hidden="false" customHeight="false" outlineLevel="0" collapsed="false">
      <c r="B1290" s="197"/>
      <c r="D1290" s="180" t="s">
        <v>174</v>
      </c>
      <c r="E1290" s="198"/>
      <c r="F1290" s="199" t="s">
        <v>178</v>
      </c>
      <c r="H1290" s="200" t="n">
        <v>1.8125</v>
      </c>
      <c r="I1290" s="201"/>
      <c r="L1290" s="197"/>
      <c r="M1290" s="202"/>
      <c r="N1290" s="203"/>
      <c r="O1290" s="203"/>
      <c r="P1290" s="203"/>
      <c r="Q1290" s="203"/>
      <c r="R1290" s="203"/>
      <c r="S1290" s="203"/>
      <c r="T1290" s="203"/>
      <c r="U1290" s="204"/>
      <c r="AT1290" s="198" t="s">
        <v>174</v>
      </c>
      <c r="AU1290" s="198" t="s">
        <v>83</v>
      </c>
      <c r="AV1290" s="196" t="s">
        <v>172</v>
      </c>
      <c r="AW1290" s="196" t="s">
        <v>176</v>
      </c>
      <c r="AX1290" s="196" t="s">
        <v>81</v>
      </c>
      <c r="AY1290" s="198" t="s">
        <v>165</v>
      </c>
    </row>
    <row r="1291" s="22" customFormat="true" ht="16.5" hidden="false" customHeight="true" outlineLevel="0" collapsed="false">
      <c r="B1291" s="164"/>
      <c r="C1291" s="165" t="s">
        <v>1203</v>
      </c>
      <c r="D1291" s="165" t="s">
        <v>167</v>
      </c>
      <c r="E1291" s="166" t="s">
        <v>1204</v>
      </c>
      <c r="F1291" s="167" t="s">
        <v>1205</v>
      </c>
      <c r="G1291" s="168" t="s">
        <v>181</v>
      </c>
      <c r="H1291" s="169" t="n">
        <v>262.3</v>
      </c>
      <c r="I1291" s="170"/>
      <c r="J1291" s="171" t="n">
        <f aca="false">ROUND(I1291*H1291,2)</f>
        <v>0</v>
      </c>
      <c r="K1291" s="215" t="s">
        <v>171</v>
      </c>
      <c r="L1291" s="23"/>
      <c r="M1291" s="172"/>
      <c r="N1291" s="173" t="s">
        <v>44</v>
      </c>
      <c r="O1291" s="54"/>
      <c r="P1291" s="174" t="n">
        <f aca="false">O1291*H1291</f>
        <v>0</v>
      </c>
      <c r="Q1291" s="174" t="n">
        <v>2E-005</v>
      </c>
      <c r="R1291" s="174" t="n">
        <f aca="false">Q1291*H1291</f>
        <v>0.005246</v>
      </c>
      <c r="S1291" s="174" t="n">
        <v>0</v>
      </c>
      <c r="T1291" s="174" t="n">
        <f aca="false">S1291*H1291</f>
        <v>0</v>
      </c>
      <c r="U1291" s="175"/>
      <c r="AR1291" s="176" t="s">
        <v>172</v>
      </c>
      <c r="AT1291" s="176" t="s">
        <v>167</v>
      </c>
      <c r="AU1291" s="176" t="s">
        <v>83</v>
      </c>
      <c r="AY1291" s="3" t="s">
        <v>165</v>
      </c>
      <c r="BE1291" s="177" t="n">
        <f aca="false">IF(N1291="základní",J1291,0)</f>
        <v>0</v>
      </c>
      <c r="BF1291" s="177" t="n">
        <f aca="false">IF(N1291="snížená",J1291,0)</f>
        <v>0</v>
      </c>
      <c r="BG1291" s="177" t="n">
        <f aca="false">IF(N1291="zákl. přenesená",J1291,0)</f>
        <v>0</v>
      </c>
      <c r="BH1291" s="177" t="n">
        <f aca="false">IF(N1291="sníž. přenesená",J1291,0)</f>
        <v>0</v>
      </c>
      <c r="BI1291" s="177" t="n">
        <f aca="false">IF(N1291="nulová",J1291,0)</f>
        <v>0</v>
      </c>
      <c r="BJ1291" s="3" t="s">
        <v>81</v>
      </c>
      <c r="BK1291" s="177" t="n">
        <f aca="false">ROUND(I1291*H1291,2)</f>
        <v>0</v>
      </c>
      <c r="BL1291" s="3" t="s">
        <v>172</v>
      </c>
      <c r="BM1291" s="176" t="s">
        <v>1206</v>
      </c>
    </row>
    <row r="1292" s="178" customFormat="true" ht="12" hidden="false" customHeight="false" outlineLevel="0" collapsed="false">
      <c r="B1292" s="179"/>
      <c r="D1292" s="180" t="s">
        <v>174</v>
      </c>
      <c r="E1292" s="181"/>
      <c r="F1292" s="182" t="s">
        <v>210</v>
      </c>
      <c r="H1292" s="181"/>
      <c r="I1292" s="183"/>
      <c r="L1292" s="179"/>
      <c r="M1292" s="184"/>
      <c r="N1292" s="185"/>
      <c r="O1292" s="185"/>
      <c r="P1292" s="185"/>
      <c r="Q1292" s="185"/>
      <c r="R1292" s="185"/>
      <c r="S1292" s="185"/>
      <c r="T1292" s="185"/>
      <c r="U1292" s="186"/>
      <c r="AT1292" s="181" t="s">
        <v>174</v>
      </c>
      <c r="AU1292" s="181" t="s">
        <v>83</v>
      </c>
      <c r="AV1292" s="178" t="s">
        <v>81</v>
      </c>
      <c r="AW1292" s="178" t="s">
        <v>176</v>
      </c>
      <c r="AX1292" s="178" t="s">
        <v>73</v>
      </c>
      <c r="AY1292" s="181" t="s">
        <v>165</v>
      </c>
    </row>
    <row r="1293" s="178" customFormat="true" ht="12" hidden="false" customHeight="false" outlineLevel="0" collapsed="false">
      <c r="B1293" s="179"/>
      <c r="D1293" s="180" t="s">
        <v>174</v>
      </c>
      <c r="E1293" s="181"/>
      <c r="F1293" s="182" t="s">
        <v>1092</v>
      </c>
      <c r="H1293" s="181"/>
      <c r="I1293" s="183"/>
      <c r="L1293" s="179"/>
      <c r="M1293" s="184"/>
      <c r="N1293" s="185"/>
      <c r="O1293" s="185"/>
      <c r="P1293" s="185"/>
      <c r="Q1293" s="185"/>
      <c r="R1293" s="185"/>
      <c r="S1293" s="185"/>
      <c r="T1293" s="185"/>
      <c r="U1293" s="186"/>
      <c r="AT1293" s="181" t="s">
        <v>174</v>
      </c>
      <c r="AU1293" s="181" t="s">
        <v>83</v>
      </c>
      <c r="AV1293" s="178" t="s">
        <v>81</v>
      </c>
      <c r="AW1293" s="178" t="s">
        <v>176</v>
      </c>
      <c r="AX1293" s="178" t="s">
        <v>73</v>
      </c>
      <c r="AY1293" s="181" t="s">
        <v>165</v>
      </c>
    </row>
    <row r="1294" s="178" customFormat="true" ht="12" hidden="false" customHeight="false" outlineLevel="0" collapsed="false">
      <c r="B1294" s="179"/>
      <c r="D1294" s="180" t="s">
        <v>174</v>
      </c>
      <c r="E1294" s="181"/>
      <c r="F1294" s="182" t="s">
        <v>212</v>
      </c>
      <c r="H1294" s="181"/>
      <c r="I1294" s="183"/>
      <c r="L1294" s="179"/>
      <c r="M1294" s="184"/>
      <c r="N1294" s="185"/>
      <c r="O1294" s="185"/>
      <c r="P1294" s="185"/>
      <c r="Q1294" s="185"/>
      <c r="R1294" s="185"/>
      <c r="S1294" s="185"/>
      <c r="T1294" s="185"/>
      <c r="U1294" s="186"/>
      <c r="AT1294" s="181" t="s">
        <v>174</v>
      </c>
      <c r="AU1294" s="181" t="s">
        <v>83</v>
      </c>
      <c r="AV1294" s="178" t="s">
        <v>81</v>
      </c>
      <c r="AW1294" s="178" t="s">
        <v>176</v>
      </c>
      <c r="AX1294" s="178" t="s">
        <v>73</v>
      </c>
      <c r="AY1294" s="181" t="s">
        <v>165</v>
      </c>
    </row>
    <row r="1295" s="178" customFormat="true" ht="12" hidden="false" customHeight="false" outlineLevel="0" collapsed="false">
      <c r="B1295" s="179"/>
      <c r="D1295" s="180" t="s">
        <v>174</v>
      </c>
      <c r="E1295" s="181"/>
      <c r="F1295" s="182" t="s">
        <v>213</v>
      </c>
      <c r="H1295" s="181"/>
      <c r="I1295" s="183"/>
      <c r="L1295" s="179"/>
      <c r="M1295" s="184"/>
      <c r="N1295" s="185"/>
      <c r="O1295" s="185"/>
      <c r="P1295" s="185"/>
      <c r="Q1295" s="185"/>
      <c r="R1295" s="185"/>
      <c r="S1295" s="185"/>
      <c r="T1295" s="185"/>
      <c r="U1295" s="186"/>
      <c r="AT1295" s="181" t="s">
        <v>174</v>
      </c>
      <c r="AU1295" s="181" t="s">
        <v>83</v>
      </c>
      <c r="AV1295" s="178" t="s">
        <v>81</v>
      </c>
      <c r="AW1295" s="178" t="s">
        <v>176</v>
      </c>
      <c r="AX1295" s="178" t="s">
        <v>73</v>
      </c>
      <c r="AY1295" s="181" t="s">
        <v>165</v>
      </c>
    </row>
    <row r="1296" s="187" customFormat="true" ht="24" hidden="false" customHeight="false" outlineLevel="0" collapsed="false">
      <c r="B1296" s="188"/>
      <c r="D1296" s="180" t="s">
        <v>174</v>
      </c>
      <c r="E1296" s="189"/>
      <c r="F1296" s="190" t="s">
        <v>1207</v>
      </c>
      <c r="H1296" s="191" t="n">
        <v>71.5</v>
      </c>
      <c r="I1296" s="192"/>
      <c r="L1296" s="188"/>
      <c r="M1296" s="193"/>
      <c r="N1296" s="194"/>
      <c r="O1296" s="194"/>
      <c r="P1296" s="194"/>
      <c r="Q1296" s="194"/>
      <c r="R1296" s="194"/>
      <c r="S1296" s="194"/>
      <c r="T1296" s="194"/>
      <c r="U1296" s="195"/>
      <c r="AT1296" s="189" t="s">
        <v>174</v>
      </c>
      <c r="AU1296" s="189" t="s">
        <v>83</v>
      </c>
      <c r="AV1296" s="187" t="s">
        <v>83</v>
      </c>
      <c r="AW1296" s="187" t="s">
        <v>176</v>
      </c>
      <c r="AX1296" s="187" t="s">
        <v>73</v>
      </c>
      <c r="AY1296" s="189" t="s">
        <v>165</v>
      </c>
    </row>
    <row r="1297" s="178" customFormat="true" ht="12" hidden="false" customHeight="false" outlineLevel="0" collapsed="false">
      <c r="B1297" s="179"/>
      <c r="D1297" s="180" t="s">
        <v>174</v>
      </c>
      <c r="E1297" s="181"/>
      <c r="F1297" s="182" t="s">
        <v>215</v>
      </c>
      <c r="H1297" s="181"/>
      <c r="I1297" s="183"/>
      <c r="L1297" s="179"/>
      <c r="M1297" s="184"/>
      <c r="N1297" s="185"/>
      <c r="O1297" s="185"/>
      <c r="P1297" s="185"/>
      <c r="Q1297" s="185"/>
      <c r="R1297" s="185"/>
      <c r="S1297" s="185"/>
      <c r="T1297" s="185"/>
      <c r="U1297" s="186"/>
      <c r="AT1297" s="181" t="s">
        <v>174</v>
      </c>
      <c r="AU1297" s="181" t="s">
        <v>83</v>
      </c>
      <c r="AV1297" s="178" t="s">
        <v>81</v>
      </c>
      <c r="AW1297" s="178" t="s">
        <v>176</v>
      </c>
      <c r="AX1297" s="178" t="s">
        <v>73</v>
      </c>
      <c r="AY1297" s="181" t="s">
        <v>165</v>
      </c>
    </row>
    <row r="1298" s="187" customFormat="true" ht="12" hidden="false" customHeight="false" outlineLevel="0" collapsed="false">
      <c r="B1298" s="188"/>
      <c r="D1298" s="180" t="s">
        <v>174</v>
      </c>
      <c r="E1298" s="189"/>
      <c r="F1298" s="190" t="s">
        <v>1208</v>
      </c>
      <c r="H1298" s="191" t="n">
        <v>67.2</v>
      </c>
      <c r="I1298" s="192"/>
      <c r="L1298" s="188"/>
      <c r="M1298" s="193"/>
      <c r="N1298" s="194"/>
      <c r="O1298" s="194"/>
      <c r="P1298" s="194"/>
      <c r="Q1298" s="194"/>
      <c r="R1298" s="194"/>
      <c r="S1298" s="194"/>
      <c r="T1298" s="194"/>
      <c r="U1298" s="195"/>
      <c r="AT1298" s="189" t="s">
        <v>174</v>
      </c>
      <c r="AU1298" s="189" t="s">
        <v>83</v>
      </c>
      <c r="AV1298" s="187" t="s">
        <v>83</v>
      </c>
      <c r="AW1298" s="187" t="s">
        <v>176</v>
      </c>
      <c r="AX1298" s="187" t="s">
        <v>73</v>
      </c>
      <c r="AY1298" s="189" t="s">
        <v>165</v>
      </c>
    </row>
    <row r="1299" s="178" customFormat="true" ht="12" hidden="false" customHeight="false" outlineLevel="0" collapsed="false">
      <c r="B1299" s="179"/>
      <c r="D1299" s="180" t="s">
        <v>174</v>
      </c>
      <c r="E1299" s="181"/>
      <c r="F1299" s="182" t="s">
        <v>217</v>
      </c>
      <c r="H1299" s="181"/>
      <c r="I1299" s="183"/>
      <c r="L1299" s="179"/>
      <c r="M1299" s="184"/>
      <c r="N1299" s="185"/>
      <c r="O1299" s="185"/>
      <c r="P1299" s="185"/>
      <c r="Q1299" s="185"/>
      <c r="R1299" s="185"/>
      <c r="S1299" s="185"/>
      <c r="T1299" s="185"/>
      <c r="U1299" s="186"/>
      <c r="AT1299" s="181" t="s">
        <v>174</v>
      </c>
      <c r="AU1299" s="181" t="s">
        <v>83</v>
      </c>
      <c r="AV1299" s="178" t="s">
        <v>81</v>
      </c>
      <c r="AW1299" s="178" t="s">
        <v>176</v>
      </c>
      <c r="AX1299" s="178" t="s">
        <v>73</v>
      </c>
      <c r="AY1299" s="181" t="s">
        <v>165</v>
      </c>
    </row>
    <row r="1300" s="178" customFormat="true" ht="12" hidden="false" customHeight="false" outlineLevel="0" collapsed="false">
      <c r="B1300" s="179"/>
      <c r="D1300" s="180" t="s">
        <v>174</v>
      </c>
      <c r="E1300" s="181"/>
      <c r="F1300" s="182" t="s">
        <v>213</v>
      </c>
      <c r="H1300" s="181"/>
      <c r="I1300" s="183"/>
      <c r="L1300" s="179"/>
      <c r="M1300" s="184"/>
      <c r="N1300" s="185"/>
      <c r="O1300" s="185"/>
      <c r="P1300" s="185"/>
      <c r="Q1300" s="185"/>
      <c r="R1300" s="185"/>
      <c r="S1300" s="185"/>
      <c r="T1300" s="185"/>
      <c r="U1300" s="186"/>
      <c r="AT1300" s="181" t="s">
        <v>174</v>
      </c>
      <c r="AU1300" s="181" t="s">
        <v>83</v>
      </c>
      <c r="AV1300" s="178" t="s">
        <v>81</v>
      </c>
      <c r="AW1300" s="178" t="s">
        <v>176</v>
      </c>
      <c r="AX1300" s="178" t="s">
        <v>73</v>
      </c>
      <c r="AY1300" s="181" t="s">
        <v>165</v>
      </c>
    </row>
    <row r="1301" s="187" customFormat="true" ht="12" hidden="false" customHeight="false" outlineLevel="0" collapsed="false">
      <c r="B1301" s="188"/>
      <c r="D1301" s="180" t="s">
        <v>174</v>
      </c>
      <c r="E1301" s="189"/>
      <c r="F1301" s="190" t="s">
        <v>1209</v>
      </c>
      <c r="H1301" s="191" t="n">
        <v>77</v>
      </c>
      <c r="I1301" s="192"/>
      <c r="L1301" s="188"/>
      <c r="M1301" s="193"/>
      <c r="N1301" s="194"/>
      <c r="O1301" s="194"/>
      <c r="P1301" s="194"/>
      <c r="Q1301" s="194"/>
      <c r="R1301" s="194"/>
      <c r="S1301" s="194"/>
      <c r="T1301" s="194"/>
      <c r="U1301" s="195"/>
      <c r="AT1301" s="189" t="s">
        <v>174</v>
      </c>
      <c r="AU1301" s="189" t="s">
        <v>83</v>
      </c>
      <c r="AV1301" s="187" t="s">
        <v>83</v>
      </c>
      <c r="AW1301" s="187" t="s">
        <v>176</v>
      </c>
      <c r="AX1301" s="187" t="s">
        <v>73</v>
      </c>
      <c r="AY1301" s="189" t="s">
        <v>165</v>
      </c>
    </row>
    <row r="1302" s="178" customFormat="true" ht="12" hidden="false" customHeight="false" outlineLevel="0" collapsed="false">
      <c r="B1302" s="179"/>
      <c r="D1302" s="180" t="s">
        <v>174</v>
      </c>
      <c r="E1302" s="181"/>
      <c r="F1302" s="182" t="s">
        <v>219</v>
      </c>
      <c r="H1302" s="181"/>
      <c r="I1302" s="183"/>
      <c r="L1302" s="179"/>
      <c r="M1302" s="184"/>
      <c r="N1302" s="185"/>
      <c r="O1302" s="185"/>
      <c r="P1302" s="185"/>
      <c r="Q1302" s="185"/>
      <c r="R1302" s="185"/>
      <c r="S1302" s="185"/>
      <c r="T1302" s="185"/>
      <c r="U1302" s="186"/>
      <c r="AT1302" s="181" t="s">
        <v>174</v>
      </c>
      <c r="AU1302" s="181" t="s">
        <v>83</v>
      </c>
      <c r="AV1302" s="178" t="s">
        <v>81</v>
      </c>
      <c r="AW1302" s="178" t="s">
        <v>176</v>
      </c>
      <c r="AX1302" s="178" t="s">
        <v>73</v>
      </c>
      <c r="AY1302" s="181" t="s">
        <v>165</v>
      </c>
    </row>
    <row r="1303" s="178" customFormat="true" ht="12" hidden="false" customHeight="false" outlineLevel="0" collapsed="false">
      <c r="B1303" s="179"/>
      <c r="D1303" s="180" t="s">
        <v>174</v>
      </c>
      <c r="E1303" s="181"/>
      <c r="F1303" s="182" t="s">
        <v>213</v>
      </c>
      <c r="H1303" s="181"/>
      <c r="I1303" s="183"/>
      <c r="L1303" s="179"/>
      <c r="M1303" s="184"/>
      <c r="N1303" s="185"/>
      <c r="O1303" s="185"/>
      <c r="P1303" s="185"/>
      <c r="Q1303" s="185"/>
      <c r="R1303" s="185"/>
      <c r="S1303" s="185"/>
      <c r="T1303" s="185"/>
      <c r="U1303" s="186"/>
      <c r="AT1303" s="181" t="s">
        <v>174</v>
      </c>
      <c r="AU1303" s="181" t="s">
        <v>83</v>
      </c>
      <c r="AV1303" s="178" t="s">
        <v>81</v>
      </c>
      <c r="AW1303" s="178" t="s">
        <v>176</v>
      </c>
      <c r="AX1303" s="178" t="s">
        <v>73</v>
      </c>
      <c r="AY1303" s="181" t="s">
        <v>165</v>
      </c>
    </row>
    <row r="1304" s="187" customFormat="true" ht="12" hidden="false" customHeight="false" outlineLevel="0" collapsed="false">
      <c r="B1304" s="188"/>
      <c r="D1304" s="180" t="s">
        <v>174</v>
      </c>
      <c r="E1304" s="189"/>
      <c r="F1304" s="190" t="s">
        <v>1210</v>
      </c>
      <c r="H1304" s="191" t="n">
        <v>38.2</v>
      </c>
      <c r="I1304" s="192"/>
      <c r="L1304" s="188"/>
      <c r="M1304" s="193"/>
      <c r="N1304" s="194"/>
      <c r="O1304" s="194"/>
      <c r="P1304" s="194"/>
      <c r="Q1304" s="194"/>
      <c r="R1304" s="194"/>
      <c r="S1304" s="194"/>
      <c r="T1304" s="194"/>
      <c r="U1304" s="195"/>
      <c r="AT1304" s="189" t="s">
        <v>174</v>
      </c>
      <c r="AU1304" s="189" t="s">
        <v>83</v>
      </c>
      <c r="AV1304" s="187" t="s">
        <v>83</v>
      </c>
      <c r="AW1304" s="187" t="s">
        <v>176</v>
      </c>
      <c r="AX1304" s="187" t="s">
        <v>73</v>
      </c>
      <c r="AY1304" s="189" t="s">
        <v>165</v>
      </c>
    </row>
    <row r="1305" s="178" customFormat="true" ht="12" hidden="false" customHeight="false" outlineLevel="0" collapsed="false">
      <c r="B1305" s="179"/>
      <c r="D1305" s="180" t="s">
        <v>174</v>
      </c>
      <c r="E1305" s="181"/>
      <c r="F1305" s="182" t="s">
        <v>221</v>
      </c>
      <c r="H1305" s="181"/>
      <c r="I1305" s="183"/>
      <c r="L1305" s="179"/>
      <c r="M1305" s="184"/>
      <c r="N1305" s="185"/>
      <c r="O1305" s="185"/>
      <c r="P1305" s="185"/>
      <c r="Q1305" s="185"/>
      <c r="R1305" s="185"/>
      <c r="S1305" s="185"/>
      <c r="T1305" s="185"/>
      <c r="U1305" s="186"/>
      <c r="AT1305" s="181" t="s">
        <v>174</v>
      </c>
      <c r="AU1305" s="181" t="s">
        <v>83</v>
      </c>
      <c r="AV1305" s="178" t="s">
        <v>81</v>
      </c>
      <c r="AW1305" s="178" t="s">
        <v>176</v>
      </c>
      <c r="AX1305" s="178" t="s">
        <v>73</v>
      </c>
      <c r="AY1305" s="181" t="s">
        <v>165</v>
      </c>
    </row>
    <row r="1306" s="178" customFormat="true" ht="12" hidden="false" customHeight="false" outlineLevel="0" collapsed="false">
      <c r="B1306" s="179"/>
      <c r="D1306" s="180" t="s">
        <v>174</v>
      </c>
      <c r="E1306" s="181"/>
      <c r="F1306" s="182" t="s">
        <v>213</v>
      </c>
      <c r="H1306" s="181"/>
      <c r="I1306" s="183"/>
      <c r="L1306" s="179"/>
      <c r="M1306" s="184"/>
      <c r="N1306" s="185"/>
      <c r="O1306" s="185"/>
      <c r="P1306" s="185"/>
      <c r="Q1306" s="185"/>
      <c r="R1306" s="185"/>
      <c r="S1306" s="185"/>
      <c r="T1306" s="185"/>
      <c r="U1306" s="186"/>
      <c r="AT1306" s="181" t="s">
        <v>174</v>
      </c>
      <c r="AU1306" s="181" t="s">
        <v>83</v>
      </c>
      <c r="AV1306" s="178" t="s">
        <v>81</v>
      </c>
      <c r="AW1306" s="178" t="s">
        <v>176</v>
      </c>
      <c r="AX1306" s="178" t="s">
        <v>73</v>
      </c>
      <c r="AY1306" s="181" t="s">
        <v>165</v>
      </c>
    </row>
    <row r="1307" s="187" customFormat="true" ht="12" hidden="false" customHeight="false" outlineLevel="0" collapsed="false">
      <c r="B1307" s="188"/>
      <c r="D1307" s="180" t="s">
        <v>174</v>
      </c>
      <c r="E1307" s="189"/>
      <c r="F1307" s="190" t="s">
        <v>1211</v>
      </c>
      <c r="H1307" s="191" t="n">
        <v>8.4</v>
      </c>
      <c r="I1307" s="192"/>
      <c r="L1307" s="188"/>
      <c r="M1307" s="193"/>
      <c r="N1307" s="194"/>
      <c r="O1307" s="194"/>
      <c r="P1307" s="194"/>
      <c r="Q1307" s="194"/>
      <c r="R1307" s="194"/>
      <c r="S1307" s="194"/>
      <c r="T1307" s="194"/>
      <c r="U1307" s="195"/>
      <c r="AT1307" s="189" t="s">
        <v>174</v>
      </c>
      <c r="AU1307" s="189" t="s">
        <v>83</v>
      </c>
      <c r="AV1307" s="187" t="s">
        <v>83</v>
      </c>
      <c r="AW1307" s="187" t="s">
        <v>176</v>
      </c>
      <c r="AX1307" s="187" t="s">
        <v>73</v>
      </c>
      <c r="AY1307" s="189" t="s">
        <v>165</v>
      </c>
    </row>
    <row r="1308" s="196" customFormat="true" ht="12" hidden="false" customHeight="false" outlineLevel="0" collapsed="false">
      <c r="B1308" s="197"/>
      <c r="D1308" s="180" t="s">
        <v>174</v>
      </c>
      <c r="E1308" s="198"/>
      <c r="F1308" s="199" t="s">
        <v>178</v>
      </c>
      <c r="H1308" s="200" t="n">
        <v>262.3</v>
      </c>
      <c r="I1308" s="201"/>
      <c r="L1308" s="197"/>
      <c r="M1308" s="202"/>
      <c r="N1308" s="203"/>
      <c r="O1308" s="203"/>
      <c r="P1308" s="203"/>
      <c r="Q1308" s="203"/>
      <c r="R1308" s="203"/>
      <c r="S1308" s="203"/>
      <c r="T1308" s="203"/>
      <c r="U1308" s="204"/>
      <c r="AT1308" s="198" t="s">
        <v>174</v>
      </c>
      <c r="AU1308" s="198" t="s">
        <v>83</v>
      </c>
      <c r="AV1308" s="196" t="s">
        <v>172</v>
      </c>
      <c r="AW1308" s="196" t="s">
        <v>176</v>
      </c>
      <c r="AX1308" s="196" t="s">
        <v>81</v>
      </c>
      <c r="AY1308" s="198" t="s">
        <v>165</v>
      </c>
    </row>
    <row r="1309" s="22" customFormat="true" ht="24" hidden="false" customHeight="true" outlineLevel="0" collapsed="false">
      <c r="B1309" s="164"/>
      <c r="C1309" s="165" t="s">
        <v>1212</v>
      </c>
      <c r="D1309" s="165" t="s">
        <v>167</v>
      </c>
      <c r="E1309" s="166" t="s">
        <v>1213</v>
      </c>
      <c r="F1309" s="167" t="s">
        <v>1214</v>
      </c>
      <c r="G1309" s="168" t="s">
        <v>170</v>
      </c>
      <c r="H1309" s="169" t="n">
        <v>1291.585</v>
      </c>
      <c r="I1309" s="170"/>
      <c r="J1309" s="171" t="n">
        <f aca="false">ROUND(I1309*H1309,2)</f>
        <v>0</v>
      </c>
      <c r="K1309" s="215" t="s">
        <v>171</v>
      </c>
      <c r="L1309" s="23"/>
      <c r="M1309" s="172"/>
      <c r="N1309" s="173" t="s">
        <v>44</v>
      </c>
      <c r="O1309" s="54"/>
      <c r="P1309" s="174" t="n">
        <f aca="false">O1309*H1309</f>
        <v>0</v>
      </c>
      <c r="Q1309" s="174" t="n">
        <v>4E-005</v>
      </c>
      <c r="R1309" s="174" t="n">
        <f aca="false">Q1309*H1309</f>
        <v>0.0516634</v>
      </c>
      <c r="S1309" s="174" t="n">
        <v>0</v>
      </c>
      <c r="T1309" s="174" t="n">
        <f aca="false">S1309*H1309</f>
        <v>0</v>
      </c>
      <c r="U1309" s="175"/>
      <c r="AR1309" s="176" t="s">
        <v>172</v>
      </c>
      <c r="AT1309" s="176" t="s">
        <v>167</v>
      </c>
      <c r="AU1309" s="176" t="s">
        <v>83</v>
      </c>
      <c r="AY1309" s="3" t="s">
        <v>165</v>
      </c>
      <c r="BE1309" s="177" t="n">
        <f aca="false">IF(N1309="základní",J1309,0)</f>
        <v>0</v>
      </c>
      <c r="BF1309" s="177" t="n">
        <f aca="false">IF(N1309="snížená",J1309,0)</f>
        <v>0</v>
      </c>
      <c r="BG1309" s="177" t="n">
        <f aca="false">IF(N1309="zákl. přenesená",J1309,0)</f>
        <v>0</v>
      </c>
      <c r="BH1309" s="177" t="n">
        <f aca="false">IF(N1309="sníž. přenesená",J1309,0)</f>
        <v>0</v>
      </c>
      <c r="BI1309" s="177" t="n">
        <f aca="false">IF(N1309="nulová",J1309,0)</f>
        <v>0</v>
      </c>
      <c r="BJ1309" s="3" t="s">
        <v>81</v>
      </c>
      <c r="BK1309" s="177" t="n">
        <f aca="false">ROUND(I1309*H1309,2)</f>
        <v>0</v>
      </c>
      <c r="BL1309" s="3" t="s">
        <v>172</v>
      </c>
      <c r="BM1309" s="176" t="s">
        <v>1215</v>
      </c>
    </row>
    <row r="1310" s="187" customFormat="true" ht="48" hidden="false" customHeight="false" outlineLevel="0" collapsed="false">
      <c r="B1310" s="188"/>
      <c r="D1310" s="180" t="s">
        <v>174</v>
      </c>
      <c r="E1310" s="189"/>
      <c r="F1310" s="190" t="s">
        <v>1216</v>
      </c>
      <c r="H1310" s="191" t="n">
        <v>214.51</v>
      </c>
      <c r="I1310" s="192"/>
      <c r="L1310" s="188"/>
      <c r="M1310" s="193"/>
      <c r="N1310" s="194"/>
      <c r="O1310" s="194"/>
      <c r="P1310" s="194"/>
      <c r="Q1310" s="194"/>
      <c r="R1310" s="194"/>
      <c r="S1310" s="194"/>
      <c r="T1310" s="194"/>
      <c r="U1310" s="195"/>
      <c r="AT1310" s="189" t="s">
        <v>174</v>
      </c>
      <c r="AU1310" s="189" t="s">
        <v>83</v>
      </c>
      <c r="AV1310" s="187" t="s">
        <v>83</v>
      </c>
      <c r="AW1310" s="187" t="s">
        <v>176</v>
      </c>
      <c r="AX1310" s="187" t="s">
        <v>73</v>
      </c>
      <c r="AY1310" s="189" t="s">
        <v>165</v>
      </c>
    </row>
    <row r="1311" s="187" customFormat="true" ht="24" hidden="false" customHeight="false" outlineLevel="0" collapsed="false">
      <c r="B1311" s="188"/>
      <c r="D1311" s="180" t="s">
        <v>174</v>
      </c>
      <c r="E1311" s="189"/>
      <c r="F1311" s="190" t="s">
        <v>1217</v>
      </c>
      <c r="H1311" s="191" t="n">
        <v>206.075</v>
      </c>
      <c r="I1311" s="192"/>
      <c r="L1311" s="188"/>
      <c r="M1311" s="193"/>
      <c r="N1311" s="194"/>
      <c r="O1311" s="194"/>
      <c r="P1311" s="194"/>
      <c r="Q1311" s="194"/>
      <c r="R1311" s="194"/>
      <c r="S1311" s="194"/>
      <c r="T1311" s="194"/>
      <c r="U1311" s="195"/>
      <c r="AT1311" s="189" t="s">
        <v>174</v>
      </c>
      <c r="AU1311" s="189" t="s">
        <v>83</v>
      </c>
      <c r="AV1311" s="187" t="s">
        <v>83</v>
      </c>
      <c r="AW1311" s="187" t="s">
        <v>176</v>
      </c>
      <c r="AX1311" s="187" t="s">
        <v>73</v>
      </c>
      <c r="AY1311" s="189" t="s">
        <v>165</v>
      </c>
    </row>
    <row r="1312" s="187" customFormat="true" ht="48" hidden="false" customHeight="false" outlineLevel="0" collapsed="false">
      <c r="B1312" s="188"/>
      <c r="D1312" s="180" t="s">
        <v>174</v>
      </c>
      <c r="E1312" s="189"/>
      <c r="F1312" s="190" t="s">
        <v>1218</v>
      </c>
      <c r="H1312" s="191" t="n">
        <v>435.15</v>
      </c>
      <c r="I1312" s="192"/>
      <c r="L1312" s="188"/>
      <c r="M1312" s="193"/>
      <c r="N1312" s="194"/>
      <c r="O1312" s="194"/>
      <c r="P1312" s="194"/>
      <c r="Q1312" s="194"/>
      <c r="R1312" s="194"/>
      <c r="S1312" s="194"/>
      <c r="T1312" s="194"/>
      <c r="U1312" s="195"/>
      <c r="AT1312" s="189" t="s">
        <v>174</v>
      </c>
      <c r="AU1312" s="189" t="s">
        <v>83</v>
      </c>
      <c r="AV1312" s="187" t="s">
        <v>83</v>
      </c>
      <c r="AW1312" s="187" t="s">
        <v>176</v>
      </c>
      <c r="AX1312" s="187" t="s">
        <v>73</v>
      </c>
      <c r="AY1312" s="189" t="s">
        <v>165</v>
      </c>
    </row>
    <row r="1313" s="187" customFormat="true" ht="48" hidden="false" customHeight="false" outlineLevel="0" collapsed="false">
      <c r="B1313" s="188"/>
      <c r="D1313" s="180" t="s">
        <v>174</v>
      </c>
      <c r="E1313" s="189"/>
      <c r="F1313" s="190" t="s">
        <v>1219</v>
      </c>
      <c r="H1313" s="191" t="n">
        <v>435.85</v>
      </c>
      <c r="I1313" s="192"/>
      <c r="L1313" s="188"/>
      <c r="M1313" s="193"/>
      <c r="N1313" s="194"/>
      <c r="O1313" s="194"/>
      <c r="P1313" s="194"/>
      <c r="Q1313" s="194"/>
      <c r="R1313" s="194"/>
      <c r="S1313" s="194"/>
      <c r="T1313" s="194"/>
      <c r="U1313" s="195"/>
      <c r="AT1313" s="189" t="s">
        <v>174</v>
      </c>
      <c r="AU1313" s="189" t="s">
        <v>83</v>
      </c>
      <c r="AV1313" s="187" t="s">
        <v>83</v>
      </c>
      <c r="AW1313" s="187" t="s">
        <v>176</v>
      </c>
      <c r="AX1313" s="187" t="s">
        <v>73</v>
      </c>
      <c r="AY1313" s="189" t="s">
        <v>165</v>
      </c>
    </row>
    <row r="1314" s="196" customFormat="true" ht="12" hidden="false" customHeight="false" outlineLevel="0" collapsed="false">
      <c r="B1314" s="197"/>
      <c r="D1314" s="180" t="s">
        <v>174</v>
      </c>
      <c r="E1314" s="198"/>
      <c r="F1314" s="199" t="s">
        <v>178</v>
      </c>
      <c r="H1314" s="200" t="n">
        <v>1291.585</v>
      </c>
      <c r="I1314" s="201"/>
      <c r="L1314" s="197"/>
      <c r="M1314" s="202"/>
      <c r="N1314" s="203"/>
      <c r="O1314" s="203"/>
      <c r="P1314" s="203"/>
      <c r="Q1314" s="203"/>
      <c r="R1314" s="203"/>
      <c r="S1314" s="203"/>
      <c r="T1314" s="203"/>
      <c r="U1314" s="204"/>
      <c r="AT1314" s="198" t="s">
        <v>174</v>
      </c>
      <c r="AU1314" s="198" t="s">
        <v>83</v>
      </c>
      <c r="AV1314" s="196" t="s">
        <v>172</v>
      </c>
      <c r="AW1314" s="196" t="s">
        <v>176</v>
      </c>
      <c r="AX1314" s="196" t="s">
        <v>81</v>
      </c>
      <c r="AY1314" s="198" t="s">
        <v>165</v>
      </c>
    </row>
    <row r="1315" s="22" customFormat="true" ht="16.5" hidden="false" customHeight="true" outlineLevel="0" collapsed="false">
      <c r="B1315" s="164"/>
      <c r="C1315" s="165" t="s">
        <v>1220</v>
      </c>
      <c r="D1315" s="165" t="s">
        <v>167</v>
      </c>
      <c r="E1315" s="166" t="s">
        <v>1221</v>
      </c>
      <c r="F1315" s="167" t="s">
        <v>1222</v>
      </c>
      <c r="G1315" s="168" t="s">
        <v>170</v>
      </c>
      <c r="H1315" s="169" t="n">
        <v>1291.585</v>
      </c>
      <c r="I1315" s="170"/>
      <c r="J1315" s="171" t="n">
        <f aca="false">ROUND(I1315*H1315,2)</f>
        <v>0</v>
      </c>
      <c r="K1315" s="215" t="s">
        <v>171</v>
      </c>
      <c r="L1315" s="23"/>
      <c r="M1315" s="172"/>
      <c r="N1315" s="173" t="s">
        <v>44</v>
      </c>
      <c r="O1315" s="54"/>
      <c r="P1315" s="174" t="n">
        <f aca="false">O1315*H1315</f>
        <v>0</v>
      </c>
      <c r="Q1315" s="174" t="n">
        <v>0</v>
      </c>
      <c r="R1315" s="174" t="n">
        <f aca="false">Q1315*H1315</f>
        <v>0</v>
      </c>
      <c r="S1315" s="174" t="n">
        <v>0</v>
      </c>
      <c r="T1315" s="174" t="n">
        <f aca="false">S1315*H1315</f>
        <v>0</v>
      </c>
      <c r="U1315" s="175"/>
      <c r="AR1315" s="176" t="s">
        <v>172</v>
      </c>
      <c r="AT1315" s="176" t="s">
        <v>167</v>
      </c>
      <c r="AU1315" s="176" t="s">
        <v>83</v>
      </c>
      <c r="AY1315" s="3" t="s">
        <v>165</v>
      </c>
      <c r="BE1315" s="177" t="n">
        <f aca="false">IF(N1315="základní",J1315,0)</f>
        <v>0</v>
      </c>
      <c r="BF1315" s="177" t="n">
        <f aca="false">IF(N1315="snížená",J1315,0)</f>
        <v>0</v>
      </c>
      <c r="BG1315" s="177" t="n">
        <f aca="false">IF(N1315="zákl. přenesená",J1315,0)</f>
        <v>0</v>
      </c>
      <c r="BH1315" s="177" t="n">
        <f aca="false">IF(N1315="sníž. přenesená",J1315,0)</f>
        <v>0</v>
      </c>
      <c r="BI1315" s="177" t="n">
        <f aca="false">IF(N1315="nulová",J1315,0)</f>
        <v>0</v>
      </c>
      <c r="BJ1315" s="3" t="s">
        <v>81</v>
      </c>
      <c r="BK1315" s="177" t="n">
        <f aca="false">ROUND(I1315*H1315,2)</f>
        <v>0</v>
      </c>
      <c r="BL1315" s="3" t="s">
        <v>172</v>
      </c>
      <c r="BM1315" s="176" t="s">
        <v>1223</v>
      </c>
    </row>
    <row r="1316" s="22" customFormat="true" ht="24" hidden="false" customHeight="true" outlineLevel="0" collapsed="false">
      <c r="B1316" s="164"/>
      <c r="C1316" s="165" t="s">
        <v>1224</v>
      </c>
      <c r="D1316" s="165" t="s">
        <v>167</v>
      </c>
      <c r="E1316" s="166" t="s">
        <v>1225</v>
      </c>
      <c r="F1316" s="167" t="s">
        <v>1226</v>
      </c>
      <c r="G1316" s="168" t="s">
        <v>403</v>
      </c>
      <c r="H1316" s="169" t="n">
        <v>32</v>
      </c>
      <c r="I1316" s="170"/>
      <c r="J1316" s="171" t="n">
        <f aca="false">ROUND(I1316*H1316,2)</f>
        <v>0</v>
      </c>
      <c r="K1316" s="215" t="s">
        <v>171</v>
      </c>
      <c r="L1316" s="23"/>
      <c r="M1316" s="172"/>
      <c r="N1316" s="173" t="s">
        <v>44</v>
      </c>
      <c r="O1316" s="54"/>
      <c r="P1316" s="174" t="n">
        <f aca="false">O1316*H1316</f>
        <v>0</v>
      </c>
      <c r="Q1316" s="174" t="n">
        <v>4E-005</v>
      </c>
      <c r="R1316" s="174" t="n">
        <f aca="false">Q1316*H1316</f>
        <v>0.00128</v>
      </c>
      <c r="S1316" s="174" t="n">
        <v>0</v>
      </c>
      <c r="T1316" s="174" t="n">
        <f aca="false">S1316*H1316</f>
        <v>0</v>
      </c>
      <c r="U1316" s="175"/>
      <c r="AR1316" s="176" t="s">
        <v>172</v>
      </c>
      <c r="AT1316" s="176" t="s">
        <v>167</v>
      </c>
      <c r="AU1316" s="176" t="s">
        <v>83</v>
      </c>
      <c r="AY1316" s="3" t="s">
        <v>165</v>
      </c>
      <c r="BE1316" s="177" t="n">
        <f aca="false">IF(N1316="základní",J1316,0)</f>
        <v>0</v>
      </c>
      <c r="BF1316" s="177" t="n">
        <f aca="false">IF(N1316="snížená",J1316,0)</f>
        <v>0</v>
      </c>
      <c r="BG1316" s="177" t="n">
        <f aca="false">IF(N1316="zákl. přenesená",J1316,0)</f>
        <v>0</v>
      </c>
      <c r="BH1316" s="177" t="n">
        <f aca="false">IF(N1316="sníž. přenesená",J1316,0)</f>
        <v>0</v>
      </c>
      <c r="BI1316" s="177" t="n">
        <f aca="false">IF(N1316="nulová",J1316,0)</f>
        <v>0</v>
      </c>
      <c r="BJ1316" s="3" t="s">
        <v>81</v>
      </c>
      <c r="BK1316" s="177" t="n">
        <f aca="false">ROUND(I1316*H1316,2)</f>
        <v>0</v>
      </c>
      <c r="BL1316" s="3" t="s">
        <v>172</v>
      </c>
      <c r="BM1316" s="176" t="s">
        <v>1227</v>
      </c>
    </row>
    <row r="1317" s="178" customFormat="true" ht="24" hidden="false" customHeight="false" outlineLevel="0" collapsed="false">
      <c r="B1317" s="179"/>
      <c r="D1317" s="180" t="s">
        <v>174</v>
      </c>
      <c r="E1317" s="181"/>
      <c r="F1317" s="182" t="s">
        <v>1228</v>
      </c>
      <c r="H1317" s="181"/>
      <c r="I1317" s="183"/>
      <c r="L1317" s="179"/>
      <c r="M1317" s="184"/>
      <c r="N1317" s="185"/>
      <c r="O1317" s="185"/>
      <c r="P1317" s="185"/>
      <c r="Q1317" s="185"/>
      <c r="R1317" s="185"/>
      <c r="S1317" s="185"/>
      <c r="T1317" s="185"/>
      <c r="U1317" s="186"/>
      <c r="AT1317" s="181" t="s">
        <v>174</v>
      </c>
      <c r="AU1317" s="181" t="s">
        <v>83</v>
      </c>
      <c r="AV1317" s="178" t="s">
        <v>81</v>
      </c>
      <c r="AW1317" s="178" t="s">
        <v>176</v>
      </c>
      <c r="AX1317" s="178" t="s">
        <v>73</v>
      </c>
      <c r="AY1317" s="181" t="s">
        <v>165</v>
      </c>
    </row>
    <row r="1318" s="187" customFormat="true" ht="12" hidden="false" customHeight="false" outlineLevel="0" collapsed="false">
      <c r="B1318" s="188"/>
      <c r="D1318" s="180" t="s">
        <v>174</v>
      </c>
      <c r="E1318" s="189"/>
      <c r="F1318" s="190" t="s">
        <v>1229</v>
      </c>
      <c r="H1318" s="191" t="n">
        <v>32</v>
      </c>
      <c r="I1318" s="192"/>
      <c r="L1318" s="188"/>
      <c r="M1318" s="193"/>
      <c r="N1318" s="194"/>
      <c r="O1318" s="194"/>
      <c r="P1318" s="194"/>
      <c r="Q1318" s="194"/>
      <c r="R1318" s="194"/>
      <c r="S1318" s="194"/>
      <c r="T1318" s="194"/>
      <c r="U1318" s="195"/>
      <c r="AT1318" s="189" t="s">
        <v>174</v>
      </c>
      <c r="AU1318" s="189" t="s">
        <v>83</v>
      </c>
      <c r="AV1318" s="187" t="s">
        <v>83</v>
      </c>
      <c r="AW1318" s="187" t="s">
        <v>176</v>
      </c>
      <c r="AX1318" s="187" t="s">
        <v>73</v>
      </c>
      <c r="AY1318" s="189" t="s">
        <v>165</v>
      </c>
    </row>
    <row r="1319" s="196" customFormat="true" ht="12" hidden="false" customHeight="false" outlineLevel="0" collapsed="false">
      <c r="B1319" s="197"/>
      <c r="D1319" s="180" t="s">
        <v>174</v>
      </c>
      <c r="E1319" s="198"/>
      <c r="F1319" s="199" t="s">
        <v>178</v>
      </c>
      <c r="H1319" s="200" t="n">
        <v>32</v>
      </c>
      <c r="I1319" s="201"/>
      <c r="L1319" s="197"/>
      <c r="M1319" s="202"/>
      <c r="N1319" s="203"/>
      <c r="O1319" s="203"/>
      <c r="P1319" s="203"/>
      <c r="Q1319" s="203"/>
      <c r="R1319" s="203"/>
      <c r="S1319" s="203"/>
      <c r="T1319" s="203"/>
      <c r="U1319" s="204"/>
      <c r="AT1319" s="198" t="s">
        <v>174</v>
      </c>
      <c r="AU1319" s="198" t="s">
        <v>83</v>
      </c>
      <c r="AV1319" s="196" t="s">
        <v>172</v>
      </c>
      <c r="AW1319" s="196" t="s">
        <v>176</v>
      </c>
      <c r="AX1319" s="196" t="s">
        <v>81</v>
      </c>
      <c r="AY1319" s="198" t="s">
        <v>165</v>
      </c>
    </row>
    <row r="1320" s="22" customFormat="true" ht="16.5" hidden="false" customHeight="true" outlineLevel="0" collapsed="false">
      <c r="B1320" s="164"/>
      <c r="C1320" s="165" t="s">
        <v>1230</v>
      </c>
      <c r="D1320" s="165" t="s">
        <v>167</v>
      </c>
      <c r="E1320" s="166" t="s">
        <v>1231</v>
      </c>
      <c r="F1320" s="167" t="s">
        <v>1232</v>
      </c>
      <c r="G1320" s="168" t="s">
        <v>403</v>
      </c>
      <c r="H1320" s="169" t="n">
        <v>48</v>
      </c>
      <c r="I1320" s="170"/>
      <c r="J1320" s="171" t="n">
        <f aca="false">ROUND(I1320*H1320,2)</f>
        <v>0</v>
      </c>
      <c r="K1320" s="215" t="s">
        <v>171</v>
      </c>
      <c r="L1320" s="23"/>
      <c r="M1320" s="172"/>
      <c r="N1320" s="173" t="s">
        <v>44</v>
      </c>
      <c r="O1320" s="54"/>
      <c r="P1320" s="174" t="n">
        <f aca="false">O1320*H1320</f>
        <v>0</v>
      </c>
      <c r="Q1320" s="174" t="n">
        <v>0.0002</v>
      </c>
      <c r="R1320" s="174" t="n">
        <f aca="false">Q1320*H1320</f>
        <v>0.0096</v>
      </c>
      <c r="S1320" s="174" t="n">
        <v>0</v>
      </c>
      <c r="T1320" s="174" t="n">
        <f aca="false">S1320*H1320</f>
        <v>0</v>
      </c>
      <c r="U1320" s="175"/>
      <c r="AR1320" s="176" t="s">
        <v>172</v>
      </c>
      <c r="AT1320" s="176" t="s">
        <v>167</v>
      </c>
      <c r="AU1320" s="176" t="s">
        <v>83</v>
      </c>
      <c r="AY1320" s="3" t="s">
        <v>165</v>
      </c>
      <c r="BE1320" s="177" t="n">
        <f aca="false">IF(N1320="základní",J1320,0)</f>
        <v>0</v>
      </c>
      <c r="BF1320" s="177" t="n">
        <f aca="false">IF(N1320="snížená",J1320,0)</f>
        <v>0</v>
      </c>
      <c r="BG1320" s="177" t="n">
        <f aca="false">IF(N1320="zákl. přenesená",J1320,0)</f>
        <v>0</v>
      </c>
      <c r="BH1320" s="177" t="n">
        <f aca="false">IF(N1320="sníž. přenesená",J1320,0)</f>
        <v>0</v>
      </c>
      <c r="BI1320" s="177" t="n">
        <f aca="false">IF(N1320="nulová",J1320,0)</f>
        <v>0</v>
      </c>
      <c r="BJ1320" s="3" t="s">
        <v>81</v>
      </c>
      <c r="BK1320" s="177" t="n">
        <f aca="false">ROUND(I1320*H1320,2)</f>
        <v>0</v>
      </c>
      <c r="BL1320" s="3" t="s">
        <v>172</v>
      </c>
      <c r="BM1320" s="176" t="s">
        <v>1233</v>
      </c>
    </row>
    <row r="1321" s="178" customFormat="true" ht="24" hidden="false" customHeight="false" outlineLevel="0" collapsed="false">
      <c r="B1321" s="179"/>
      <c r="D1321" s="180" t="s">
        <v>174</v>
      </c>
      <c r="E1321" s="181"/>
      <c r="F1321" s="182" t="s">
        <v>1234</v>
      </c>
      <c r="H1321" s="181"/>
      <c r="I1321" s="183"/>
      <c r="L1321" s="179"/>
      <c r="M1321" s="184"/>
      <c r="N1321" s="185"/>
      <c r="O1321" s="185"/>
      <c r="P1321" s="185"/>
      <c r="Q1321" s="185"/>
      <c r="R1321" s="185"/>
      <c r="S1321" s="185"/>
      <c r="T1321" s="185"/>
      <c r="U1321" s="186"/>
      <c r="AT1321" s="181" t="s">
        <v>174</v>
      </c>
      <c r="AU1321" s="181" t="s">
        <v>83</v>
      </c>
      <c r="AV1321" s="178" t="s">
        <v>81</v>
      </c>
      <c r="AW1321" s="178" t="s">
        <v>176</v>
      </c>
      <c r="AX1321" s="178" t="s">
        <v>73</v>
      </c>
      <c r="AY1321" s="181" t="s">
        <v>165</v>
      </c>
    </row>
    <row r="1322" s="187" customFormat="true" ht="12" hidden="false" customHeight="false" outlineLevel="0" collapsed="false">
      <c r="B1322" s="188"/>
      <c r="D1322" s="180" t="s">
        <v>174</v>
      </c>
      <c r="E1322" s="189"/>
      <c r="F1322" s="190" t="s">
        <v>1235</v>
      </c>
      <c r="H1322" s="191" t="n">
        <v>48</v>
      </c>
      <c r="I1322" s="192"/>
      <c r="L1322" s="188"/>
      <c r="M1322" s="193"/>
      <c r="N1322" s="194"/>
      <c r="O1322" s="194"/>
      <c r="P1322" s="194"/>
      <c r="Q1322" s="194"/>
      <c r="R1322" s="194"/>
      <c r="S1322" s="194"/>
      <c r="T1322" s="194"/>
      <c r="U1322" s="195"/>
      <c r="AT1322" s="189" t="s">
        <v>174</v>
      </c>
      <c r="AU1322" s="189" t="s">
        <v>83</v>
      </c>
      <c r="AV1322" s="187" t="s">
        <v>83</v>
      </c>
      <c r="AW1322" s="187" t="s">
        <v>176</v>
      </c>
      <c r="AX1322" s="187" t="s">
        <v>73</v>
      </c>
      <c r="AY1322" s="189" t="s">
        <v>165</v>
      </c>
    </row>
    <row r="1323" s="196" customFormat="true" ht="12" hidden="false" customHeight="false" outlineLevel="0" collapsed="false">
      <c r="B1323" s="197"/>
      <c r="D1323" s="180" t="s">
        <v>174</v>
      </c>
      <c r="E1323" s="198"/>
      <c r="F1323" s="199" t="s">
        <v>178</v>
      </c>
      <c r="H1323" s="200" t="n">
        <v>48</v>
      </c>
      <c r="I1323" s="201"/>
      <c r="L1323" s="197"/>
      <c r="M1323" s="202"/>
      <c r="N1323" s="203"/>
      <c r="O1323" s="203"/>
      <c r="P1323" s="203"/>
      <c r="Q1323" s="203"/>
      <c r="R1323" s="203"/>
      <c r="S1323" s="203"/>
      <c r="T1323" s="203"/>
      <c r="U1323" s="204"/>
      <c r="AT1323" s="198" t="s">
        <v>174</v>
      </c>
      <c r="AU1323" s="198" t="s">
        <v>83</v>
      </c>
      <c r="AV1323" s="196" t="s">
        <v>172</v>
      </c>
      <c r="AW1323" s="196" t="s">
        <v>176</v>
      </c>
      <c r="AX1323" s="196" t="s">
        <v>81</v>
      </c>
      <c r="AY1323" s="198" t="s">
        <v>165</v>
      </c>
    </row>
    <row r="1324" s="22" customFormat="true" ht="16.5" hidden="false" customHeight="true" outlineLevel="0" collapsed="false">
      <c r="B1324" s="164"/>
      <c r="C1324" s="205" t="s">
        <v>1236</v>
      </c>
      <c r="D1324" s="205" t="s">
        <v>262</v>
      </c>
      <c r="E1324" s="206" t="s">
        <v>1237</v>
      </c>
      <c r="F1324" s="207" t="s">
        <v>1238</v>
      </c>
      <c r="G1324" s="208" t="s">
        <v>1239</v>
      </c>
      <c r="H1324" s="209" t="n">
        <v>0.48</v>
      </c>
      <c r="I1324" s="210"/>
      <c r="J1324" s="211" t="n">
        <f aca="false">ROUND(I1324*H1324,2)</f>
        <v>0</v>
      </c>
      <c r="K1324" s="207" t="s">
        <v>171</v>
      </c>
      <c r="L1324" s="212"/>
      <c r="M1324" s="213"/>
      <c r="N1324" s="214" t="s">
        <v>44</v>
      </c>
      <c r="O1324" s="54"/>
      <c r="P1324" s="174" t="n">
        <f aca="false">O1324*H1324</f>
        <v>0</v>
      </c>
      <c r="Q1324" s="174" t="n">
        <v>0.00173</v>
      </c>
      <c r="R1324" s="174" t="n">
        <f aca="false">Q1324*H1324</f>
        <v>0.0008304</v>
      </c>
      <c r="S1324" s="174" t="n">
        <v>0</v>
      </c>
      <c r="T1324" s="174" t="n">
        <f aca="false">S1324*H1324</f>
        <v>0</v>
      </c>
      <c r="U1324" s="175"/>
      <c r="AR1324" s="176" t="s">
        <v>223</v>
      </c>
      <c r="AT1324" s="176" t="s">
        <v>262</v>
      </c>
      <c r="AU1324" s="176" t="s">
        <v>83</v>
      </c>
      <c r="AY1324" s="3" t="s">
        <v>165</v>
      </c>
      <c r="BE1324" s="177" t="n">
        <f aca="false">IF(N1324="základní",J1324,0)</f>
        <v>0</v>
      </c>
      <c r="BF1324" s="177" t="n">
        <f aca="false">IF(N1324="snížená",J1324,0)</f>
        <v>0</v>
      </c>
      <c r="BG1324" s="177" t="n">
        <f aca="false">IF(N1324="zákl. přenesená",J1324,0)</f>
        <v>0</v>
      </c>
      <c r="BH1324" s="177" t="n">
        <f aca="false">IF(N1324="sníž. přenesená",J1324,0)</f>
        <v>0</v>
      </c>
      <c r="BI1324" s="177" t="n">
        <f aca="false">IF(N1324="nulová",J1324,0)</f>
        <v>0</v>
      </c>
      <c r="BJ1324" s="3" t="s">
        <v>81</v>
      </c>
      <c r="BK1324" s="177" t="n">
        <f aca="false">ROUND(I1324*H1324,2)</f>
        <v>0</v>
      </c>
      <c r="BL1324" s="3" t="s">
        <v>172</v>
      </c>
      <c r="BM1324" s="176" t="s">
        <v>1240</v>
      </c>
    </row>
    <row r="1325" s="178" customFormat="true" ht="24" hidden="false" customHeight="false" outlineLevel="0" collapsed="false">
      <c r="B1325" s="179"/>
      <c r="D1325" s="180" t="s">
        <v>174</v>
      </c>
      <c r="E1325" s="181"/>
      <c r="F1325" s="182" t="s">
        <v>1228</v>
      </c>
      <c r="H1325" s="181"/>
      <c r="I1325" s="183"/>
      <c r="L1325" s="179"/>
      <c r="M1325" s="184"/>
      <c r="N1325" s="185"/>
      <c r="O1325" s="185"/>
      <c r="P1325" s="185"/>
      <c r="Q1325" s="185"/>
      <c r="R1325" s="185"/>
      <c r="S1325" s="185"/>
      <c r="T1325" s="185"/>
      <c r="U1325" s="186"/>
      <c r="AT1325" s="181" t="s">
        <v>174</v>
      </c>
      <c r="AU1325" s="181" t="s">
        <v>83</v>
      </c>
      <c r="AV1325" s="178" t="s">
        <v>81</v>
      </c>
      <c r="AW1325" s="178" t="s">
        <v>176</v>
      </c>
      <c r="AX1325" s="178" t="s">
        <v>73</v>
      </c>
      <c r="AY1325" s="181" t="s">
        <v>165</v>
      </c>
    </row>
    <row r="1326" s="187" customFormat="true" ht="12" hidden="false" customHeight="false" outlineLevel="0" collapsed="false">
      <c r="B1326" s="188"/>
      <c r="D1326" s="180" t="s">
        <v>174</v>
      </c>
      <c r="E1326" s="189"/>
      <c r="F1326" s="190" t="s">
        <v>1241</v>
      </c>
      <c r="H1326" s="191" t="n">
        <v>0.48</v>
      </c>
      <c r="I1326" s="192"/>
      <c r="L1326" s="188"/>
      <c r="M1326" s="193"/>
      <c r="N1326" s="194"/>
      <c r="O1326" s="194"/>
      <c r="P1326" s="194"/>
      <c r="Q1326" s="194"/>
      <c r="R1326" s="194"/>
      <c r="S1326" s="194"/>
      <c r="T1326" s="194"/>
      <c r="U1326" s="195"/>
      <c r="AT1326" s="189" t="s">
        <v>174</v>
      </c>
      <c r="AU1326" s="189" t="s">
        <v>83</v>
      </c>
      <c r="AV1326" s="187" t="s">
        <v>83</v>
      </c>
      <c r="AW1326" s="187" t="s">
        <v>176</v>
      </c>
      <c r="AX1326" s="187" t="s">
        <v>73</v>
      </c>
      <c r="AY1326" s="189" t="s">
        <v>165</v>
      </c>
    </row>
    <row r="1327" s="196" customFormat="true" ht="12" hidden="false" customHeight="false" outlineLevel="0" collapsed="false">
      <c r="B1327" s="197"/>
      <c r="D1327" s="180" t="s">
        <v>174</v>
      </c>
      <c r="E1327" s="198"/>
      <c r="F1327" s="199" t="s">
        <v>178</v>
      </c>
      <c r="H1327" s="200" t="n">
        <v>0.48</v>
      </c>
      <c r="I1327" s="201"/>
      <c r="L1327" s="197"/>
      <c r="M1327" s="202"/>
      <c r="N1327" s="203"/>
      <c r="O1327" s="203"/>
      <c r="P1327" s="203"/>
      <c r="Q1327" s="203"/>
      <c r="R1327" s="203"/>
      <c r="S1327" s="203"/>
      <c r="T1327" s="203"/>
      <c r="U1327" s="204"/>
      <c r="AT1327" s="198" t="s">
        <v>174</v>
      </c>
      <c r="AU1327" s="198" t="s">
        <v>83</v>
      </c>
      <c r="AV1327" s="196" t="s">
        <v>172</v>
      </c>
      <c r="AW1327" s="196" t="s">
        <v>176</v>
      </c>
      <c r="AX1327" s="196" t="s">
        <v>81</v>
      </c>
      <c r="AY1327" s="198" t="s">
        <v>165</v>
      </c>
    </row>
    <row r="1328" s="22" customFormat="true" ht="24" hidden="false" customHeight="true" outlineLevel="0" collapsed="false">
      <c r="B1328" s="164"/>
      <c r="C1328" s="205" t="s">
        <v>1242</v>
      </c>
      <c r="D1328" s="205" t="s">
        <v>262</v>
      </c>
      <c r="E1328" s="206" t="s">
        <v>1243</v>
      </c>
      <c r="F1328" s="207" t="s">
        <v>1244</v>
      </c>
      <c r="G1328" s="208" t="s">
        <v>1239</v>
      </c>
      <c r="H1328" s="209" t="n">
        <v>0.48</v>
      </c>
      <c r="I1328" s="210"/>
      <c r="J1328" s="211" t="n">
        <f aca="false">ROUND(I1328*H1328,2)</f>
        <v>0</v>
      </c>
      <c r="K1328" s="207" t="s">
        <v>171</v>
      </c>
      <c r="L1328" s="212"/>
      <c r="M1328" s="213"/>
      <c r="N1328" s="214" t="s">
        <v>44</v>
      </c>
      <c r="O1328" s="54"/>
      <c r="P1328" s="174" t="n">
        <f aca="false">O1328*H1328</f>
        <v>0</v>
      </c>
      <c r="Q1328" s="174" t="n">
        <v>0.00038</v>
      </c>
      <c r="R1328" s="174" t="n">
        <f aca="false">Q1328*H1328</f>
        <v>0.0001824</v>
      </c>
      <c r="S1328" s="174" t="n">
        <v>0</v>
      </c>
      <c r="T1328" s="174" t="n">
        <f aca="false">S1328*H1328</f>
        <v>0</v>
      </c>
      <c r="U1328" s="175"/>
      <c r="AR1328" s="176" t="s">
        <v>223</v>
      </c>
      <c r="AT1328" s="176" t="s">
        <v>262</v>
      </c>
      <c r="AU1328" s="176" t="s">
        <v>83</v>
      </c>
      <c r="AY1328" s="3" t="s">
        <v>165</v>
      </c>
      <c r="BE1328" s="177" t="n">
        <f aca="false">IF(N1328="základní",J1328,0)</f>
        <v>0</v>
      </c>
      <c r="BF1328" s="177" t="n">
        <f aca="false">IF(N1328="snížená",J1328,0)</f>
        <v>0</v>
      </c>
      <c r="BG1328" s="177" t="n">
        <f aca="false">IF(N1328="zákl. přenesená",J1328,0)</f>
        <v>0</v>
      </c>
      <c r="BH1328" s="177" t="n">
        <f aca="false">IF(N1328="sníž. přenesená",J1328,0)</f>
        <v>0</v>
      </c>
      <c r="BI1328" s="177" t="n">
        <f aca="false">IF(N1328="nulová",J1328,0)</f>
        <v>0</v>
      </c>
      <c r="BJ1328" s="3" t="s">
        <v>81</v>
      </c>
      <c r="BK1328" s="177" t="n">
        <f aca="false">ROUND(I1328*H1328,2)</f>
        <v>0</v>
      </c>
      <c r="BL1328" s="3" t="s">
        <v>172</v>
      </c>
      <c r="BM1328" s="176" t="s">
        <v>1245</v>
      </c>
    </row>
    <row r="1329" s="178" customFormat="true" ht="24" hidden="false" customHeight="false" outlineLevel="0" collapsed="false">
      <c r="B1329" s="179"/>
      <c r="D1329" s="180" t="s">
        <v>174</v>
      </c>
      <c r="E1329" s="181"/>
      <c r="F1329" s="182" t="s">
        <v>1228</v>
      </c>
      <c r="H1329" s="181"/>
      <c r="I1329" s="183"/>
      <c r="L1329" s="179"/>
      <c r="M1329" s="184"/>
      <c r="N1329" s="185"/>
      <c r="O1329" s="185"/>
      <c r="P1329" s="185"/>
      <c r="Q1329" s="185"/>
      <c r="R1329" s="185"/>
      <c r="S1329" s="185"/>
      <c r="T1329" s="185"/>
      <c r="U1329" s="186"/>
      <c r="AT1329" s="181" t="s">
        <v>174</v>
      </c>
      <c r="AU1329" s="181" t="s">
        <v>83</v>
      </c>
      <c r="AV1329" s="178" t="s">
        <v>81</v>
      </c>
      <c r="AW1329" s="178" t="s">
        <v>176</v>
      </c>
      <c r="AX1329" s="178" t="s">
        <v>73</v>
      </c>
      <c r="AY1329" s="181" t="s">
        <v>165</v>
      </c>
    </row>
    <row r="1330" s="187" customFormat="true" ht="12" hidden="false" customHeight="false" outlineLevel="0" collapsed="false">
      <c r="B1330" s="188"/>
      <c r="D1330" s="180" t="s">
        <v>174</v>
      </c>
      <c r="E1330" s="189"/>
      <c r="F1330" s="190" t="s">
        <v>1241</v>
      </c>
      <c r="H1330" s="191" t="n">
        <v>0.48</v>
      </c>
      <c r="I1330" s="192"/>
      <c r="L1330" s="188"/>
      <c r="M1330" s="193"/>
      <c r="N1330" s="194"/>
      <c r="O1330" s="194"/>
      <c r="P1330" s="194"/>
      <c r="Q1330" s="194"/>
      <c r="R1330" s="194"/>
      <c r="S1330" s="194"/>
      <c r="T1330" s="194"/>
      <c r="U1330" s="195"/>
      <c r="AT1330" s="189" t="s">
        <v>174</v>
      </c>
      <c r="AU1330" s="189" t="s">
        <v>83</v>
      </c>
      <c r="AV1330" s="187" t="s">
        <v>83</v>
      </c>
      <c r="AW1330" s="187" t="s">
        <v>176</v>
      </c>
      <c r="AX1330" s="187" t="s">
        <v>73</v>
      </c>
      <c r="AY1330" s="189" t="s">
        <v>165</v>
      </c>
    </row>
    <row r="1331" s="196" customFormat="true" ht="12" hidden="false" customHeight="false" outlineLevel="0" collapsed="false">
      <c r="B1331" s="197"/>
      <c r="D1331" s="180" t="s">
        <v>174</v>
      </c>
      <c r="E1331" s="198"/>
      <c r="F1331" s="199" t="s">
        <v>178</v>
      </c>
      <c r="H1331" s="200" t="n">
        <v>0.48</v>
      </c>
      <c r="I1331" s="201"/>
      <c r="L1331" s="197"/>
      <c r="M1331" s="202"/>
      <c r="N1331" s="203"/>
      <c r="O1331" s="203"/>
      <c r="P1331" s="203"/>
      <c r="Q1331" s="203"/>
      <c r="R1331" s="203"/>
      <c r="S1331" s="203"/>
      <c r="T1331" s="203"/>
      <c r="U1331" s="204"/>
      <c r="AT1331" s="198" t="s">
        <v>174</v>
      </c>
      <c r="AU1331" s="198" t="s">
        <v>83</v>
      </c>
      <c r="AV1331" s="196" t="s">
        <v>172</v>
      </c>
      <c r="AW1331" s="196" t="s">
        <v>176</v>
      </c>
      <c r="AX1331" s="196" t="s">
        <v>81</v>
      </c>
      <c r="AY1331" s="198" t="s">
        <v>165</v>
      </c>
    </row>
    <row r="1332" s="22" customFormat="true" ht="24" hidden="false" customHeight="true" outlineLevel="0" collapsed="false">
      <c r="B1332" s="164"/>
      <c r="C1332" s="165" t="s">
        <v>1246</v>
      </c>
      <c r="D1332" s="165" t="s">
        <v>167</v>
      </c>
      <c r="E1332" s="166" t="s">
        <v>1247</v>
      </c>
      <c r="F1332" s="167" t="s">
        <v>1248</v>
      </c>
      <c r="G1332" s="168" t="s">
        <v>170</v>
      </c>
      <c r="H1332" s="169" t="n">
        <v>38.58</v>
      </c>
      <c r="I1332" s="170"/>
      <c r="J1332" s="171" t="n">
        <f aca="false">ROUND(I1332*H1332,2)</f>
        <v>0</v>
      </c>
      <c r="K1332" s="167" t="s">
        <v>171</v>
      </c>
      <c r="L1332" s="23"/>
      <c r="M1332" s="172"/>
      <c r="N1332" s="173" t="s">
        <v>44</v>
      </c>
      <c r="O1332" s="54"/>
      <c r="P1332" s="174" t="n">
        <f aca="false">O1332*H1332</f>
        <v>0</v>
      </c>
      <c r="Q1332" s="174" t="n">
        <v>0</v>
      </c>
      <c r="R1332" s="174" t="n">
        <f aca="false">Q1332*H1332</f>
        <v>0</v>
      </c>
      <c r="S1332" s="174" t="n">
        <v>0</v>
      </c>
      <c r="T1332" s="174" t="n">
        <f aca="false">S1332*H1332</f>
        <v>0</v>
      </c>
      <c r="U1332" s="175"/>
      <c r="AR1332" s="176" t="s">
        <v>172</v>
      </c>
      <c r="AT1332" s="176" t="s">
        <v>167</v>
      </c>
      <c r="AU1332" s="176" t="s">
        <v>83</v>
      </c>
      <c r="AY1332" s="3" t="s">
        <v>165</v>
      </c>
      <c r="BE1332" s="177" t="n">
        <f aca="false">IF(N1332="základní",J1332,0)</f>
        <v>0</v>
      </c>
      <c r="BF1332" s="177" t="n">
        <f aca="false">IF(N1332="snížená",J1332,0)</f>
        <v>0</v>
      </c>
      <c r="BG1332" s="177" t="n">
        <f aca="false">IF(N1332="zákl. přenesená",J1332,0)</f>
        <v>0</v>
      </c>
      <c r="BH1332" s="177" t="n">
        <f aca="false">IF(N1332="sníž. přenesená",J1332,0)</f>
        <v>0</v>
      </c>
      <c r="BI1332" s="177" t="n">
        <f aca="false">IF(N1332="nulová",J1332,0)</f>
        <v>0</v>
      </c>
      <c r="BJ1332" s="3" t="s">
        <v>81</v>
      </c>
      <c r="BK1332" s="177" t="n">
        <f aca="false">ROUND(I1332*H1332,2)</f>
        <v>0</v>
      </c>
      <c r="BL1332" s="3" t="s">
        <v>172</v>
      </c>
      <c r="BM1332" s="176" t="s">
        <v>1249</v>
      </c>
    </row>
    <row r="1333" s="178" customFormat="true" ht="12" hidden="false" customHeight="false" outlineLevel="0" collapsed="false">
      <c r="B1333" s="179"/>
      <c r="D1333" s="180" t="s">
        <v>174</v>
      </c>
      <c r="E1333" s="181"/>
      <c r="F1333" s="182" t="s">
        <v>1022</v>
      </c>
      <c r="H1333" s="181"/>
      <c r="I1333" s="183"/>
      <c r="L1333" s="179"/>
      <c r="M1333" s="184"/>
      <c r="N1333" s="185"/>
      <c r="O1333" s="185"/>
      <c r="P1333" s="185"/>
      <c r="Q1333" s="185"/>
      <c r="R1333" s="185"/>
      <c r="S1333" s="185"/>
      <c r="T1333" s="185"/>
      <c r="U1333" s="186"/>
      <c r="AT1333" s="181" t="s">
        <v>174</v>
      </c>
      <c r="AU1333" s="181" t="s">
        <v>83</v>
      </c>
      <c r="AV1333" s="178" t="s">
        <v>81</v>
      </c>
      <c r="AW1333" s="178" t="s">
        <v>176</v>
      </c>
      <c r="AX1333" s="178" t="s">
        <v>73</v>
      </c>
      <c r="AY1333" s="181" t="s">
        <v>165</v>
      </c>
    </row>
    <row r="1334" s="187" customFormat="true" ht="12" hidden="false" customHeight="false" outlineLevel="0" collapsed="false">
      <c r="B1334" s="188"/>
      <c r="D1334" s="180" t="s">
        <v>174</v>
      </c>
      <c r="E1334" s="189"/>
      <c r="F1334" s="190" t="s">
        <v>1250</v>
      </c>
      <c r="H1334" s="191" t="n">
        <v>33.32</v>
      </c>
      <c r="I1334" s="192"/>
      <c r="L1334" s="188"/>
      <c r="M1334" s="193"/>
      <c r="N1334" s="194"/>
      <c r="O1334" s="194"/>
      <c r="P1334" s="194"/>
      <c r="Q1334" s="194"/>
      <c r="R1334" s="194"/>
      <c r="S1334" s="194"/>
      <c r="T1334" s="194"/>
      <c r="U1334" s="195"/>
      <c r="AT1334" s="189" t="s">
        <v>174</v>
      </c>
      <c r="AU1334" s="189" t="s">
        <v>83</v>
      </c>
      <c r="AV1334" s="187" t="s">
        <v>83</v>
      </c>
      <c r="AW1334" s="187" t="s">
        <v>176</v>
      </c>
      <c r="AX1334" s="187" t="s">
        <v>73</v>
      </c>
      <c r="AY1334" s="189" t="s">
        <v>165</v>
      </c>
    </row>
    <row r="1335" s="187" customFormat="true" ht="12" hidden="false" customHeight="false" outlineLevel="0" collapsed="false">
      <c r="B1335" s="188"/>
      <c r="D1335" s="180" t="s">
        <v>174</v>
      </c>
      <c r="E1335" s="189"/>
      <c r="F1335" s="190" t="s">
        <v>1251</v>
      </c>
      <c r="H1335" s="191" t="n">
        <v>5.26</v>
      </c>
      <c r="I1335" s="192"/>
      <c r="L1335" s="188"/>
      <c r="M1335" s="193"/>
      <c r="N1335" s="194"/>
      <c r="O1335" s="194"/>
      <c r="P1335" s="194"/>
      <c r="Q1335" s="194"/>
      <c r="R1335" s="194"/>
      <c r="S1335" s="194"/>
      <c r="T1335" s="194"/>
      <c r="U1335" s="195"/>
      <c r="AT1335" s="189" t="s">
        <v>174</v>
      </c>
      <c r="AU1335" s="189" t="s">
        <v>83</v>
      </c>
      <c r="AV1335" s="187" t="s">
        <v>83</v>
      </c>
      <c r="AW1335" s="187" t="s">
        <v>176</v>
      </c>
      <c r="AX1335" s="187" t="s">
        <v>73</v>
      </c>
      <c r="AY1335" s="189" t="s">
        <v>165</v>
      </c>
    </row>
    <row r="1336" s="196" customFormat="true" ht="12" hidden="false" customHeight="false" outlineLevel="0" collapsed="false">
      <c r="B1336" s="197"/>
      <c r="D1336" s="180" t="s">
        <v>174</v>
      </c>
      <c r="E1336" s="198"/>
      <c r="F1336" s="199" t="s">
        <v>178</v>
      </c>
      <c r="H1336" s="200" t="n">
        <v>38.58</v>
      </c>
      <c r="I1336" s="201"/>
      <c r="L1336" s="197"/>
      <c r="M1336" s="202"/>
      <c r="N1336" s="203"/>
      <c r="O1336" s="203"/>
      <c r="P1336" s="203"/>
      <c r="Q1336" s="203"/>
      <c r="R1336" s="203"/>
      <c r="S1336" s="203"/>
      <c r="T1336" s="203"/>
      <c r="U1336" s="204"/>
      <c r="AT1336" s="198" t="s">
        <v>174</v>
      </c>
      <c r="AU1336" s="198" t="s">
        <v>83</v>
      </c>
      <c r="AV1336" s="196" t="s">
        <v>172</v>
      </c>
      <c r="AW1336" s="196" t="s">
        <v>176</v>
      </c>
      <c r="AX1336" s="196" t="s">
        <v>81</v>
      </c>
      <c r="AY1336" s="198" t="s">
        <v>165</v>
      </c>
    </row>
    <row r="1337" s="22" customFormat="true" ht="36" hidden="false" customHeight="true" outlineLevel="0" collapsed="false">
      <c r="B1337" s="164"/>
      <c r="C1337" s="165" t="s">
        <v>1252</v>
      </c>
      <c r="D1337" s="165" t="s">
        <v>167</v>
      </c>
      <c r="E1337" s="166" t="s">
        <v>1253</v>
      </c>
      <c r="F1337" s="167" t="s">
        <v>1254</v>
      </c>
      <c r="G1337" s="168" t="s">
        <v>181</v>
      </c>
      <c r="H1337" s="169" t="n">
        <v>1.2</v>
      </c>
      <c r="I1337" s="170"/>
      <c r="J1337" s="171" t="n">
        <f aca="false">ROUND(I1337*H1337,2)</f>
        <v>0</v>
      </c>
      <c r="K1337" s="167" t="s">
        <v>171</v>
      </c>
      <c r="L1337" s="23"/>
      <c r="M1337" s="172"/>
      <c r="N1337" s="173" t="s">
        <v>44</v>
      </c>
      <c r="O1337" s="54"/>
      <c r="P1337" s="174" t="n">
        <f aca="false">O1337*H1337</f>
        <v>0</v>
      </c>
      <c r="Q1337" s="174" t="n">
        <v>0.00047</v>
      </c>
      <c r="R1337" s="174" t="n">
        <f aca="false">Q1337*H1337</f>
        <v>0.000564</v>
      </c>
      <c r="S1337" s="174" t="n">
        <v>0.001</v>
      </c>
      <c r="T1337" s="174" t="n">
        <f aca="false">S1337*H1337</f>
        <v>0.0012</v>
      </c>
      <c r="U1337" s="175"/>
      <c r="AR1337" s="176" t="s">
        <v>172</v>
      </c>
      <c r="AT1337" s="176" t="s">
        <v>167</v>
      </c>
      <c r="AU1337" s="176" t="s">
        <v>83</v>
      </c>
      <c r="AY1337" s="3" t="s">
        <v>165</v>
      </c>
      <c r="BE1337" s="177" t="n">
        <f aca="false">IF(N1337="základní",J1337,0)</f>
        <v>0</v>
      </c>
      <c r="BF1337" s="177" t="n">
        <f aca="false">IF(N1337="snížená",J1337,0)</f>
        <v>0</v>
      </c>
      <c r="BG1337" s="177" t="n">
        <f aca="false">IF(N1337="zákl. přenesená",J1337,0)</f>
        <v>0</v>
      </c>
      <c r="BH1337" s="177" t="n">
        <f aca="false">IF(N1337="sníž. přenesená",J1337,0)</f>
        <v>0</v>
      </c>
      <c r="BI1337" s="177" t="n">
        <f aca="false">IF(N1337="nulová",J1337,0)</f>
        <v>0</v>
      </c>
      <c r="BJ1337" s="3" t="s">
        <v>81</v>
      </c>
      <c r="BK1337" s="177" t="n">
        <f aca="false">ROUND(I1337*H1337,2)</f>
        <v>0</v>
      </c>
      <c r="BL1337" s="3" t="s">
        <v>172</v>
      </c>
      <c r="BM1337" s="176" t="s">
        <v>1255</v>
      </c>
    </row>
    <row r="1338" s="178" customFormat="true" ht="12" hidden="false" customHeight="false" outlineLevel="0" collapsed="false">
      <c r="B1338" s="179"/>
      <c r="D1338" s="180" t="s">
        <v>174</v>
      </c>
      <c r="E1338" s="181"/>
      <c r="F1338" s="182" t="s">
        <v>1256</v>
      </c>
      <c r="H1338" s="181"/>
      <c r="I1338" s="183"/>
      <c r="L1338" s="179"/>
      <c r="M1338" s="184"/>
      <c r="N1338" s="185"/>
      <c r="O1338" s="185"/>
      <c r="P1338" s="185"/>
      <c r="Q1338" s="185"/>
      <c r="R1338" s="185"/>
      <c r="S1338" s="185"/>
      <c r="T1338" s="185"/>
      <c r="U1338" s="186"/>
      <c r="AT1338" s="181" t="s">
        <v>174</v>
      </c>
      <c r="AU1338" s="181" t="s">
        <v>83</v>
      </c>
      <c r="AV1338" s="178" t="s">
        <v>81</v>
      </c>
      <c r="AW1338" s="178" t="s">
        <v>176</v>
      </c>
      <c r="AX1338" s="178" t="s">
        <v>73</v>
      </c>
      <c r="AY1338" s="181" t="s">
        <v>165</v>
      </c>
    </row>
    <row r="1339" s="187" customFormat="true" ht="12" hidden="false" customHeight="false" outlineLevel="0" collapsed="false">
      <c r="B1339" s="188"/>
      <c r="D1339" s="180" t="s">
        <v>174</v>
      </c>
      <c r="E1339" s="189"/>
      <c r="F1339" s="190" t="s">
        <v>1257</v>
      </c>
      <c r="H1339" s="191" t="n">
        <v>0.6</v>
      </c>
      <c r="I1339" s="192"/>
      <c r="L1339" s="188"/>
      <c r="M1339" s="193"/>
      <c r="N1339" s="194"/>
      <c r="O1339" s="194"/>
      <c r="P1339" s="194"/>
      <c r="Q1339" s="194"/>
      <c r="R1339" s="194"/>
      <c r="S1339" s="194"/>
      <c r="T1339" s="194"/>
      <c r="U1339" s="195"/>
      <c r="AT1339" s="189" t="s">
        <v>174</v>
      </c>
      <c r="AU1339" s="189" t="s">
        <v>83</v>
      </c>
      <c r="AV1339" s="187" t="s">
        <v>83</v>
      </c>
      <c r="AW1339" s="187" t="s">
        <v>176</v>
      </c>
      <c r="AX1339" s="187" t="s">
        <v>73</v>
      </c>
      <c r="AY1339" s="189" t="s">
        <v>165</v>
      </c>
    </row>
    <row r="1340" s="187" customFormat="true" ht="12" hidden="false" customHeight="false" outlineLevel="0" collapsed="false">
      <c r="B1340" s="188"/>
      <c r="D1340" s="180" t="s">
        <v>174</v>
      </c>
      <c r="E1340" s="189"/>
      <c r="F1340" s="190" t="s">
        <v>1258</v>
      </c>
      <c r="H1340" s="191" t="n">
        <v>0.6</v>
      </c>
      <c r="I1340" s="192"/>
      <c r="L1340" s="188"/>
      <c r="M1340" s="193"/>
      <c r="N1340" s="194"/>
      <c r="O1340" s="194"/>
      <c r="P1340" s="194"/>
      <c r="Q1340" s="194"/>
      <c r="R1340" s="194"/>
      <c r="S1340" s="194"/>
      <c r="T1340" s="194"/>
      <c r="U1340" s="195"/>
      <c r="AT1340" s="189" t="s">
        <v>174</v>
      </c>
      <c r="AU1340" s="189" t="s">
        <v>83</v>
      </c>
      <c r="AV1340" s="187" t="s">
        <v>83</v>
      </c>
      <c r="AW1340" s="187" t="s">
        <v>176</v>
      </c>
      <c r="AX1340" s="187" t="s">
        <v>73</v>
      </c>
      <c r="AY1340" s="189" t="s">
        <v>165</v>
      </c>
    </row>
    <row r="1341" s="196" customFormat="true" ht="12" hidden="false" customHeight="false" outlineLevel="0" collapsed="false">
      <c r="B1341" s="197"/>
      <c r="D1341" s="180" t="s">
        <v>174</v>
      </c>
      <c r="E1341" s="198"/>
      <c r="F1341" s="199" t="s">
        <v>178</v>
      </c>
      <c r="H1341" s="200" t="n">
        <v>1.2</v>
      </c>
      <c r="I1341" s="201"/>
      <c r="L1341" s="197"/>
      <c r="M1341" s="202"/>
      <c r="N1341" s="203"/>
      <c r="O1341" s="203"/>
      <c r="P1341" s="203"/>
      <c r="Q1341" s="203"/>
      <c r="R1341" s="203"/>
      <c r="S1341" s="203"/>
      <c r="T1341" s="203"/>
      <c r="U1341" s="204"/>
      <c r="AT1341" s="198" t="s">
        <v>174</v>
      </c>
      <c r="AU1341" s="198" t="s">
        <v>83</v>
      </c>
      <c r="AV1341" s="196" t="s">
        <v>172</v>
      </c>
      <c r="AW1341" s="196" t="s">
        <v>176</v>
      </c>
      <c r="AX1341" s="196" t="s">
        <v>81</v>
      </c>
      <c r="AY1341" s="198" t="s">
        <v>165</v>
      </c>
    </row>
    <row r="1342" s="22" customFormat="true" ht="16.5" hidden="false" customHeight="true" outlineLevel="0" collapsed="false">
      <c r="B1342" s="164"/>
      <c r="C1342" s="205" t="s">
        <v>1259</v>
      </c>
      <c r="D1342" s="205" t="s">
        <v>262</v>
      </c>
      <c r="E1342" s="206" t="s">
        <v>1260</v>
      </c>
      <c r="F1342" s="207" t="s">
        <v>1261</v>
      </c>
      <c r="G1342" s="208" t="s">
        <v>181</v>
      </c>
      <c r="H1342" s="209" t="n">
        <v>2.805</v>
      </c>
      <c r="I1342" s="210"/>
      <c r="J1342" s="211" t="n">
        <f aca="false">ROUND(I1342*H1342,2)</f>
        <v>0</v>
      </c>
      <c r="K1342" s="207" t="s">
        <v>171</v>
      </c>
      <c r="L1342" s="212"/>
      <c r="M1342" s="213"/>
      <c r="N1342" s="214" t="s">
        <v>44</v>
      </c>
      <c r="O1342" s="54"/>
      <c r="P1342" s="174" t="n">
        <f aca="false">O1342*H1342</f>
        <v>0</v>
      </c>
      <c r="Q1342" s="174" t="n">
        <v>0.0013</v>
      </c>
      <c r="R1342" s="174" t="n">
        <f aca="false">Q1342*H1342</f>
        <v>0.0036465</v>
      </c>
      <c r="S1342" s="174" t="n">
        <v>0</v>
      </c>
      <c r="T1342" s="174" t="n">
        <f aca="false">S1342*H1342</f>
        <v>0</v>
      </c>
      <c r="U1342" s="175"/>
      <c r="AR1342" s="176" t="s">
        <v>223</v>
      </c>
      <c r="AT1342" s="176" t="s">
        <v>262</v>
      </c>
      <c r="AU1342" s="176" t="s">
        <v>83</v>
      </c>
      <c r="AY1342" s="3" t="s">
        <v>165</v>
      </c>
      <c r="BE1342" s="177" t="n">
        <f aca="false">IF(N1342="základní",J1342,0)</f>
        <v>0</v>
      </c>
      <c r="BF1342" s="177" t="n">
        <f aca="false">IF(N1342="snížená",J1342,0)</f>
        <v>0</v>
      </c>
      <c r="BG1342" s="177" t="n">
        <f aca="false">IF(N1342="zákl. přenesená",J1342,0)</f>
        <v>0</v>
      </c>
      <c r="BH1342" s="177" t="n">
        <f aca="false">IF(N1342="sníž. přenesená",J1342,0)</f>
        <v>0</v>
      </c>
      <c r="BI1342" s="177" t="n">
        <f aca="false">IF(N1342="nulová",J1342,0)</f>
        <v>0</v>
      </c>
      <c r="BJ1342" s="3" t="s">
        <v>81</v>
      </c>
      <c r="BK1342" s="177" t="n">
        <f aca="false">ROUND(I1342*H1342,2)</f>
        <v>0</v>
      </c>
      <c r="BL1342" s="3" t="s">
        <v>172</v>
      </c>
      <c r="BM1342" s="176" t="s">
        <v>1262</v>
      </c>
    </row>
    <row r="1343" s="178" customFormat="true" ht="12" hidden="false" customHeight="false" outlineLevel="0" collapsed="false">
      <c r="B1343" s="179"/>
      <c r="D1343" s="180" t="s">
        <v>174</v>
      </c>
      <c r="E1343" s="181"/>
      <c r="F1343" s="182" t="s">
        <v>1256</v>
      </c>
      <c r="H1343" s="181"/>
      <c r="I1343" s="183"/>
      <c r="L1343" s="179"/>
      <c r="M1343" s="184"/>
      <c r="N1343" s="185"/>
      <c r="O1343" s="185"/>
      <c r="P1343" s="185"/>
      <c r="Q1343" s="185"/>
      <c r="R1343" s="185"/>
      <c r="S1343" s="185"/>
      <c r="T1343" s="185"/>
      <c r="U1343" s="186"/>
      <c r="AT1343" s="181" t="s">
        <v>174</v>
      </c>
      <c r="AU1343" s="181" t="s">
        <v>83</v>
      </c>
      <c r="AV1343" s="178" t="s">
        <v>81</v>
      </c>
      <c r="AW1343" s="178" t="s">
        <v>176</v>
      </c>
      <c r="AX1343" s="178" t="s">
        <v>73</v>
      </c>
      <c r="AY1343" s="181" t="s">
        <v>165</v>
      </c>
    </row>
    <row r="1344" s="187" customFormat="true" ht="12" hidden="false" customHeight="false" outlineLevel="0" collapsed="false">
      <c r="B1344" s="188"/>
      <c r="D1344" s="180" t="s">
        <v>174</v>
      </c>
      <c r="E1344" s="189"/>
      <c r="F1344" s="190" t="s">
        <v>1263</v>
      </c>
      <c r="H1344" s="191" t="n">
        <v>1.65</v>
      </c>
      <c r="I1344" s="192"/>
      <c r="L1344" s="188"/>
      <c r="M1344" s="193"/>
      <c r="N1344" s="194"/>
      <c r="O1344" s="194"/>
      <c r="P1344" s="194"/>
      <c r="Q1344" s="194"/>
      <c r="R1344" s="194"/>
      <c r="S1344" s="194"/>
      <c r="T1344" s="194"/>
      <c r="U1344" s="195"/>
      <c r="AT1344" s="189" t="s">
        <v>174</v>
      </c>
      <c r="AU1344" s="189" t="s">
        <v>83</v>
      </c>
      <c r="AV1344" s="187" t="s">
        <v>83</v>
      </c>
      <c r="AW1344" s="187" t="s">
        <v>176</v>
      </c>
      <c r="AX1344" s="187" t="s">
        <v>73</v>
      </c>
      <c r="AY1344" s="189" t="s">
        <v>165</v>
      </c>
    </row>
    <row r="1345" s="187" customFormat="true" ht="12" hidden="false" customHeight="false" outlineLevel="0" collapsed="false">
      <c r="B1345" s="188"/>
      <c r="D1345" s="180" t="s">
        <v>174</v>
      </c>
      <c r="E1345" s="189"/>
      <c r="F1345" s="190" t="s">
        <v>1264</v>
      </c>
      <c r="H1345" s="191" t="n">
        <v>1.155</v>
      </c>
      <c r="I1345" s="192"/>
      <c r="L1345" s="188"/>
      <c r="M1345" s="193"/>
      <c r="N1345" s="194"/>
      <c r="O1345" s="194"/>
      <c r="P1345" s="194"/>
      <c r="Q1345" s="194"/>
      <c r="R1345" s="194"/>
      <c r="S1345" s="194"/>
      <c r="T1345" s="194"/>
      <c r="U1345" s="195"/>
      <c r="AT1345" s="189" t="s">
        <v>174</v>
      </c>
      <c r="AU1345" s="189" t="s">
        <v>83</v>
      </c>
      <c r="AV1345" s="187" t="s">
        <v>83</v>
      </c>
      <c r="AW1345" s="187" t="s">
        <v>176</v>
      </c>
      <c r="AX1345" s="187" t="s">
        <v>73</v>
      </c>
      <c r="AY1345" s="189" t="s">
        <v>165</v>
      </c>
    </row>
    <row r="1346" s="196" customFormat="true" ht="12" hidden="false" customHeight="false" outlineLevel="0" collapsed="false">
      <c r="B1346" s="197"/>
      <c r="D1346" s="180" t="s">
        <v>174</v>
      </c>
      <c r="E1346" s="198"/>
      <c r="F1346" s="199" t="s">
        <v>178</v>
      </c>
      <c r="H1346" s="200" t="n">
        <v>2.805</v>
      </c>
      <c r="I1346" s="201"/>
      <c r="L1346" s="197"/>
      <c r="M1346" s="202"/>
      <c r="N1346" s="203"/>
      <c r="O1346" s="203"/>
      <c r="P1346" s="203"/>
      <c r="Q1346" s="203"/>
      <c r="R1346" s="203"/>
      <c r="S1346" s="203"/>
      <c r="T1346" s="203"/>
      <c r="U1346" s="204"/>
      <c r="AT1346" s="198" t="s">
        <v>174</v>
      </c>
      <c r="AU1346" s="198" t="s">
        <v>83</v>
      </c>
      <c r="AV1346" s="196" t="s">
        <v>172</v>
      </c>
      <c r="AW1346" s="196" t="s">
        <v>176</v>
      </c>
      <c r="AX1346" s="196" t="s">
        <v>81</v>
      </c>
      <c r="AY1346" s="198" t="s">
        <v>165</v>
      </c>
    </row>
    <row r="1347" s="22" customFormat="true" ht="16.5" hidden="false" customHeight="true" outlineLevel="0" collapsed="false">
      <c r="B1347" s="164"/>
      <c r="C1347" s="205" t="s">
        <v>1265</v>
      </c>
      <c r="D1347" s="205" t="s">
        <v>262</v>
      </c>
      <c r="E1347" s="206" t="s">
        <v>1266</v>
      </c>
      <c r="F1347" s="207" t="s">
        <v>1267</v>
      </c>
      <c r="G1347" s="208" t="s">
        <v>1239</v>
      </c>
      <c r="H1347" s="209" t="n">
        <v>0.09</v>
      </c>
      <c r="I1347" s="210"/>
      <c r="J1347" s="211" t="n">
        <f aca="false">ROUND(I1347*H1347,2)</f>
        <v>0</v>
      </c>
      <c r="K1347" s="207" t="s">
        <v>171</v>
      </c>
      <c r="L1347" s="212"/>
      <c r="M1347" s="213"/>
      <c r="N1347" s="214" t="s">
        <v>44</v>
      </c>
      <c r="O1347" s="54"/>
      <c r="P1347" s="174" t="n">
        <f aca="false">O1347*H1347</f>
        <v>0</v>
      </c>
      <c r="Q1347" s="174" t="n">
        <v>0.00333</v>
      </c>
      <c r="R1347" s="174" t="n">
        <f aca="false">Q1347*H1347</f>
        <v>0.0002997</v>
      </c>
      <c r="S1347" s="174" t="n">
        <v>0</v>
      </c>
      <c r="T1347" s="174" t="n">
        <f aca="false">S1347*H1347</f>
        <v>0</v>
      </c>
      <c r="U1347" s="175"/>
      <c r="AR1347" s="176" t="s">
        <v>223</v>
      </c>
      <c r="AT1347" s="176" t="s">
        <v>262</v>
      </c>
      <c r="AU1347" s="176" t="s">
        <v>83</v>
      </c>
      <c r="AY1347" s="3" t="s">
        <v>165</v>
      </c>
      <c r="BE1347" s="177" t="n">
        <f aca="false">IF(N1347="základní",J1347,0)</f>
        <v>0</v>
      </c>
      <c r="BF1347" s="177" t="n">
        <f aca="false">IF(N1347="snížená",J1347,0)</f>
        <v>0</v>
      </c>
      <c r="BG1347" s="177" t="n">
        <f aca="false">IF(N1347="zákl. přenesená",J1347,0)</f>
        <v>0</v>
      </c>
      <c r="BH1347" s="177" t="n">
        <f aca="false">IF(N1347="sníž. přenesená",J1347,0)</f>
        <v>0</v>
      </c>
      <c r="BI1347" s="177" t="n">
        <f aca="false">IF(N1347="nulová",J1347,0)</f>
        <v>0</v>
      </c>
      <c r="BJ1347" s="3" t="s">
        <v>81</v>
      </c>
      <c r="BK1347" s="177" t="n">
        <f aca="false">ROUND(I1347*H1347,2)</f>
        <v>0</v>
      </c>
      <c r="BL1347" s="3" t="s">
        <v>172</v>
      </c>
      <c r="BM1347" s="176" t="s">
        <v>1268</v>
      </c>
    </row>
    <row r="1348" s="178" customFormat="true" ht="12" hidden="false" customHeight="false" outlineLevel="0" collapsed="false">
      <c r="B1348" s="179"/>
      <c r="D1348" s="180" t="s">
        <v>174</v>
      </c>
      <c r="E1348" s="181"/>
      <c r="F1348" s="182" t="s">
        <v>1256</v>
      </c>
      <c r="H1348" s="181"/>
      <c r="I1348" s="183"/>
      <c r="L1348" s="179"/>
      <c r="M1348" s="184"/>
      <c r="N1348" s="185"/>
      <c r="O1348" s="185"/>
      <c r="P1348" s="185"/>
      <c r="Q1348" s="185"/>
      <c r="R1348" s="185"/>
      <c r="S1348" s="185"/>
      <c r="T1348" s="185"/>
      <c r="U1348" s="186"/>
      <c r="AT1348" s="181" t="s">
        <v>174</v>
      </c>
      <c r="AU1348" s="181" t="s">
        <v>83</v>
      </c>
      <c r="AV1348" s="178" t="s">
        <v>81</v>
      </c>
      <c r="AW1348" s="178" t="s">
        <v>176</v>
      </c>
      <c r="AX1348" s="178" t="s">
        <v>73</v>
      </c>
      <c r="AY1348" s="181" t="s">
        <v>165</v>
      </c>
    </row>
    <row r="1349" s="187" customFormat="true" ht="12" hidden="false" customHeight="false" outlineLevel="0" collapsed="false">
      <c r="B1349" s="188"/>
      <c r="D1349" s="180" t="s">
        <v>174</v>
      </c>
      <c r="E1349" s="189"/>
      <c r="F1349" s="190" t="s">
        <v>1269</v>
      </c>
      <c r="H1349" s="191" t="n">
        <v>0.06</v>
      </c>
      <c r="I1349" s="192"/>
      <c r="L1349" s="188"/>
      <c r="M1349" s="193"/>
      <c r="N1349" s="194"/>
      <c r="O1349" s="194"/>
      <c r="P1349" s="194"/>
      <c r="Q1349" s="194"/>
      <c r="R1349" s="194"/>
      <c r="S1349" s="194"/>
      <c r="T1349" s="194"/>
      <c r="U1349" s="195"/>
      <c r="AT1349" s="189" t="s">
        <v>174</v>
      </c>
      <c r="AU1349" s="189" t="s">
        <v>83</v>
      </c>
      <c r="AV1349" s="187" t="s">
        <v>83</v>
      </c>
      <c r="AW1349" s="187" t="s">
        <v>176</v>
      </c>
      <c r="AX1349" s="187" t="s">
        <v>73</v>
      </c>
      <c r="AY1349" s="189" t="s">
        <v>165</v>
      </c>
    </row>
    <row r="1350" s="187" customFormat="true" ht="12" hidden="false" customHeight="false" outlineLevel="0" collapsed="false">
      <c r="B1350" s="188"/>
      <c r="D1350" s="180" t="s">
        <v>174</v>
      </c>
      <c r="E1350" s="189"/>
      <c r="F1350" s="190" t="s">
        <v>1270</v>
      </c>
      <c r="H1350" s="191" t="n">
        <v>0.03</v>
      </c>
      <c r="I1350" s="192"/>
      <c r="L1350" s="188"/>
      <c r="M1350" s="193"/>
      <c r="N1350" s="194"/>
      <c r="O1350" s="194"/>
      <c r="P1350" s="194"/>
      <c r="Q1350" s="194"/>
      <c r="R1350" s="194"/>
      <c r="S1350" s="194"/>
      <c r="T1350" s="194"/>
      <c r="U1350" s="195"/>
      <c r="AT1350" s="189" t="s">
        <v>174</v>
      </c>
      <c r="AU1350" s="189" t="s">
        <v>83</v>
      </c>
      <c r="AV1350" s="187" t="s">
        <v>83</v>
      </c>
      <c r="AW1350" s="187" t="s">
        <v>176</v>
      </c>
      <c r="AX1350" s="187" t="s">
        <v>73</v>
      </c>
      <c r="AY1350" s="189" t="s">
        <v>165</v>
      </c>
    </row>
    <row r="1351" s="196" customFormat="true" ht="12" hidden="false" customHeight="false" outlineLevel="0" collapsed="false">
      <c r="B1351" s="197"/>
      <c r="D1351" s="180" t="s">
        <v>174</v>
      </c>
      <c r="E1351" s="198"/>
      <c r="F1351" s="199" t="s">
        <v>178</v>
      </c>
      <c r="H1351" s="200" t="n">
        <v>0.09</v>
      </c>
      <c r="I1351" s="201"/>
      <c r="L1351" s="197"/>
      <c r="M1351" s="202"/>
      <c r="N1351" s="203"/>
      <c r="O1351" s="203"/>
      <c r="P1351" s="203"/>
      <c r="Q1351" s="203"/>
      <c r="R1351" s="203"/>
      <c r="S1351" s="203"/>
      <c r="T1351" s="203"/>
      <c r="U1351" s="204"/>
      <c r="AT1351" s="198" t="s">
        <v>174</v>
      </c>
      <c r="AU1351" s="198" t="s">
        <v>83</v>
      </c>
      <c r="AV1351" s="196" t="s">
        <v>172</v>
      </c>
      <c r="AW1351" s="196" t="s">
        <v>176</v>
      </c>
      <c r="AX1351" s="196" t="s">
        <v>81</v>
      </c>
      <c r="AY1351" s="198" t="s">
        <v>165</v>
      </c>
    </row>
    <row r="1352" s="22" customFormat="true" ht="16.5" hidden="false" customHeight="true" outlineLevel="0" collapsed="false">
      <c r="B1352" s="164"/>
      <c r="C1352" s="205" t="s">
        <v>1271</v>
      </c>
      <c r="D1352" s="205" t="s">
        <v>262</v>
      </c>
      <c r="E1352" s="206" t="s">
        <v>1272</v>
      </c>
      <c r="F1352" s="207" t="s">
        <v>1273</v>
      </c>
      <c r="G1352" s="208" t="s">
        <v>1239</v>
      </c>
      <c r="H1352" s="209" t="n">
        <v>0.09</v>
      </c>
      <c r="I1352" s="210"/>
      <c r="J1352" s="211" t="n">
        <f aca="false">ROUND(I1352*H1352,2)</f>
        <v>0</v>
      </c>
      <c r="K1352" s="207" t="s">
        <v>171</v>
      </c>
      <c r="L1352" s="212"/>
      <c r="M1352" s="213"/>
      <c r="N1352" s="214" t="s">
        <v>44</v>
      </c>
      <c r="O1352" s="54"/>
      <c r="P1352" s="174" t="n">
        <f aca="false">O1352*H1352</f>
        <v>0</v>
      </c>
      <c r="Q1352" s="174" t="n">
        <v>0.00872</v>
      </c>
      <c r="R1352" s="174" t="n">
        <f aca="false">Q1352*H1352</f>
        <v>0.0007848</v>
      </c>
      <c r="S1352" s="174" t="n">
        <v>0</v>
      </c>
      <c r="T1352" s="174" t="n">
        <f aca="false">S1352*H1352</f>
        <v>0</v>
      </c>
      <c r="U1352" s="175"/>
      <c r="AR1352" s="176" t="s">
        <v>223</v>
      </c>
      <c r="AT1352" s="176" t="s">
        <v>262</v>
      </c>
      <c r="AU1352" s="176" t="s">
        <v>83</v>
      </c>
      <c r="AY1352" s="3" t="s">
        <v>165</v>
      </c>
      <c r="BE1352" s="177" t="n">
        <f aca="false">IF(N1352="základní",J1352,0)</f>
        <v>0</v>
      </c>
      <c r="BF1352" s="177" t="n">
        <f aca="false">IF(N1352="snížená",J1352,0)</f>
        <v>0</v>
      </c>
      <c r="BG1352" s="177" t="n">
        <f aca="false">IF(N1352="zákl. přenesená",J1352,0)</f>
        <v>0</v>
      </c>
      <c r="BH1352" s="177" t="n">
        <f aca="false">IF(N1352="sníž. přenesená",J1352,0)</f>
        <v>0</v>
      </c>
      <c r="BI1352" s="177" t="n">
        <f aca="false">IF(N1352="nulová",J1352,0)</f>
        <v>0</v>
      </c>
      <c r="BJ1352" s="3" t="s">
        <v>81</v>
      </c>
      <c r="BK1352" s="177" t="n">
        <f aca="false">ROUND(I1352*H1352,2)</f>
        <v>0</v>
      </c>
      <c r="BL1352" s="3" t="s">
        <v>172</v>
      </c>
      <c r="BM1352" s="176" t="s">
        <v>1274</v>
      </c>
    </row>
    <row r="1353" s="178" customFormat="true" ht="12" hidden="false" customHeight="false" outlineLevel="0" collapsed="false">
      <c r="B1353" s="179"/>
      <c r="D1353" s="180" t="s">
        <v>174</v>
      </c>
      <c r="E1353" s="181"/>
      <c r="F1353" s="182" t="s">
        <v>1256</v>
      </c>
      <c r="H1353" s="181"/>
      <c r="I1353" s="183"/>
      <c r="L1353" s="179"/>
      <c r="M1353" s="184"/>
      <c r="N1353" s="185"/>
      <c r="O1353" s="185"/>
      <c r="P1353" s="185"/>
      <c r="Q1353" s="185"/>
      <c r="R1353" s="185"/>
      <c r="S1353" s="185"/>
      <c r="T1353" s="185"/>
      <c r="U1353" s="186"/>
      <c r="AT1353" s="181" t="s">
        <v>174</v>
      </c>
      <c r="AU1353" s="181" t="s">
        <v>83</v>
      </c>
      <c r="AV1353" s="178" t="s">
        <v>81</v>
      </c>
      <c r="AW1353" s="178" t="s">
        <v>176</v>
      </c>
      <c r="AX1353" s="178" t="s">
        <v>73</v>
      </c>
      <c r="AY1353" s="181" t="s">
        <v>165</v>
      </c>
    </row>
    <row r="1354" s="187" customFormat="true" ht="12" hidden="false" customHeight="false" outlineLevel="0" collapsed="false">
      <c r="B1354" s="188"/>
      <c r="D1354" s="180" t="s">
        <v>174</v>
      </c>
      <c r="E1354" s="189"/>
      <c r="F1354" s="190" t="s">
        <v>1269</v>
      </c>
      <c r="H1354" s="191" t="n">
        <v>0.06</v>
      </c>
      <c r="I1354" s="192"/>
      <c r="L1354" s="188"/>
      <c r="M1354" s="193"/>
      <c r="N1354" s="194"/>
      <c r="O1354" s="194"/>
      <c r="P1354" s="194"/>
      <c r="Q1354" s="194"/>
      <c r="R1354" s="194"/>
      <c r="S1354" s="194"/>
      <c r="T1354" s="194"/>
      <c r="U1354" s="195"/>
      <c r="AT1354" s="189" t="s">
        <v>174</v>
      </c>
      <c r="AU1354" s="189" t="s">
        <v>83</v>
      </c>
      <c r="AV1354" s="187" t="s">
        <v>83</v>
      </c>
      <c r="AW1354" s="187" t="s">
        <v>176</v>
      </c>
      <c r="AX1354" s="187" t="s">
        <v>73</v>
      </c>
      <c r="AY1354" s="189" t="s">
        <v>165</v>
      </c>
    </row>
    <row r="1355" s="187" customFormat="true" ht="12" hidden="false" customHeight="false" outlineLevel="0" collapsed="false">
      <c r="B1355" s="188"/>
      <c r="D1355" s="180" t="s">
        <v>174</v>
      </c>
      <c r="E1355" s="189"/>
      <c r="F1355" s="190" t="s">
        <v>1270</v>
      </c>
      <c r="H1355" s="191" t="n">
        <v>0.03</v>
      </c>
      <c r="I1355" s="192"/>
      <c r="L1355" s="188"/>
      <c r="M1355" s="193"/>
      <c r="N1355" s="194"/>
      <c r="O1355" s="194"/>
      <c r="P1355" s="194"/>
      <c r="Q1355" s="194"/>
      <c r="R1355" s="194"/>
      <c r="S1355" s="194"/>
      <c r="T1355" s="194"/>
      <c r="U1355" s="195"/>
      <c r="AT1355" s="189" t="s">
        <v>174</v>
      </c>
      <c r="AU1355" s="189" t="s">
        <v>83</v>
      </c>
      <c r="AV1355" s="187" t="s">
        <v>83</v>
      </c>
      <c r="AW1355" s="187" t="s">
        <v>176</v>
      </c>
      <c r="AX1355" s="187" t="s">
        <v>73</v>
      </c>
      <c r="AY1355" s="189" t="s">
        <v>165</v>
      </c>
    </row>
    <row r="1356" s="196" customFormat="true" ht="12" hidden="false" customHeight="false" outlineLevel="0" collapsed="false">
      <c r="B1356" s="197"/>
      <c r="D1356" s="180" t="s">
        <v>174</v>
      </c>
      <c r="E1356" s="198"/>
      <c r="F1356" s="199" t="s">
        <v>178</v>
      </c>
      <c r="H1356" s="200" t="n">
        <v>0.09</v>
      </c>
      <c r="I1356" s="201"/>
      <c r="L1356" s="197"/>
      <c r="M1356" s="202"/>
      <c r="N1356" s="203"/>
      <c r="O1356" s="203"/>
      <c r="P1356" s="203"/>
      <c r="Q1356" s="203"/>
      <c r="R1356" s="203"/>
      <c r="S1356" s="203"/>
      <c r="T1356" s="203"/>
      <c r="U1356" s="204"/>
      <c r="AT1356" s="198" t="s">
        <v>174</v>
      </c>
      <c r="AU1356" s="198" t="s">
        <v>83</v>
      </c>
      <c r="AV1356" s="196" t="s">
        <v>172</v>
      </c>
      <c r="AW1356" s="196" t="s">
        <v>176</v>
      </c>
      <c r="AX1356" s="196" t="s">
        <v>81</v>
      </c>
      <c r="AY1356" s="198" t="s">
        <v>165</v>
      </c>
    </row>
    <row r="1357" s="150" customFormat="true" ht="23" hidden="false" customHeight="true" outlineLevel="0" collapsed="false">
      <c r="B1357" s="151"/>
      <c r="D1357" s="152" t="s">
        <v>72</v>
      </c>
      <c r="E1357" s="162" t="s">
        <v>1028</v>
      </c>
      <c r="F1357" s="162" t="s">
        <v>1275</v>
      </c>
      <c r="I1357" s="154"/>
      <c r="J1357" s="163" t="n">
        <f aca="false">BK1357</f>
        <v>0</v>
      </c>
      <c r="L1357" s="151"/>
      <c r="M1357" s="156"/>
      <c r="N1357" s="157"/>
      <c r="O1357" s="157"/>
      <c r="P1357" s="158" t="n">
        <f aca="false">SUM(P1358:P1401)</f>
        <v>0</v>
      </c>
      <c r="Q1357" s="157"/>
      <c r="R1357" s="158" t="n">
        <f aca="false">SUM(R1358:R1401)</f>
        <v>0.1653548</v>
      </c>
      <c r="S1357" s="157"/>
      <c r="T1357" s="158" t="n">
        <f aca="false">SUM(T1358:T1401)</f>
        <v>0</v>
      </c>
      <c r="U1357" s="159"/>
      <c r="AR1357" s="152" t="s">
        <v>81</v>
      </c>
      <c r="AT1357" s="160" t="s">
        <v>72</v>
      </c>
      <c r="AU1357" s="160" t="s">
        <v>81</v>
      </c>
      <c r="AY1357" s="152" t="s">
        <v>165</v>
      </c>
      <c r="BK1357" s="161" t="n">
        <f aca="false">SUM(BK1358:BK1401)</f>
        <v>0</v>
      </c>
    </row>
    <row r="1358" s="22" customFormat="true" ht="24" hidden="false" customHeight="true" outlineLevel="0" collapsed="false">
      <c r="B1358" s="164"/>
      <c r="C1358" s="165" t="s">
        <v>1276</v>
      </c>
      <c r="D1358" s="165" t="s">
        <v>167</v>
      </c>
      <c r="E1358" s="166" t="s">
        <v>1277</v>
      </c>
      <c r="F1358" s="167" t="s">
        <v>1278</v>
      </c>
      <c r="G1358" s="168" t="s">
        <v>170</v>
      </c>
      <c r="H1358" s="169" t="n">
        <v>94.866</v>
      </c>
      <c r="I1358" s="170"/>
      <c r="J1358" s="171" t="n">
        <f aca="false">ROUND(I1358*H1358,2)</f>
        <v>0</v>
      </c>
      <c r="K1358" s="167" t="s">
        <v>171</v>
      </c>
      <c r="L1358" s="23"/>
      <c r="M1358" s="172"/>
      <c r="N1358" s="173" t="s">
        <v>44</v>
      </c>
      <c r="O1358" s="54"/>
      <c r="P1358" s="174" t="n">
        <f aca="false">O1358*H1358</f>
        <v>0</v>
      </c>
      <c r="Q1358" s="174" t="n">
        <v>0</v>
      </c>
      <c r="R1358" s="174" t="n">
        <f aca="false">Q1358*H1358</f>
        <v>0</v>
      </c>
      <c r="S1358" s="174" t="n">
        <v>0</v>
      </c>
      <c r="T1358" s="174" t="n">
        <f aca="false">S1358*H1358</f>
        <v>0</v>
      </c>
      <c r="U1358" s="175"/>
      <c r="AR1358" s="176" t="s">
        <v>172</v>
      </c>
      <c r="AT1358" s="176" t="s">
        <v>167</v>
      </c>
      <c r="AU1358" s="176" t="s">
        <v>83</v>
      </c>
      <c r="AY1358" s="3" t="s">
        <v>165</v>
      </c>
      <c r="BE1358" s="177" t="n">
        <f aca="false">IF(N1358="základní",J1358,0)</f>
        <v>0</v>
      </c>
      <c r="BF1358" s="177" t="n">
        <f aca="false">IF(N1358="snížená",J1358,0)</f>
        <v>0</v>
      </c>
      <c r="BG1358" s="177" t="n">
        <f aca="false">IF(N1358="zákl. přenesená",J1358,0)</f>
        <v>0</v>
      </c>
      <c r="BH1358" s="177" t="n">
        <f aca="false">IF(N1358="sníž. přenesená",J1358,0)</f>
        <v>0</v>
      </c>
      <c r="BI1358" s="177" t="n">
        <f aca="false">IF(N1358="nulová",J1358,0)</f>
        <v>0</v>
      </c>
      <c r="BJ1358" s="3" t="s">
        <v>81</v>
      </c>
      <c r="BK1358" s="177" t="n">
        <f aca="false">ROUND(I1358*H1358,2)</f>
        <v>0</v>
      </c>
      <c r="BL1358" s="3" t="s">
        <v>172</v>
      </c>
      <c r="BM1358" s="176" t="s">
        <v>1279</v>
      </c>
    </row>
    <row r="1359" s="178" customFormat="true" ht="12" hidden="false" customHeight="false" outlineLevel="0" collapsed="false">
      <c r="B1359" s="179"/>
      <c r="D1359" s="180" t="s">
        <v>174</v>
      </c>
      <c r="E1359" s="181"/>
      <c r="F1359" s="182" t="s">
        <v>389</v>
      </c>
      <c r="H1359" s="181"/>
      <c r="I1359" s="183"/>
      <c r="L1359" s="179"/>
      <c r="M1359" s="184"/>
      <c r="N1359" s="185"/>
      <c r="O1359" s="185"/>
      <c r="P1359" s="185"/>
      <c r="Q1359" s="185"/>
      <c r="R1359" s="185"/>
      <c r="S1359" s="185"/>
      <c r="T1359" s="185"/>
      <c r="U1359" s="186"/>
      <c r="AT1359" s="181" t="s">
        <v>174</v>
      </c>
      <c r="AU1359" s="181" t="s">
        <v>83</v>
      </c>
      <c r="AV1359" s="178" t="s">
        <v>81</v>
      </c>
      <c r="AW1359" s="178" t="s">
        <v>176</v>
      </c>
      <c r="AX1359" s="178" t="s">
        <v>73</v>
      </c>
      <c r="AY1359" s="181" t="s">
        <v>165</v>
      </c>
    </row>
    <row r="1360" s="187" customFormat="true" ht="12" hidden="false" customHeight="false" outlineLevel="0" collapsed="false">
      <c r="B1360" s="188"/>
      <c r="D1360" s="180" t="s">
        <v>174</v>
      </c>
      <c r="E1360" s="189"/>
      <c r="F1360" s="190" t="s">
        <v>1280</v>
      </c>
      <c r="H1360" s="191" t="n">
        <v>94.866</v>
      </c>
      <c r="I1360" s="192"/>
      <c r="L1360" s="188"/>
      <c r="M1360" s="193"/>
      <c r="N1360" s="194"/>
      <c r="O1360" s="194"/>
      <c r="P1360" s="194"/>
      <c r="Q1360" s="194"/>
      <c r="R1360" s="194"/>
      <c r="S1360" s="194"/>
      <c r="T1360" s="194"/>
      <c r="U1360" s="195"/>
      <c r="AT1360" s="189" t="s">
        <v>174</v>
      </c>
      <c r="AU1360" s="189" t="s">
        <v>83</v>
      </c>
      <c r="AV1360" s="187" t="s">
        <v>83</v>
      </c>
      <c r="AW1360" s="187" t="s">
        <v>176</v>
      </c>
      <c r="AX1360" s="187" t="s">
        <v>73</v>
      </c>
      <c r="AY1360" s="189" t="s">
        <v>165</v>
      </c>
    </row>
    <row r="1361" s="196" customFormat="true" ht="12" hidden="false" customHeight="false" outlineLevel="0" collapsed="false">
      <c r="B1361" s="197"/>
      <c r="D1361" s="180" t="s">
        <v>174</v>
      </c>
      <c r="E1361" s="198"/>
      <c r="F1361" s="199" t="s">
        <v>178</v>
      </c>
      <c r="H1361" s="200" t="n">
        <v>94.866</v>
      </c>
      <c r="I1361" s="201"/>
      <c r="L1361" s="197"/>
      <c r="M1361" s="202"/>
      <c r="N1361" s="203"/>
      <c r="O1361" s="203"/>
      <c r="P1361" s="203"/>
      <c r="Q1361" s="203"/>
      <c r="R1361" s="203"/>
      <c r="S1361" s="203"/>
      <c r="T1361" s="203"/>
      <c r="U1361" s="204"/>
      <c r="AT1361" s="198" t="s">
        <v>174</v>
      </c>
      <c r="AU1361" s="198" t="s">
        <v>83</v>
      </c>
      <c r="AV1361" s="196" t="s">
        <v>172</v>
      </c>
      <c r="AW1361" s="196" t="s">
        <v>176</v>
      </c>
      <c r="AX1361" s="196" t="s">
        <v>81</v>
      </c>
      <c r="AY1361" s="198" t="s">
        <v>165</v>
      </c>
    </row>
    <row r="1362" s="22" customFormat="true" ht="24" hidden="false" customHeight="true" outlineLevel="0" collapsed="false">
      <c r="B1362" s="164"/>
      <c r="C1362" s="165" t="s">
        <v>1281</v>
      </c>
      <c r="D1362" s="165" t="s">
        <v>167</v>
      </c>
      <c r="E1362" s="166" t="s">
        <v>1282</v>
      </c>
      <c r="F1362" s="167" t="s">
        <v>1283</v>
      </c>
      <c r="G1362" s="168" t="s">
        <v>170</v>
      </c>
      <c r="H1362" s="169" t="n">
        <v>8537.94</v>
      </c>
      <c r="I1362" s="170"/>
      <c r="J1362" s="171" t="n">
        <f aca="false">ROUND(I1362*H1362,2)</f>
        <v>0</v>
      </c>
      <c r="K1362" s="167" t="s">
        <v>171</v>
      </c>
      <c r="L1362" s="23"/>
      <c r="M1362" s="172"/>
      <c r="N1362" s="173" t="s">
        <v>44</v>
      </c>
      <c r="O1362" s="54"/>
      <c r="P1362" s="174" t="n">
        <f aca="false">O1362*H1362</f>
        <v>0</v>
      </c>
      <c r="Q1362" s="174" t="n">
        <v>0</v>
      </c>
      <c r="R1362" s="174" t="n">
        <f aca="false">Q1362*H1362</f>
        <v>0</v>
      </c>
      <c r="S1362" s="174" t="n">
        <v>0</v>
      </c>
      <c r="T1362" s="174" t="n">
        <f aca="false">S1362*H1362</f>
        <v>0</v>
      </c>
      <c r="U1362" s="175"/>
      <c r="AR1362" s="176" t="s">
        <v>172</v>
      </c>
      <c r="AT1362" s="176" t="s">
        <v>167</v>
      </c>
      <c r="AU1362" s="176" t="s">
        <v>83</v>
      </c>
      <c r="AY1362" s="3" t="s">
        <v>165</v>
      </c>
      <c r="BE1362" s="177" t="n">
        <f aca="false">IF(N1362="základní",J1362,0)</f>
        <v>0</v>
      </c>
      <c r="BF1362" s="177" t="n">
        <f aca="false">IF(N1362="snížená",J1362,0)</f>
        <v>0</v>
      </c>
      <c r="BG1362" s="177" t="n">
        <f aca="false">IF(N1362="zákl. přenesená",J1362,0)</f>
        <v>0</v>
      </c>
      <c r="BH1362" s="177" t="n">
        <f aca="false">IF(N1362="sníž. přenesená",J1362,0)</f>
        <v>0</v>
      </c>
      <c r="BI1362" s="177" t="n">
        <f aca="false">IF(N1362="nulová",J1362,0)</f>
        <v>0</v>
      </c>
      <c r="BJ1362" s="3" t="s">
        <v>81</v>
      </c>
      <c r="BK1362" s="177" t="n">
        <f aca="false">ROUND(I1362*H1362,2)</f>
        <v>0</v>
      </c>
      <c r="BL1362" s="3" t="s">
        <v>172</v>
      </c>
      <c r="BM1362" s="176" t="s">
        <v>1284</v>
      </c>
    </row>
    <row r="1363" s="187" customFormat="true" ht="12" hidden="false" customHeight="false" outlineLevel="0" collapsed="false">
      <c r="B1363" s="188"/>
      <c r="D1363" s="180" t="s">
        <v>174</v>
      </c>
      <c r="E1363" s="189"/>
      <c r="F1363" s="190" t="s">
        <v>1285</v>
      </c>
      <c r="H1363" s="191" t="n">
        <v>8537.94</v>
      </c>
      <c r="I1363" s="192"/>
      <c r="L1363" s="188"/>
      <c r="M1363" s="193"/>
      <c r="N1363" s="194"/>
      <c r="O1363" s="194"/>
      <c r="P1363" s="194"/>
      <c r="Q1363" s="194"/>
      <c r="R1363" s="194"/>
      <c r="S1363" s="194"/>
      <c r="T1363" s="194"/>
      <c r="U1363" s="195"/>
      <c r="AT1363" s="189" t="s">
        <v>174</v>
      </c>
      <c r="AU1363" s="189" t="s">
        <v>83</v>
      </c>
      <c r="AV1363" s="187" t="s">
        <v>83</v>
      </c>
      <c r="AW1363" s="187" t="s">
        <v>176</v>
      </c>
      <c r="AX1363" s="187" t="s">
        <v>73</v>
      </c>
      <c r="AY1363" s="189" t="s">
        <v>165</v>
      </c>
    </row>
    <row r="1364" s="196" customFormat="true" ht="12" hidden="false" customHeight="false" outlineLevel="0" collapsed="false">
      <c r="B1364" s="197"/>
      <c r="D1364" s="180" t="s">
        <v>174</v>
      </c>
      <c r="E1364" s="198"/>
      <c r="F1364" s="199" t="s">
        <v>178</v>
      </c>
      <c r="H1364" s="200" t="n">
        <v>8537.94</v>
      </c>
      <c r="I1364" s="201"/>
      <c r="L1364" s="197"/>
      <c r="M1364" s="202"/>
      <c r="N1364" s="203"/>
      <c r="O1364" s="203"/>
      <c r="P1364" s="203"/>
      <c r="Q1364" s="203"/>
      <c r="R1364" s="203"/>
      <c r="S1364" s="203"/>
      <c r="T1364" s="203"/>
      <c r="U1364" s="204"/>
      <c r="AT1364" s="198" t="s">
        <v>174</v>
      </c>
      <c r="AU1364" s="198" t="s">
        <v>83</v>
      </c>
      <c r="AV1364" s="196" t="s">
        <v>172</v>
      </c>
      <c r="AW1364" s="196" t="s">
        <v>176</v>
      </c>
      <c r="AX1364" s="196" t="s">
        <v>81</v>
      </c>
      <c r="AY1364" s="198" t="s">
        <v>165</v>
      </c>
    </row>
    <row r="1365" s="22" customFormat="true" ht="24" hidden="false" customHeight="true" outlineLevel="0" collapsed="false">
      <c r="B1365" s="164"/>
      <c r="C1365" s="165" t="s">
        <v>1286</v>
      </c>
      <c r="D1365" s="165" t="s">
        <v>167</v>
      </c>
      <c r="E1365" s="166" t="s">
        <v>1287</v>
      </c>
      <c r="F1365" s="167" t="s">
        <v>1288</v>
      </c>
      <c r="G1365" s="168" t="s">
        <v>170</v>
      </c>
      <c r="H1365" s="169" t="n">
        <v>94.866</v>
      </c>
      <c r="I1365" s="170"/>
      <c r="J1365" s="171" t="n">
        <f aca="false">ROUND(I1365*H1365,2)</f>
        <v>0</v>
      </c>
      <c r="K1365" s="167" t="s">
        <v>171</v>
      </c>
      <c r="L1365" s="23"/>
      <c r="M1365" s="172"/>
      <c r="N1365" s="173" t="s">
        <v>44</v>
      </c>
      <c r="O1365" s="54"/>
      <c r="P1365" s="174" t="n">
        <f aca="false">O1365*H1365</f>
        <v>0</v>
      </c>
      <c r="Q1365" s="174" t="n">
        <v>0</v>
      </c>
      <c r="R1365" s="174" t="n">
        <f aca="false">Q1365*H1365</f>
        <v>0</v>
      </c>
      <c r="S1365" s="174" t="n">
        <v>0</v>
      </c>
      <c r="T1365" s="174" t="n">
        <f aca="false">S1365*H1365</f>
        <v>0</v>
      </c>
      <c r="U1365" s="175"/>
      <c r="AR1365" s="176" t="s">
        <v>172</v>
      </c>
      <c r="AT1365" s="176" t="s">
        <v>167</v>
      </c>
      <c r="AU1365" s="176" t="s">
        <v>83</v>
      </c>
      <c r="AY1365" s="3" t="s">
        <v>165</v>
      </c>
      <c r="BE1365" s="177" t="n">
        <f aca="false">IF(N1365="základní",J1365,0)</f>
        <v>0</v>
      </c>
      <c r="BF1365" s="177" t="n">
        <f aca="false">IF(N1365="snížená",J1365,0)</f>
        <v>0</v>
      </c>
      <c r="BG1365" s="177" t="n">
        <f aca="false">IF(N1365="zákl. přenesená",J1365,0)</f>
        <v>0</v>
      </c>
      <c r="BH1365" s="177" t="n">
        <f aca="false">IF(N1365="sníž. přenesená",J1365,0)</f>
        <v>0</v>
      </c>
      <c r="BI1365" s="177" t="n">
        <f aca="false">IF(N1365="nulová",J1365,0)</f>
        <v>0</v>
      </c>
      <c r="BJ1365" s="3" t="s">
        <v>81</v>
      </c>
      <c r="BK1365" s="177" t="n">
        <f aca="false">ROUND(I1365*H1365,2)</f>
        <v>0</v>
      </c>
      <c r="BL1365" s="3" t="s">
        <v>172</v>
      </c>
      <c r="BM1365" s="176" t="s">
        <v>1289</v>
      </c>
    </row>
    <row r="1366" s="22" customFormat="true" ht="24" hidden="false" customHeight="true" outlineLevel="0" collapsed="false">
      <c r="B1366" s="164"/>
      <c r="C1366" s="165" t="s">
        <v>1290</v>
      </c>
      <c r="D1366" s="165" t="s">
        <v>167</v>
      </c>
      <c r="E1366" s="166" t="s">
        <v>1291</v>
      </c>
      <c r="F1366" s="167" t="s">
        <v>1292</v>
      </c>
      <c r="G1366" s="168" t="s">
        <v>187</v>
      </c>
      <c r="H1366" s="169" t="n">
        <v>17.636</v>
      </c>
      <c r="I1366" s="170"/>
      <c r="J1366" s="171" t="n">
        <f aca="false">ROUND(I1366*H1366,2)</f>
        <v>0</v>
      </c>
      <c r="K1366" s="167" t="s">
        <v>171</v>
      </c>
      <c r="L1366" s="23"/>
      <c r="M1366" s="172"/>
      <c r="N1366" s="173" t="s">
        <v>44</v>
      </c>
      <c r="O1366" s="54"/>
      <c r="P1366" s="174" t="n">
        <f aca="false">O1366*H1366</f>
        <v>0</v>
      </c>
      <c r="Q1366" s="174" t="n">
        <v>0</v>
      </c>
      <c r="R1366" s="174" t="n">
        <f aca="false">Q1366*H1366</f>
        <v>0</v>
      </c>
      <c r="S1366" s="174" t="n">
        <v>0</v>
      </c>
      <c r="T1366" s="174" t="n">
        <f aca="false">S1366*H1366</f>
        <v>0</v>
      </c>
      <c r="U1366" s="175"/>
      <c r="AR1366" s="176" t="s">
        <v>172</v>
      </c>
      <c r="AT1366" s="176" t="s">
        <v>167</v>
      </c>
      <c r="AU1366" s="176" t="s">
        <v>83</v>
      </c>
      <c r="AY1366" s="3" t="s">
        <v>165</v>
      </c>
      <c r="BE1366" s="177" t="n">
        <f aca="false">IF(N1366="základní",J1366,0)</f>
        <v>0</v>
      </c>
      <c r="BF1366" s="177" t="n">
        <f aca="false">IF(N1366="snížená",J1366,0)</f>
        <v>0</v>
      </c>
      <c r="BG1366" s="177" t="n">
        <f aca="false">IF(N1366="zákl. přenesená",J1366,0)</f>
        <v>0</v>
      </c>
      <c r="BH1366" s="177" t="n">
        <f aca="false">IF(N1366="sníž. přenesená",J1366,0)</f>
        <v>0</v>
      </c>
      <c r="BI1366" s="177" t="n">
        <f aca="false">IF(N1366="nulová",J1366,0)</f>
        <v>0</v>
      </c>
      <c r="BJ1366" s="3" t="s">
        <v>81</v>
      </c>
      <c r="BK1366" s="177" t="n">
        <f aca="false">ROUND(I1366*H1366,2)</f>
        <v>0</v>
      </c>
      <c r="BL1366" s="3" t="s">
        <v>172</v>
      </c>
      <c r="BM1366" s="176" t="s">
        <v>1293</v>
      </c>
    </row>
    <row r="1367" s="187" customFormat="true" ht="12" hidden="false" customHeight="false" outlineLevel="0" collapsed="false">
      <c r="B1367" s="188"/>
      <c r="D1367" s="180" t="s">
        <v>174</v>
      </c>
      <c r="E1367" s="189"/>
      <c r="F1367" s="190" t="s">
        <v>1294</v>
      </c>
      <c r="H1367" s="191" t="n">
        <v>17.635625</v>
      </c>
      <c r="I1367" s="192"/>
      <c r="L1367" s="188"/>
      <c r="M1367" s="193"/>
      <c r="N1367" s="194"/>
      <c r="O1367" s="194"/>
      <c r="P1367" s="194"/>
      <c r="Q1367" s="194"/>
      <c r="R1367" s="194"/>
      <c r="S1367" s="194"/>
      <c r="T1367" s="194"/>
      <c r="U1367" s="195"/>
      <c r="AT1367" s="189" t="s">
        <v>174</v>
      </c>
      <c r="AU1367" s="189" t="s">
        <v>83</v>
      </c>
      <c r="AV1367" s="187" t="s">
        <v>83</v>
      </c>
      <c r="AW1367" s="187" t="s">
        <v>176</v>
      </c>
      <c r="AX1367" s="187" t="s">
        <v>73</v>
      </c>
      <c r="AY1367" s="189" t="s">
        <v>165</v>
      </c>
    </row>
    <row r="1368" s="196" customFormat="true" ht="12" hidden="false" customHeight="false" outlineLevel="0" collapsed="false">
      <c r="B1368" s="197"/>
      <c r="D1368" s="180" t="s">
        <v>174</v>
      </c>
      <c r="E1368" s="198"/>
      <c r="F1368" s="199" t="s">
        <v>178</v>
      </c>
      <c r="H1368" s="200" t="n">
        <v>17.635625</v>
      </c>
      <c r="I1368" s="201"/>
      <c r="L1368" s="197"/>
      <c r="M1368" s="202"/>
      <c r="N1368" s="203"/>
      <c r="O1368" s="203"/>
      <c r="P1368" s="203"/>
      <c r="Q1368" s="203"/>
      <c r="R1368" s="203"/>
      <c r="S1368" s="203"/>
      <c r="T1368" s="203"/>
      <c r="U1368" s="204"/>
      <c r="AT1368" s="198" t="s">
        <v>174</v>
      </c>
      <c r="AU1368" s="198" t="s">
        <v>83</v>
      </c>
      <c r="AV1368" s="196" t="s">
        <v>172</v>
      </c>
      <c r="AW1368" s="196" t="s">
        <v>176</v>
      </c>
      <c r="AX1368" s="196" t="s">
        <v>81</v>
      </c>
      <c r="AY1368" s="198" t="s">
        <v>165</v>
      </c>
    </row>
    <row r="1369" s="22" customFormat="true" ht="24" hidden="false" customHeight="true" outlineLevel="0" collapsed="false">
      <c r="B1369" s="164"/>
      <c r="C1369" s="165" t="s">
        <v>1295</v>
      </c>
      <c r="D1369" s="165" t="s">
        <v>167</v>
      </c>
      <c r="E1369" s="166" t="s">
        <v>1296</v>
      </c>
      <c r="F1369" s="167" t="s">
        <v>1297</v>
      </c>
      <c r="G1369" s="168" t="s">
        <v>187</v>
      </c>
      <c r="H1369" s="169" t="n">
        <v>17.636</v>
      </c>
      <c r="I1369" s="170"/>
      <c r="J1369" s="171" t="n">
        <f aca="false">ROUND(I1369*H1369,2)</f>
        <v>0</v>
      </c>
      <c r="K1369" s="167" t="s">
        <v>171</v>
      </c>
      <c r="L1369" s="23"/>
      <c r="M1369" s="172"/>
      <c r="N1369" s="173" t="s">
        <v>44</v>
      </c>
      <c r="O1369" s="54"/>
      <c r="P1369" s="174" t="n">
        <f aca="false">O1369*H1369</f>
        <v>0</v>
      </c>
      <c r="Q1369" s="174" t="n">
        <v>0</v>
      </c>
      <c r="R1369" s="174" t="n">
        <f aca="false">Q1369*H1369</f>
        <v>0</v>
      </c>
      <c r="S1369" s="174" t="n">
        <v>0</v>
      </c>
      <c r="T1369" s="174" t="n">
        <f aca="false">S1369*H1369</f>
        <v>0</v>
      </c>
      <c r="U1369" s="175"/>
      <c r="AR1369" s="176" t="s">
        <v>172</v>
      </c>
      <c r="AT1369" s="176" t="s">
        <v>167</v>
      </c>
      <c r="AU1369" s="176" t="s">
        <v>83</v>
      </c>
      <c r="AY1369" s="3" t="s">
        <v>165</v>
      </c>
      <c r="BE1369" s="177" t="n">
        <f aca="false">IF(N1369="základní",J1369,0)</f>
        <v>0</v>
      </c>
      <c r="BF1369" s="177" t="n">
        <f aca="false">IF(N1369="snížená",J1369,0)</f>
        <v>0</v>
      </c>
      <c r="BG1369" s="177" t="n">
        <f aca="false">IF(N1369="zákl. přenesená",J1369,0)</f>
        <v>0</v>
      </c>
      <c r="BH1369" s="177" t="n">
        <f aca="false">IF(N1369="sníž. přenesená",J1369,0)</f>
        <v>0</v>
      </c>
      <c r="BI1369" s="177" t="n">
        <f aca="false">IF(N1369="nulová",J1369,0)</f>
        <v>0</v>
      </c>
      <c r="BJ1369" s="3" t="s">
        <v>81</v>
      </c>
      <c r="BK1369" s="177" t="n">
        <f aca="false">ROUND(I1369*H1369,2)</f>
        <v>0</v>
      </c>
      <c r="BL1369" s="3" t="s">
        <v>172</v>
      </c>
      <c r="BM1369" s="176" t="s">
        <v>1298</v>
      </c>
    </row>
    <row r="1370" s="22" customFormat="true" ht="24" hidden="false" customHeight="true" outlineLevel="0" collapsed="false">
      <c r="B1370" s="164"/>
      <c r="C1370" s="165" t="s">
        <v>1299</v>
      </c>
      <c r="D1370" s="165" t="s">
        <v>167</v>
      </c>
      <c r="E1370" s="166" t="s">
        <v>1300</v>
      </c>
      <c r="F1370" s="167" t="s">
        <v>1301</v>
      </c>
      <c r="G1370" s="168" t="s">
        <v>187</v>
      </c>
      <c r="H1370" s="169" t="n">
        <v>2116.32</v>
      </c>
      <c r="I1370" s="170"/>
      <c r="J1370" s="171" t="n">
        <f aca="false">ROUND(I1370*H1370,2)</f>
        <v>0</v>
      </c>
      <c r="K1370" s="167" t="s">
        <v>171</v>
      </c>
      <c r="L1370" s="23"/>
      <c r="M1370" s="172"/>
      <c r="N1370" s="173" t="s">
        <v>44</v>
      </c>
      <c r="O1370" s="54"/>
      <c r="P1370" s="174" t="n">
        <f aca="false">O1370*H1370</f>
        <v>0</v>
      </c>
      <c r="Q1370" s="174" t="n">
        <v>0</v>
      </c>
      <c r="R1370" s="174" t="n">
        <f aca="false">Q1370*H1370</f>
        <v>0</v>
      </c>
      <c r="S1370" s="174" t="n">
        <v>0</v>
      </c>
      <c r="T1370" s="174" t="n">
        <f aca="false">S1370*H1370</f>
        <v>0</v>
      </c>
      <c r="U1370" s="175"/>
      <c r="AR1370" s="176" t="s">
        <v>172</v>
      </c>
      <c r="AT1370" s="176" t="s">
        <v>167</v>
      </c>
      <c r="AU1370" s="176" t="s">
        <v>83</v>
      </c>
      <c r="AY1370" s="3" t="s">
        <v>165</v>
      </c>
      <c r="BE1370" s="177" t="n">
        <f aca="false">IF(N1370="základní",J1370,0)</f>
        <v>0</v>
      </c>
      <c r="BF1370" s="177" t="n">
        <f aca="false">IF(N1370="snížená",J1370,0)</f>
        <v>0</v>
      </c>
      <c r="BG1370" s="177" t="n">
        <f aca="false">IF(N1370="zákl. přenesená",J1370,0)</f>
        <v>0</v>
      </c>
      <c r="BH1370" s="177" t="n">
        <f aca="false">IF(N1370="sníž. přenesená",J1370,0)</f>
        <v>0</v>
      </c>
      <c r="BI1370" s="177" t="n">
        <f aca="false">IF(N1370="nulová",J1370,0)</f>
        <v>0</v>
      </c>
      <c r="BJ1370" s="3" t="s">
        <v>81</v>
      </c>
      <c r="BK1370" s="177" t="n">
        <f aca="false">ROUND(I1370*H1370,2)</f>
        <v>0</v>
      </c>
      <c r="BL1370" s="3" t="s">
        <v>172</v>
      </c>
      <c r="BM1370" s="176" t="s">
        <v>1302</v>
      </c>
    </row>
    <row r="1371" s="187" customFormat="true" ht="12" hidden="false" customHeight="false" outlineLevel="0" collapsed="false">
      <c r="B1371" s="188"/>
      <c r="D1371" s="180" t="s">
        <v>174</v>
      </c>
      <c r="E1371" s="189"/>
      <c r="F1371" s="190" t="s">
        <v>1303</v>
      </c>
      <c r="H1371" s="191" t="n">
        <v>2116.32</v>
      </c>
      <c r="I1371" s="192"/>
      <c r="L1371" s="188"/>
      <c r="M1371" s="193"/>
      <c r="N1371" s="194"/>
      <c r="O1371" s="194"/>
      <c r="P1371" s="194"/>
      <c r="Q1371" s="194"/>
      <c r="R1371" s="194"/>
      <c r="S1371" s="194"/>
      <c r="T1371" s="194"/>
      <c r="U1371" s="195"/>
      <c r="AT1371" s="189" t="s">
        <v>174</v>
      </c>
      <c r="AU1371" s="189" t="s">
        <v>83</v>
      </c>
      <c r="AV1371" s="187" t="s">
        <v>83</v>
      </c>
      <c r="AW1371" s="187" t="s">
        <v>176</v>
      </c>
      <c r="AX1371" s="187" t="s">
        <v>73</v>
      </c>
      <c r="AY1371" s="189" t="s">
        <v>165</v>
      </c>
    </row>
    <row r="1372" s="196" customFormat="true" ht="12" hidden="false" customHeight="false" outlineLevel="0" collapsed="false">
      <c r="B1372" s="197"/>
      <c r="D1372" s="180" t="s">
        <v>174</v>
      </c>
      <c r="E1372" s="198"/>
      <c r="F1372" s="199" t="s">
        <v>178</v>
      </c>
      <c r="H1372" s="200" t="n">
        <v>2116.32</v>
      </c>
      <c r="I1372" s="201"/>
      <c r="L1372" s="197"/>
      <c r="M1372" s="202"/>
      <c r="N1372" s="203"/>
      <c r="O1372" s="203"/>
      <c r="P1372" s="203"/>
      <c r="Q1372" s="203"/>
      <c r="R1372" s="203"/>
      <c r="S1372" s="203"/>
      <c r="T1372" s="203"/>
      <c r="U1372" s="204"/>
      <c r="AT1372" s="198" t="s">
        <v>174</v>
      </c>
      <c r="AU1372" s="198" t="s">
        <v>83</v>
      </c>
      <c r="AV1372" s="196" t="s">
        <v>172</v>
      </c>
      <c r="AW1372" s="196" t="s">
        <v>176</v>
      </c>
      <c r="AX1372" s="196" t="s">
        <v>81</v>
      </c>
      <c r="AY1372" s="198" t="s">
        <v>165</v>
      </c>
    </row>
    <row r="1373" s="22" customFormat="true" ht="24" hidden="false" customHeight="true" outlineLevel="0" collapsed="false">
      <c r="B1373" s="164"/>
      <c r="C1373" s="165" t="s">
        <v>1304</v>
      </c>
      <c r="D1373" s="165" t="s">
        <v>167</v>
      </c>
      <c r="E1373" s="166" t="s">
        <v>1305</v>
      </c>
      <c r="F1373" s="167" t="s">
        <v>1306</v>
      </c>
      <c r="G1373" s="168" t="s">
        <v>187</v>
      </c>
      <c r="H1373" s="169" t="n">
        <v>17.636</v>
      </c>
      <c r="I1373" s="170"/>
      <c r="J1373" s="171" t="n">
        <f aca="false">ROUND(I1373*H1373,2)</f>
        <v>0</v>
      </c>
      <c r="K1373" s="167" t="s">
        <v>171</v>
      </c>
      <c r="L1373" s="23"/>
      <c r="M1373" s="172"/>
      <c r="N1373" s="173" t="s">
        <v>44</v>
      </c>
      <c r="O1373" s="54"/>
      <c r="P1373" s="174" t="n">
        <f aca="false">O1373*H1373</f>
        <v>0</v>
      </c>
      <c r="Q1373" s="174" t="n">
        <v>0</v>
      </c>
      <c r="R1373" s="174" t="n">
        <f aca="false">Q1373*H1373</f>
        <v>0</v>
      </c>
      <c r="S1373" s="174" t="n">
        <v>0</v>
      </c>
      <c r="T1373" s="174" t="n">
        <f aca="false">S1373*H1373</f>
        <v>0</v>
      </c>
      <c r="U1373" s="175"/>
      <c r="AR1373" s="176" t="s">
        <v>172</v>
      </c>
      <c r="AT1373" s="176" t="s">
        <v>167</v>
      </c>
      <c r="AU1373" s="176" t="s">
        <v>83</v>
      </c>
      <c r="AY1373" s="3" t="s">
        <v>165</v>
      </c>
      <c r="BE1373" s="177" t="n">
        <f aca="false">IF(N1373="základní",J1373,0)</f>
        <v>0</v>
      </c>
      <c r="BF1373" s="177" t="n">
        <f aca="false">IF(N1373="snížená",J1373,0)</f>
        <v>0</v>
      </c>
      <c r="BG1373" s="177" t="n">
        <f aca="false">IF(N1373="zákl. přenesená",J1373,0)</f>
        <v>0</v>
      </c>
      <c r="BH1373" s="177" t="n">
        <f aca="false">IF(N1373="sníž. přenesená",J1373,0)</f>
        <v>0</v>
      </c>
      <c r="BI1373" s="177" t="n">
        <f aca="false">IF(N1373="nulová",J1373,0)</f>
        <v>0</v>
      </c>
      <c r="BJ1373" s="3" t="s">
        <v>81</v>
      </c>
      <c r="BK1373" s="177" t="n">
        <f aca="false">ROUND(I1373*H1373,2)</f>
        <v>0</v>
      </c>
      <c r="BL1373" s="3" t="s">
        <v>172</v>
      </c>
      <c r="BM1373" s="176" t="s">
        <v>1307</v>
      </c>
    </row>
    <row r="1374" s="22" customFormat="true" ht="16.5" hidden="false" customHeight="true" outlineLevel="0" collapsed="false">
      <c r="B1374" s="164"/>
      <c r="C1374" s="165" t="s">
        <v>1308</v>
      </c>
      <c r="D1374" s="165" t="s">
        <v>167</v>
      </c>
      <c r="E1374" s="166" t="s">
        <v>1309</v>
      </c>
      <c r="F1374" s="167" t="s">
        <v>1310</v>
      </c>
      <c r="G1374" s="168" t="s">
        <v>170</v>
      </c>
      <c r="H1374" s="169" t="n">
        <v>94.866</v>
      </c>
      <c r="I1374" s="170"/>
      <c r="J1374" s="171" t="n">
        <f aca="false">ROUND(I1374*H1374,2)</f>
        <v>0</v>
      </c>
      <c r="K1374" s="167" t="s">
        <v>171</v>
      </c>
      <c r="L1374" s="23"/>
      <c r="M1374" s="172"/>
      <c r="N1374" s="173" t="s">
        <v>44</v>
      </c>
      <c r="O1374" s="54"/>
      <c r="P1374" s="174" t="n">
        <f aca="false">O1374*H1374</f>
        <v>0</v>
      </c>
      <c r="Q1374" s="174" t="n">
        <v>0</v>
      </c>
      <c r="R1374" s="174" t="n">
        <f aca="false">Q1374*H1374</f>
        <v>0</v>
      </c>
      <c r="S1374" s="174" t="n">
        <v>0</v>
      </c>
      <c r="T1374" s="174" t="n">
        <f aca="false">S1374*H1374</f>
        <v>0</v>
      </c>
      <c r="U1374" s="175"/>
      <c r="AR1374" s="176" t="s">
        <v>172</v>
      </c>
      <c r="AT1374" s="176" t="s">
        <v>167</v>
      </c>
      <c r="AU1374" s="176" t="s">
        <v>83</v>
      </c>
      <c r="AY1374" s="3" t="s">
        <v>165</v>
      </c>
      <c r="BE1374" s="177" t="n">
        <f aca="false">IF(N1374="základní",J1374,0)</f>
        <v>0</v>
      </c>
      <c r="BF1374" s="177" t="n">
        <f aca="false">IF(N1374="snížená",J1374,0)</f>
        <v>0</v>
      </c>
      <c r="BG1374" s="177" t="n">
        <f aca="false">IF(N1374="zákl. přenesená",J1374,0)</f>
        <v>0</v>
      </c>
      <c r="BH1374" s="177" t="n">
        <f aca="false">IF(N1374="sníž. přenesená",J1374,0)</f>
        <v>0</v>
      </c>
      <c r="BI1374" s="177" t="n">
        <f aca="false">IF(N1374="nulová",J1374,0)</f>
        <v>0</v>
      </c>
      <c r="BJ1374" s="3" t="s">
        <v>81</v>
      </c>
      <c r="BK1374" s="177" t="n">
        <f aca="false">ROUND(I1374*H1374,2)</f>
        <v>0</v>
      </c>
      <c r="BL1374" s="3" t="s">
        <v>172</v>
      </c>
      <c r="BM1374" s="176" t="s">
        <v>1311</v>
      </c>
    </row>
    <row r="1375" s="178" customFormat="true" ht="12" hidden="false" customHeight="false" outlineLevel="0" collapsed="false">
      <c r="B1375" s="179"/>
      <c r="D1375" s="180" t="s">
        <v>174</v>
      </c>
      <c r="E1375" s="181"/>
      <c r="F1375" s="182" t="s">
        <v>389</v>
      </c>
      <c r="H1375" s="181"/>
      <c r="I1375" s="183"/>
      <c r="L1375" s="179"/>
      <c r="M1375" s="184"/>
      <c r="N1375" s="185"/>
      <c r="O1375" s="185"/>
      <c r="P1375" s="185"/>
      <c r="Q1375" s="185"/>
      <c r="R1375" s="185"/>
      <c r="S1375" s="185"/>
      <c r="T1375" s="185"/>
      <c r="U1375" s="186"/>
      <c r="AT1375" s="181" t="s">
        <v>174</v>
      </c>
      <c r="AU1375" s="181" t="s">
        <v>83</v>
      </c>
      <c r="AV1375" s="178" t="s">
        <v>81</v>
      </c>
      <c r="AW1375" s="178" t="s">
        <v>176</v>
      </c>
      <c r="AX1375" s="178" t="s">
        <v>73</v>
      </c>
      <c r="AY1375" s="181" t="s">
        <v>165</v>
      </c>
    </row>
    <row r="1376" s="187" customFormat="true" ht="12" hidden="false" customHeight="false" outlineLevel="0" collapsed="false">
      <c r="B1376" s="188"/>
      <c r="D1376" s="180" t="s">
        <v>174</v>
      </c>
      <c r="E1376" s="189"/>
      <c r="F1376" s="190" t="s">
        <v>1280</v>
      </c>
      <c r="H1376" s="191" t="n">
        <v>94.866</v>
      </c>
      <c r="I1376" s="192"/>
      <c r="L1376" s="188"/>
      <c r="M1376" s="193"/>
      <c r="N1376" s="194"/>
      <c r="O1376" s="194"/>
      <c r="P1376" s="194"/>
      <c r="Q1376" s="194"/>
      <c r="R1376" s="194"/>
      <c r="S1376" s="194"/>
      <c r="T1376" s="194"/>
      <c r="U1376" s="195"/>
      <c r="AT1376" s="189" t="s">
        <v>174</v>
      </c>
      <c r="AU1376" s="189" t="s">
        <v>83</v>
      </c>
      <c r="AV1376" s="187" t="s">
        <v>83</v>
      </c>
      <c r="AW1376" s="187" t="s">
        <v>176</v>
      </c>
      <c r="AX1376" s="187" t="s">
        <v>73</v>
      </c>
      <c r="AY1376" s="189" t="s">
        <v>165</v>
      </c>
    </row>
    <row r="1377" s="196" customFormat="true" ht="12" hidden="false" customHeight="false" outlineLevel="0" collapsed="false">
      <c r="B1377" s="197"/>
      <c r="D1377" s="180" t="s">
        <v>174</v>
      </c>
      <c r="E1377" s="198"/>
      <c r="F1377" s="199" t="s">
        <v>178</v>
      </c>
      <c r="H1377" s="200" t="n">
        <v>94.866</v>
      </c>
      <c r="I1377" s="201"/>
      <c r="L1377" s="197"/>
      <c r="M1377" s="202"/>
      <c r="N1377" s="203"/>
      <c r="O1377" s="203"/>
      <c r="P1377" s="203"/>
      <c r="Q1377" s="203"/>
      <c r="R1377" s="203"/>
      <c r="S1377" s="203"/>
      <c r="T1377" s="203"/>
      <c r="U1377" s="204"/>
      <c r="AT1377" s="198" t="s">
        <v>174</v>
      </c>
      <c r="AU1377" s="198" t="s">
        <v>83</v>
      </c>
      <c r="AV1377" s="196" t="s">
        <v>172</v>
      </c>
      <c r="AW1377" s="196" t="s">
        <v>176</v>
      </c>
      <c r="AX1377" s="196" t="s">
        <v>81</v>
      </c>
      <c r="AY1377" s="198" t="s">
        <v>165</v>
      </c>
    </row>
    <row r="1378" s="22" customFormat="true" ht="16.5" hidden="false" customHeight="true" outlineLevel="0" collapsed="false">
      <c r="B1378" s="164"/>
      <c r="C1378" s="165" t="s">
        <v>1312</v>
      </c>
      <c r="D1378" s="165" t="s">
        <v>167</v>
      </c>
      <c r="E1378" s="166" t="s">
        <v>1313</v>
      </c>
      <c r="F1378" s="167" t="s">
        <v>1314</v>
      </c>
      <c r="G1378" s="168" t="s">
        <v>170</v>
      </c>
      <c r="H1378" s="169" t="n">
        <v>8537.94</v>
      </c>
      <c r="I1378" s="170"/>
      <c r="J1378" s="171" t="n">
        <f aca="false">ROUND(I1378*H1378,2)</f>
        <v>0</v>
      </c>
      <c r="K1378" s="167" t="s">
        <v>171</v>
      </c>
      <c r="L1378" s="23"/>
      <c r="M1378" s="172"/>
      <c r="N1378" s="173" t="s">
        <v>44</v>
      </c>
      <c r="O1378" s="54"/>
      <c r="P1378" s="174" t="n">
        <f aca="false">O1378*H1378</f>
        <v>0</v>
      </c>
      <c r="Q1378" s="174" t="n">
        <v>0</v>
      </c>
      <c r="R1378" s="174" t="n">
        <f aca="false">Q1378*H1378</f>
        <v>0</v>
      </c>
      <c r="S1378" s="174" t="n">
        <v>0</v>
      </c>
      <c r="T1378" s="174" t="n">
        <f aca="false">S1378*H1378</f>
        <v>0</v>
      </c>
      <c r="U1378" s="175"/>
      <c r="AR1378" s="176" t="s">
        <v>172</v>
      </c>
      <c r="AT1378" s="176" t="s">
        <v>167</v>
      </c>
      <c r="AU1378" s="176" t="s">
        <v>83</v>
      </c>
      <c r="AY1378" s="3" t="s">
        <v>165</v>
      </c>
      <c r="BE1378" s="177" t="n">
        <f aca="false">IF(N1378="základní",J1378,0)</f>
        <v>0</v>
      </c>
      <c r="BF1378" s="177" t="n">
        <f aca="false">IF(N1378="snížená",J1378,0)</f>
        <v>0</v>
      </c>
      <c r="BG1378" s="177" t="n">
        <f aca="false">IF(N1378="zákl. přenesená",J1378,0)</f>
        <v>0</v>
      </c>
      <c r="BH1378" s="177" t="n">
        <f aca="false">IF(N1378="sníž. přenesená",J1378,0)</f>
        <v>0</v>
      </c>
      <c r="BI1378" s="177" t="n">
        <f aca="false">IF(N1378="nulová",J1378,0)</f>
        <v>0</v>
      </c>
      <c r="BJ1378" s="3" t="s">
        <v>81</v>
      </c>
      <c r="BK1378" s="177" t="n">
        <f aca="false">ROUND(I1378*H1378,2)</f>
        <v>0</v>
      </c>
      <c r="BL1378" s="3" t="s">
        <v>172</v>
      </c>
      <c r="BM1378" s="176" t="s">
        <v>1315</v>
      </c>
    </row>
    <row r="1379" s="187" customFormat="true" ht="12" hidden="false" customHeight="false" outlineLevel="0" collapsed="false">
      <c r="B1379" s="188"/>
      <c r="D1379" s="180" t="s">
        <v>174</v>
      </c>
      <c r="E1379" s="189"/>
      <c r="F1379" s="190" t="s">
        <v>1285</v>
      </c>
      <c r="H1379" s="191" t="n">
        <v>8537.94</v>
      </c>
      <c r="I1379" s="192"/>
      <c r="L1379" s="188"/>
      <c r="M1379" s="193"/>
      <c r="N1379" s="194"/>
      <c r="O1379" s="194"/>
      <c r="P1379" s="194"/>
      <c r="Q1379" s="194"/>
      <c r="R1379" s="194"/>
      <c r="S1379" s="194"/>
      <c r="T1379" s="194"/>
      <c r="U1379" s="195"/>
      <c r="AT1379" s="189" t="s">
        <v>174</v>
      </c>
      <c r="AU1379" s="189" t="s">
        <v>83</v>
      </c>
      <c r="AV1379" s="187" t="s">
        <v>83</v>
      </c>
      <c r="AW1379" s="187" t="s">
        <v>176</v>
      </c>
      <c r="AX1379" s="187" t="s">
        <v>73</v>
      </c>
      <c r="AY1379" s="189" t="s">
        <v>165</v>
      </c>
    </row>
    <row r="1380" s="196" customFormat="true" ht="12" hidden="false" customHeight="false" outlineLevel="0" collapsed="false">
      <c r="B1380" s="197"/>
      <c r="D1380" s="180" t="s">
        <v>174</v>
      </c>
      <c r="E1380" s="198"/>
      <c r="F1380" s="199" t="s">
        <v>178</v>
      </c>
      <c r="H1380" s="200" t="n">
        <v>8537.94</v>
      </c>
      <c r="I1380" s="201"/>
      <c r="L1380" s="197"/>
      <c r="M1380" s="202"/>
      <c r="N1380" s="203"/>
      <c r="O1380" s="203"/>
      <c r="P1380" s="203"/>
      <c r="Q1380" s="203"/>
      <c r="R1380" s="203"/>
      <c r="S1380" s="203"/>
      <c r="T1380" s="203"/>
      <c r="U1380" s="204"/>
      <c r="AT1380" s="198" t="s">
        <v>174</v>
      </c>
      <c r="AU1380" s="198" t="s">
        <v>83</v>
      </c>
      <c r="AV1380" s="196" t="s">
        <v>172</v>
      </c>
      <c r="AW1380" s="196" t="s">
        <v>176</v>
      </c>
      <c r="AX1380" s="196" t="s">
        <v>81</v>
      </c>
      <c r="AY1380" s="198" t="s">
        <v>165</v>
      </c>
    </row>
    <row r="1381" s="22" customFormat="true" ht="16.5" hidden="false" customHeight="true" outlineLevel="0" collapsed="false">
      <c r="B1381" s="164"/>
      <c r="C1381" s="165" t="s">
        <v>1316</v>
      </c>
      <c r="D1381" s="165" t="s">
        <v>167</v>
      </c>
      <c r="E1381" s="166" t="s">
        <v>1317</v>
      </c>
      <c r="F1381" s="167" t="s">
        <v>1318</v>
      </c>
      <c r="G1381" s="168" t="s">
        <v>170</v>
      </c>
      <c r="H1381" s="169" t="n">
        <v>94.866</v>
      </c>
      <c r="I1381" s="170"/>
      <c r="J1381" s="171" t="n">
        <f aca="false">ROUND(I1381*H1381,2)</f>
        <v>0</v>
      </c>
      <c r="K1381" s="167" t="s">
        <v>171</v>
      </c>
      <c r="L1381" s="23"/>
      <c r="M1381" s="172"/>
      <c r="N1381" s="173" t="s">
        <v>44</v>
      </c>
      <c r="O1381" s="54"/>
      <c r="P1381" s="174" t="n">
        <f aca="false">O1381*H1381</f>
        <v>0</v>
      </c>
      <c r="Q1381" s="174" t="n">
        <v>0</v>
      </c>
      <c r="R1381" s="174" t="n">
        <f aca="false">Q1381*H1381</f>
        <v>0</v>
      </c>
      <c r="S1381" s="174" t="n">
        <v>0</v>
      </c>
      <c r="T1381" s="174" t="n">
        <f aca="false">S1381*H1381</f>
        <v>0</v>
      </c>
      <c r="U1381" s="175"/>
      <c r="AR1381" s="176" t="s">
        <v>172</v>
      </c>
      <c r="AT1381" s="176" t="s">
        <v>167</v>
      </c>
      <c r="AU1381" s="176" t="s">
        <v>83</v>
      </c>
      <c r="AY1381" s="3" t="s">
        <v>165</v>
      </c>
      <c r="BE1381" s="177" t="n">
        <f aca="false">IF(N1381="základní",J1381,0)</f>
        <v>0</v>
      </c>
      <c r="BF1381" s="177" t="n">
        <f aca="false">IF(N1381="snížená",J1381,0)</f>
        <v>0</v>
      </c>
      <c r="BG1381" s="177" t="n">
        <f aca="false">IF(N1381="zákl. přenesená",J1381,0)</f>
        <v>0</v>
      </c>
      <c r="BH1381" s="177" t="n">
        <f aca="false">IF(N1381="sníž. přenesená",J1381,0)</f>
        <v>0</v>
      </c>
      <c r="BI1381" s="177" t="n">
        <f aca="false">IF(N1381="nulová",J1381,0)</f>
        <v>0</v>
      </c>
      <c r="BJ1381" s="3" t="s">
        <v>81</v>
      </c>
      <c r="BK1381" s="177" t="n">
        <f aca="false">ROUND(I1381*H1381,2)</f>
        <v>0</v>
      </c>
      <c r="BL1381" s="3" t="s">
        <v>172</v>
      </c>
      <c r="BM1381" s="176" t="s">
        <v>1319</v>
      </c>
    </row>
    <row r="1382" s="22" customFormat="true" ht="16.5" hidden="false" customHeight="true" outlineLevel="0" collapsed="false">
      <c r="B1382" s="164"/>
      <c r="C1382" s="165" t="s">
        <v>1320</v>
      </c>
      <c r="D1382" s="165" t="s">
        <v>167</v>
      </c>
      <c r="E1382" s="166" t="s">
        <v>1321</v>
      </c>
      <c r="F1382" s="167" t="s">
        <v>1322</v>
      </c>
      <c r="G1382" s="168" t="s">
        <v>181</v>
      </c>
      <c r="H1382" s="169" t="n">
        <v>1.2</v>
      </c>
      <c r="I1382" s="170"/>
      <c r="J1382" s="171" t="n">
        <f aca="false">ROUND(I1382*H1382,2)</f>
        <v>0</v>
      </c>
      <c r="K1382" s="167" t="s">
        <v>171</v>
      </c>
      <c r="L1382" s="23"/>
      <c r="M1382" s="172"/>
      <c r="N1382" s="173" t="s">
        <v>44</v>
      </c>
      <c r="O1382" s="54"/>
      <c r="P1382" s="174" t="n">
        <f aca="false">O1382*H1382</f>
        <v>0</v>
      </c>
      <c r="Q1382" s="174" t="n">
        <v>0</v>
      </c>
      <c r="R1382" s="174" t="n">
        <f aca="false">Q1382*H1382</f>
        <v>0</v>
      </c>
      <c r="S1382" s="174" t="n">
        <v>0</v>
      </c>
      <c r="T1382" s="174" t="n">
        <f aca="false">S1382*H1382</f>
        <v>0</v>
      </c>
      <c r="U1382" s="175"/>
      <c r="AR1382" s="176" t="s">
        <v>172</v>
      </c>
      <c r="AT1382" s="176" t="s">
        <v>167</v>
      </c>
      <c r="AU1382" s="176" t="s">
        <v>83</v>
      </c>
      <c r="AY1382" s="3" t="s">
        <v>165</v>
      </c>
      <c r="BE1382" s="177" t="n">
        <f aca="false">IF(N1382="základní",J1382,0)</f>
        <v>0</v>
      </c>
      <c r="BF1382" s="177" t="n">
        <f aca="false">IF(N1382="snížená",J1382,0)</f>
        <v>0</v>
      </c>
      <c r="BG1382" s="177" t="n">
        <f aca="false">IF(N1382="zákl. přenesená",J1382,0)</f>
        <v>0</v>
      </c>
      <c r="BH1382" s="177" t="n">
        <f aca="false">IF(N1382="sníž. přenesená",J1382,0)</f>
        <v>0</v>
      </c>
      <c r="BI1382" s="177" t="n">
        <f aca="false">IF(N1382="nulová",J1382,0)</f>
        <v>0</v>
      </c>
      <c r="BJ1382" s="3" t="s">
        <v>81</v>
      </c>
      <c r="BK1382" s="177" t="n">
        <f aca="false">ROUND(I1382*H1382,2)</f>
        <v>0</v>
      </c>
      <c r="BL1382" s="3" t="s">
        <v>172</v>
      </c>
      <c r="BM1382" s="176" t="s">
        <v>1323</v>
      </c>
    </row>
    <row r="1383" s="187" customFormat="true" ht="12" hidden="false" customHeight="false" outlineLevel="0" collapsed="false">
      <c r="B1383" s="188"/>
      <c r="D1383" s="180" t="s">
        <v>174</v>
      </c>
      <c r="E1383" s="189"/>
      <c r="F1383" s="190" t="s">
        <v>1324</v>
      </c>
      <c r="H1383" s="191" t="n">
        <v>1.2</v>
      </c>
      <c r="I1383" s="192"/>
      <c r="L1383" s="188"/>
      <c r="M1383" s="193"/>
      <c r="N1383" s="194"/>
      <c r="O1383" s="194"/>
      <c r="P1383" s="194"/>
      <c r="Q1383" s="194"/>
      <c r="R1383" s="194"/>
      <c r="S1383" s="194"/>
      <c r="T1383" s="194"/>
      <c r="U1383" s="195"/>
      <c r="AT1383" s="189" t="s">
        <v>174</v>
      </c>
      <c r="AU1383" s="189" t="s">
        <v>83</v>
      </c>
      <c r="AV1383" s="187" t="s">
        <v>83</v>
      </c>
      <c r="AW1383" s="187" t="s">
        <v>176</v>
      </c>
      <c r="AX1383" s="187" t="s">
        <v>73</v>
      </c>
      <c r="AY1383" s="189" t="s">
        <v>165</v>
      </c>
    </row>
    <row r="1384" s="196" customFormat="true" ht="12" hidden="false" customHeight="false" outlineLevel="0" collapsed="false">
      <c r="B1384" s="197"/>
      <c r="D1384" s="180" t="s">
        <v>174</v>
      </c>
      <c r="E1384" s="198"/>
      <c r="F1384" s="199" t="s">
        <v>178</v>
      </c>
      <c r="H1384" s="200" t="n">
        <v>1.2</v>
      </c>
      <c r="I1384" s="201"/>
      <c r="L1384" s="197"/>
      <c r="M1384" s="202"/>
      <c r="N1384" s="203"/>
      <c r="O1384" s="203"/>
      <c r="P1384" s="203"/>
      <c r="Q1384" s="203"/>
      <c r="R1384" s="203"/>
      <c r="S1384" s="203"/>
      <c r="T1384" s="203"/>
      <c r="U1384" s="204"/>
      <c r="AT1384" s="198" t="s">
        <v>174</v>
      </c>
      <c r="AU1384" s="198" t="s">
        <v>83</v>
      </c>
      <c r="AV1384" s="196" t="s">
        <v>172</v>
      </c>
      <c r="AW1384" s="196" t="s">
        <v>176</v>
      </c>
      <c r="AX1384" s="196" t="s">
        <v>81</v>
      </c>
      <c r="AY1384" s="198" t="s">
        <v>165</v>
      </c>
    </row>
    <row r="1385" s="22" customFormat="true" ht="24" hidden="false" customHeight="true" outlineLevel="0" collapsed="false">
      <c r="B1385" s="164"/>
      <c r="C1385" s="165" t="s">
        <v>1325</v>
      </c>
      <c r="D1385" s="165" t="s">
        <v>167</v>
      </c>
      <c r="E1385" s="166" t="s">
        <v>1326</v>
      </c>
      <c r="F1385" s="167" t="s">
        <v>1327</v>
      </c>
      <c r="G1385" s="168" t="s">
        <v>181</v>
      </c>
      <c r="H1385" s="169" t="n">
        <v>108</v>
      </c>
      <c r="I1385" s="170"/>
      <c r="J1385" s="171" t="n">
        <f aca="false">ROUND(I1385*H1385,2)</f>
        <v>0</v>
      </c>
      <c r="K1385" s="167" t="s">
        <v>171</v>
      </c>
      <c r="L1385" s="23"/>
      <c r="M1385" s="172"/>
      <c r="N1385" s="173" t="s">
        <v>44</v>
      </c>
      <c r="O1385" s="54"/>
      <c r="P1385" s="174" t="n">
        <f aca="false">O1385*H1385</f>
        <v>0</v>
      </c>
      <c r="Q1385" s="174" t="n">
        <v>0</v>
      </c>
      <c r="R1385" s="174" t="n">
        <f aca="false">Q1385*H1385</f>
        <v>0</v>
      </c>
      <c r="S1385" s="174" t="n">
        <v>0</v>
      </c>
      <c r="T1385" s="174" t="n">
        <f aca="false">S1385*H1385</f>
        <v>0</v>
      </c>
      <c r="U1385" s="175"/>
      <c r="AR1385" s="176" t="s">
        <v>172</v>
      </c>
      <c r="AT1385" s="176" t="s">
        <v>167</v>
      </c>
      <c r="AU1385" s="176" t="s">
        <v>83</v>
      </c>
      <c r="AY1385" s="3" t="s">
        <v>165</v>
      </c>
      <c r="BE1385" s="177" t="n">
        <f aca="false">IF(N1385="základní",J1385,0)</f>
        <v>0</v>
      </c>
      <c r="BF1385" s="177" t="n">
        <f aca="false">IF(N1385="snížená",J1385,0)</f>
        <v>0</v>
      </c>
      <c r="BG1385" s="177" t="n">
        <f aca="false">IF(N1385="zákl. přenesená",J1385,0)</f>
        <v>0</v>
      </c>
      <c r="BH1385" s="177" t="n">
        <f aca="false">IF(N1385="sníž. přenesená",J1385,0)</f>
        <v>0</v>
      </c>
      <c r="BI1385" s="177" t="n">
        <f aca="false">IF(N1385="nulová",J1385,0)</f>
        <v>0</v>
      </c>
      <c r="BJ1385" s="3" t="s">
        <v>81</v>
      </c>
      <c r="BK1385" s="177" t="n">
        <f aca="false">ROUND(I1385*H1385,2)</f>
        <v>0</v>
      </c>
      <c r="BL1385" s="3" t="s">
        <v>172</v>
      </c>
      <c r="BM1385" s="176" t="s">
        <v>1328</v>
      </c>
    </row>
    <row r="1386" s="187" customFormat="true" ht="12" hidden="false" customHeight="false" outlineLevel="0" collapsed="false">
      <c r="B1386" s="188"/>
      <c r="D1386" s="180" t="s">
        <v>174</v>
      </c>
      <c r="E1386" s="189"/>
      <c r="F1386" s="190" t="s">
        <v>1329</v>
      </c>
      <c r="H1386" s="191" t="n">
        <v>108</v>
      </c>
      <c r="I1386" s="192"/>
      <c r="L1386" s="188"/>
      <c r="M1386" s="193"/>
      <c r="N1386" s="194"/>
      <c r="O1386" s="194"/>
      <c r="P1386" s="194"/>
      <c r="Q1386" s="194"/>
      <c r="R1386" s="194"/>
      <c r="S1386" s="194"/>
      <c r="T1386" s="194"/>
      <c r="U1386" s="195"/>
      <c r="AT1386" s="189" t="s">
        <v>174</v>
      </c>
      <c r="AU1386" s="189" t="s">
        <v>83</v>
      </c>
      <c r="AV1386" s="187" t="s">
        <v>83</v>
      </c>
      <c r="AW1386" s="187" t="s">
        <v>176</v>
      </c>
      <c r="AX1386" s="187" t="s">
        <v>73</v>
      </c>
      <c r="AY1386" s="189" t="s">
        <v>165</v>
      </c>
    </row>
    <row r="1387" s="196" customFormat="true" ht="12" hidden="false" customHeight="false" outlineLevel="0" collapsed="false">
      <c r="B1387" s="197"/>
      <c r="D1387" s="180" t="s">
        <v>174</v>
      </c>
      <c r="E1387" s="198"/>
      <c r="F1387" s="199" t="s">
        <v>178</v>
      </c>
      <c r="H1387" s="200" t="n">
        <v>108</v>
      </c>
      <c r="I1387" s="201"/>
      <c r="L1387" s="197"/>
      <c r="M1387" s="202"/>
      <c r="N1387" s="203"/>
      <c r="O1387" s="203"/>
      <c r="P1387" s="203"/>
      <c r="Q1387" s="203"/>
      <c r="R1387" s="203"/>
      <c r="S1387" s="203"/>
      <c r="T1387" s="203"/>
      <c r="U1387" s="204"/>
      <c r="AT1387" s="198" t="s">
        <v>174</v>
      </c>
      <c r="AU1387" s="198" t="s">
        <v>83</v>
      </c>
      <c r="AV1387" s="196" t="s">
        <v>172</v>
      </c>
      <c r="AW1387" s="196" t="s">
        <v>176</v>
      </c>
      <c r="AX1387" s="196" t="s">
        <v>81</v>
      </c>
      <c r="AY1387" s="198" t="s">
        <v>165</v>
      </c>
    </row>
    <row r="1388" s="22" customFormat="true" ht="16.5" hidden="false" customHeight="true" outlineLevel="0" collapsed="false">
      <c r="B1388" s="164"/>
      <c r="C1388" s="165" t="s">
        <v>1330</v>
      </c>
      <c r="D1388" s="165" t="s">
        <v>167</v>
      </c>
      <c r="E1388" s="166" t="s">
        <v>1331</v>
      </c>
      <c r="F1388" s="167" t="s">
        <v>1332</v>
      </c>
      <c r="G1388" s="168" t="s">
        <v>181</v>
      </c>
      <c r="H1388" s="169" t="n">
        <v>1.2</v>
      </c>
      <c r="I1388" s="170"/>
      <c r="J1388" s="171" t="n">
        <f aca="false">ROUND(I1388*H1388,2)</f>
        <v>0</v>
      </c>
      <c r="K1388" s="167" t="s">
        <v>171</v>
      </c>
      <c r="L1388" s="23"/>
      <c r="M1388" s="172"/>
      <c r="N1388" s="173" t="s">
        <v>44</v>
      </c>
      <c r="O1388" s="54"/>
      <c r="P1388" s="174" t="n">
        <f aca="false">O1388*H1388</f>
        <v>0</v>
      </c>
      <c r="Q1388" s="174" t="n">
        <v>0</v>
      </c>
      <c r="R1388" s="174" t="n">
        <f aca="false">Q1388*H1388</f>
        <v>0</v>
      </c>
      <c r="S1388" s="174" t="n">
        <v>0</v>
      </c>
      <c r="T1388" s="174" t="n">
        <f aca="false">S1388*H1388</f>
        <v>0</v>
      </c>
      <c r="U1388" s="175"/>
      <c r="AR1388" s="176" t="s">
        <v>172</v>
      </c>
      <c r="AT1388" s="176" t="s">
        <v>167</v>
      </c>
      <c r="AU1388" s="176" t="s">
        <v>83</v>
      </c>
      <c r="AY1388" s="3" t="s">
        <v>165</v>
      </c>
      <c r="BE1388" s="177" t="n">
        <f aca="false">IF(N1388="základní",J1388,0)</f>
        <v>0</v>
      </c>
      <c r="BF1388" s="177" t="n">
        <f aca="false">IF(N1388="snížená",J1388,0)</f>
        <v>0</v>
      </c>
      <c r="BG1388" s="177" t="n">
        <f aca="false">IF(N1388="zákl. přenesená",J1388,0)</f>
        <v>0</v>
      </c>
      <c r="BH1388" s="177" t="n">
        <f aca="false">IF(N1388="sníž. přenesená",J1388,0)</f>
        <v>0</v>
      </c>
      <c r="BI1388" s="177" t="n">
        <f aca="false">IF(N1388="nulová",J1388,0)</f>
        <v>0</v>
      </c>
      <c r="BJ1388" s="3" t="s">
        <v>81</v>
      </c>
      <c r="BK1388" s="177" t="n">
        <f aca="false">ROUND(I1388*H1388,2)</f>
        <v>0</v>
      </c>
      <c r="BL1388" s="3" t="s">
        <v>172</v>
      </c>
      <c r="BM1388" s="176" t="s">
        <v>1333</v>
      </c>
    </row>
    <row r="1389" s="22" customFormat="true" ht="24" hidden="false" customHeight="true" outlineLevel="0" collapsed="false">
      <c r="B1389" s="164"/>
      <c r="C1389" s="165" t="s">
        <v>1334</v>
      </c>
      <c r="D1389" s="165" t="s">
        <v>167</v>
      </c>
      <c r="E1389" s="166" t="s">
        <v>1335</v>
      </c>
      <c r="F1389" s="167" t="s">
        <v>1336</v>
      </c>
      <c r="G1389" s="168" t="s">
        <v>170</v>
      </c>
      <c r="H1389" s="169" t="n">
        <v>1271.96</v>
      </c>
      <c r="I1389" s="170"/>
      <c r="J1389" s="171" t="n">
        <f aca="false">ROUND(I1389*H1389,2)</f>
        <v>0</v>
      </c>
      <c r="K1389" s="167" t="s">
        <v>171</v>
      </c>
      <c r="L1389" s="23"/>
      <c r="M1389" s="172"/>
      <c r="N1389" s="173" t="s">
        <v>44</v>
      </c>
      <c r="O1389" s="54"/>
      <c r="P1389" s="174" t="n">
        <f aca="false">O1389*H1389</f>
        <v>0</v>
      </c>
      <c r="Q1389" s="174" t="n">
        <v>0.00013</v>
      </c>
      <c r="R1389" s="174" t="n">
        <f aca="false">Q1389*H1389</f>
        <v>0.1653548</v>
      </c>
      <c r="S1389" s="174" t="n">
        <v>0</v>
      </c>
      <c r="T1389" s="174" t="n">
        <f aca="false">S1389*H1389</f>
        <v>0</v>
      </c>
      <c r="U1389" s="175"/>
      <c r="AR1389" s="176" t="s">
        <v>172</v>
      </c>
      <c r="AT1389" s="176" t="s">
        <v>167</v>
      </c>
      <c r="AU1389" s="176" t="s">
        <v>83</v>
      </c>
      <c r="AY1389" s="3" t="s">
        <v>165</v>
      </c>
      <c r="BE1389" s="177" t="n">
        <f aca="false">IF(N1389="základní",J1389,0)</f>
        <v>0</v>
      </c>
      <c r="BF1389" s="177" t="n">
        <f aca="false">IF(N1389="snížená",J1389,0)</f>
        <v>0</v>
      </c>
      <c r="BG1389" s="177" t="n">
        <f aca="false">IF(N1389="zákl. přenesená",J1389,0)</f>
        <v>0</v>
      </c>
      <c r="BH1389" s="177" t="n">
        <f aca="false">IF(N1389="sníž. přenesená",J1389,0)</f>
        <v>0</v>
      </c>
      <c r="BI1389" s="177" t="n">
        <f aca="false">IF(N1389="nulová",J1389,0)</f>
        <v>0</v>
      </c>
      <c r="BJ1389" s="3" t="s">
        <v>81</v>
      </c>
      <c r="BK1389" s="177" t="n">
        <f aca="false">ROUND(I1389*H1389,2)</f>
        <v>0</v>
      </c>
      <c r="BL1389" s="3" t="s">
        <v>172</v>
      </c>
      <c r="BM1389" s="176" t="s">
        <v>1337</v>
      </c>
    </row>
    <row r="1390" s="187" customFormat="true" ht="12" hidden="false" customHeight="false" outlineLevel="0" collapsed="false">
      <c r="B1390" s="188"/>
      <c r="D1390" s="180" t="s">
        <v>174</v>
      </c>
      <c r="E1390" s="189"/>
      <c r="F1390" s="190" t="s">
        <v>769</v>
      </c>
      <c r="H1390" s="191" t="n">
        <v>400.96</v>
      </c>
      <c r="I1390" s="192"/>
      <c r="L1390" s="188"/>
      <c r="M1390" s="193"/>
      <c r="N1390" s="194"/>
      <c r="O1390" s="194"/>
      <c r="P1390" s="194"/>
      <c r="Q1390" s="194"/>
      <c r="R1390" s="194"/>
      <c r="S1390" s="194"/>
      <c r="T1390" s="194"/>
      <c r="U1390" s="195"/>
      <c r="AT1390" s="189" t="s">
        <v>174</v>
      </c>
      <c r="AU1390" s="189" t="s">
        <v>83</v>
      </c>
      <c r="AV1390" s="187" t="s">
        <v>83</v>
      </c>
      <c r="AW1390" s="187" t="s">
        <v>176</v>
      </c>
      <c r="AX1390" s="187" t="s">
        <v>73</v>
      </c>
      <c r="AY1390" s="189" t="s">
        <v>165</v>
      </c>
    </row>
    <row r="1391" s="187" customFormat="true" ht="48" hidden="false" customHeight="false" outlineLevel="0" collapsed="false">
      <c r="B1391" s="188"/>
      <c r="D1391" s="180" t="s">
        <v>174</v>
      </c>
      <c r="E1391" s="189"/>
      <c r="F1391" s="190" t="s">
        <v>1218</v>
      </c>
      <c r="H1391" s="191" t="n">
        <v>435.15</v>
      </c>
      <c r="I1391" s="192"/>
      <c r="L1391" s="188"/>
      <c r="M1391" s="193"/>
      <c r="N1391" s="194"/>
      <c r="O1391" s="194"/>
      <c r="P1391" s="194"/>
      <c r="Q1391" s="194"/>
      <c r="R1391" s="194"/>
      <c r="S1391" s="194"/>
      <c r="T1391" s="194"/>
      <c r="U1391" s="195"/>
      <c r="AT1391" s="189" t="s">
        <v>174</v>
      </c>
      <c r="AU1391" s="189" t="s">
        <v>83</v>
      </c>
      <c r="AV1391" s="187" t="s">
        <v>83</v>
      </c>
      <c r="AW1391" s="187" t="s">
        <v>176</v>
      </c>
      <c r="AX1391" s="187" t="s">
        <v>73</v>
      </c>
      <c r="AY1391" s="189" t="s">
        <v>165</v>
      </c>
    </row>
    <row r="1392" s="187" customFormat="true" ht="48" hidden="false" customHeight="false" outlineLevel="0" collapsed="false">
      <c r="B1392" s="188"/>
      <c r="D1392" s="180" t="s">
        <v>174</v>
      </c>
      <c r="E1392" s="189"/>
      <c r="F1392" s="190" t="s">
        <v>1219</v>
      </c>
      <c r="H1392" s="191" t="n">
        <v>435.85</v>
      </c>
      <c r="I1392" s="192"/>
      <c r="L1392" s="188"/>
      <c r="M1392" s="193"/>
      <c r="N1392" s="194"/>
      <c r="O1392" s="194"/>
      <c r="P1392" s="194"/>
      <c r="Q1392" s="194"/>
      <c r="R1392" s="194"/>
      <c r="S1392" s="194"/>
      <c r="T1392" s="194"/>
      <c r="U1392" s="195"/>
      <c r="AT1392" s="189" t="s">
        <v>174</v>
      </c>
      <c r="AU1392" s="189" t="s">
        <v>83</v>
      </c>
      <c r="AV1392" s="187" t="s">
        <v>83</v>
      </c>
      <c r="AW1392" s="187" t="s">
        <v>176</v>
      </c>
      <c r="AX1392" s="187" t="s">
        <v>73</v>
      </c>
      <c r="AY1392" s="189" t="s">
        <v>165</v>
      </c>
    </row>
    <row r="1393" s="196" customFormat="true" ht="12" hidden="false" customHeight="false" outlineLevel="0" collapsed="false">
      <c r="B1393" s="197"/>
      <c r="D1393" s="180" t="s">
        <v>174</v>
      </c>
      <c r="E1393" s="198"/>
      <c r="F1393" s="199" t="s">
        <v>178</v>
      </c>
      <c r="H1393" s="200" t="n">
        <v>1271.96</v>
      </c>
      <c r="I1393" s="201"/>
      <c r="L1393" s="197"/>
      <c r="M1393" s="202"/>
      <c r="N1393" s="203"/>
      <c r="O1393" s="203"/>
      <c r="P1393" s="203"/>
      <c r="Q1393" s="203"/>
      <c r="R1393" s="203"/>
      <c r="S1393" s="203"/>
      <c r="T1393" s="203"/>
      <c r="U1393" s="204"/>
      <c r="AT1393" s="198" t="s">
        <v>174</v>
      </c>
      <c r="AU1393" s="198" t="s">
        <v>83</v>
      </c>
      <c r="AV1393" s="196" t="s">
        <v>172</v>
      </c>
      <c r="AW1393" s="196" t="s">
        <v>176</v>
      </c>
      <c r="AX1393" s="196" t="s">
        <v>81</v>
      </c>
      <c r="AY1393" s="198" t="s">
        <v>165</v>
      </c>
    </row>
    <row r="1394" s="22" customFormat="true" ht="24" hidden="false" customHeight="true" outlineLevel="0" collapsed="false">
      <c r="B1394" s="164"/>
      <c r="C1394" s="165" t="s">
        <v>1338</v>
      </c>
      <c r="D1394" s="165" t="s">
        <v>167</v>
      </c>
      <c r="E1394" s="166" t="s">
        <v>1339</v>
      </c>
      <c r="F1394" s="167" t="s">
        <v>1340</v>
      </c>
      <c r="G1394" s="168" t="s">
        <v>170</v>
      </c>
      <c r="H1394" s="169" t="n">
        <v>52.69</v>
      </c>
      <c r="I1394" s="170"/>
      <c r="J1394" s="171" t="n">
        <f aca="false">ROUND(I1394*H1394,2)</f>
        <v>0</v>
      </c>
      <c r="K1394" s="167" t="s">
        <v>171</v>
      </c>
      <c r="L1394" s="23"/>
      <c r="M1394" s="172"/>
      <c r="N1394" s="173" t="s">
        <v>44</v>
      </c>
      <c r="O1394" s="54"/>
      <c r="P1394" s="174" t="n">
        <f aca="false">O1394*H1394</f>
        <v>0</v>
      </c>
      <c r="Q1394" s="174" t="n">
        <v>0</v>
      </c>
      <c r="R1394" s="174" t="n">
        <f aca="false">Q1394*H1394</f>
        <v>0</v>
      </c>
      <c r="S1394" s="174" t="n">
        <v>0</v>
      </c>
      <c r="T1394" s="174" t="n">
        <f aca="false">S1394*H1394</f>
        <v>0</v>
      </c>
      <c r="U1394" s="175"/>
      <c r="AR1394" s="176" t="s">
        <v>172</v>
      </c>
      <c r="AT1394" s="176" t="s">
        <v>167</v>
      </c>
      <c r="AU1394" s="176" t="s">
        <v>83</v>
      </c>
      <c r="AY1394" s="3" t="s">
        <v>165</v>
      </c>
      <c r="BE1394" s="177" t="n">
        <f aca="false">IF(N1394="základní",J1394,0)</f>
        <v>0</v>
      </c>
      <c r="BF1394" s="177" t="n">
        <f aca="false">IF(N1394="snížená",J1394,0)</f>
        <v>0</v>
      </c>
      <c r="BG1394" s="177" t="n">
        <f aca="false">IF(N1394="zákl. přenesená",J1394,0)</f>
        <v>0</v>
      </c>
      <c r="BH1394" s="177" t="n">
        <f aca="false">IF(N1394="sníž. přenesená",J1394,0)</f>
        <v>0</v>
      </c>
      <c r="BI1394" s="177" t="n">
        <f aca="false">IF(N1394="nulová",J1394,0)</f>
        <v>0</v>
      </c>
      <c r="BJ1394" s="3" t="s">
        <v>81</v>
      </c>
      <c r="BK1394" s="177" t="n">
        <f aca="false">ROUND(I1394*H1394,2)</f>
        <v>0</v>
      </c>
      <c r="BL1394" s="3" t="s">
        <v>172</v>
      </c>
      <c r="BM1394" s="176" t="s">
        <v>1341</v>
      </c>
    </row>
    <row r="1395" s="178" customFormat="true" ht="12" hidden="false" customHeight="false" outlineLevel="0" collapsed="false">
      <c r="B1395" s="179"/>
      <c r="D1395" s="180" t="s">
        <v>174</v>
      </c>
      <c r="E1395" s="181"/>
      <c r="F1395" s="182" t="s">
        <v>1342</v>
      </c>
      <c r="H1395" s="181"/>
      <c r="I1395" s="183"/>
      <c r="L1395" s="179"/>
      <c r="M1395" s="184"/>
      <c r="N1395" s="185"/>
      <c r="O1395" s="185"/>
      <c r="P1395" s="185"/>
      <c r="Q1395" s="185"/>
      <c r="R1395" s="185"/>
      <c r="S1395" s="185"/>
      <c r="T1395" s="185"/>
      <c r="U1395" s="186"/>
      <c r="AT1395" s="181" t="s">
        <v>174</v>
      </c>
      <c r="AU1395" s="181" t="s">
        <v>83</v>
      </c>
      <c r="AV1395" s="178" t="s">
        <v>81</v>
      </c>
      <c r="AW1395" s="178" t="s">
        <v>176</v>
      </c>
      <c r="AX1395" s="178" t="s">
        <v>73</v>
      </c>
      <c r="AY1395" s="181" t="s">
        <v>165</v>
      </c>
    </row>
    <row r="1396" s="187" customFormat="true" ht="12" hidden="false" customHeight="false" outlineLevel="0" collapsed="false">
      <c r="B1396" s="188"/>
      <c r="D1396" s="180" t="s">
        <v>174</v>
      </c>
      <c r="E1396" s="189"/>
      <c r="F1396" s="190" t="s">
        <v>1343</v>
      </c>
      <c r="H1396" s="191" t="n">
        <v>12.66</v>
      </c>
      <c r="I1396" s="192"/>
      <c r="L1396" s="188"/>
      <c r="M1396" s="193"/>
      <c r="N1396" s="194"/>
      <c r="O1396" s="194"/>
      <c r="P1396" s="194"/>
      <c r="Q1396" s="194"/>
      <c r="R1396" s="194"/>
      <c r="S1396" s="194"/>
      <c r="T1396" s="194"/>
      <c r="U1396" s="195"/>
      <c r="AT1396" s="189" t="s">
        <v>174</v>
      </c>
      <c r="AU1396" s="189" t="s">
        <v>83</v>
      </c>
      <c r="AV1396" s="187" t="s">
        <v>83</v>
      </c>
      <c r="AW1396" s="187" t="s">
        <v>176</v>
      </c>
      <c r="AX1396" s="187" t="s">
        <v>73</v>
      </c>
      <c r="AY1396" s="189" t="s">
        <v>165</v>
      </c>
    </row>
    <row r="1397" s="178" customFormat="true" ht="12" hidden="false" customHeight="false" outlineLevel="0" collapsed="false">
      <c r="B1397" s="179"/>
      <c r="D1397" s="180" t="s">
        <v>174</v>
      </c>
      <c r="E1397" s="181"/>
      <c r="F1397" s="182" t="s">
        <v>1344</v>
      </c>
      <c r="H1397" s="181"/>
      <c r="I1397" s="183"/>
      <c r="L1397" s="179"/>
      <c r="M1397" s="184"/>
      <c r="N1397" s="185"/>
      <c r="O1397" s="185"/>
      <c r="P1397" s="185"/>
      <c r="Q1397" s="185"/>
      <c r="R1397" s="185"/>
      <c r="S1397" s="185"/>
      <c r="T1397" s="185"/>
      <c r="U1397" s="186"/>
      <c r="AT1397" s="181" t="s">
        <v>174</v>
      </c>
      <c r="AU1397" s="181" t="s">
        <v>83</v>
      </c>
      <c r="AV1397" s="178" t="s">
        <v>81</v>
      </c>
      <c r="AW1397" s="178" t="s">
        <v>176</v>
      </c>
      <c r="AX1397" s="178" t="s">
        <v>73</v>
      </c>
      <c r="AY1397" s="181" t="s">
        <v>165</v>
      </c>
    </row>
    <row r="1398" s="187" customFormat="true" ht="12" hidden="false" customHeight="false" outlineLevel="0" collapsed="false">
      <c r="B1398" s="188"/>
      <c r="D1398" s="180" t="s">
        <v>174</v>
      </c>
      <c r="E1398" s="189"/>
      <c r="F1398" s="190" t="s">
        <v>1343</v>
      </c>
      <c r="H1398" s="191" t="n">
        <v>12.66</v>
      </c>
      <c r="I1398" s="192"/>
      <c r="L1398" s="188"/>
      <c r="M1398" s="193"/>
      <c r="N1398" s="194"/>
      <c r="O1398" s="194"/>
      <c r="P1398" s="194"/>
      <c r="Q1398" s="194"/>
      <c r="R1398" s="194"/>
      <c r="S1398" s="194"/>
      <c r="T1398" s="194"/>
      <c r="U1398" s="195"/>
      <c r="AT1398" s="189" t="s">
        <v>174</v>
      </c>
      <c r="AU1398" s="189" t="s">
        <v>83</v>
      </c>
      <c r="AV1398" s="187" t="s">
        <v>83</v>
      </c>
      <c r="AW1398" s="187" t="s">
        <v>176</v>
      </c>
      <c r="AX1398" s="187" t="s">
        <v>73</v>
      </c>
      <c r="AY1398" s="189" t="s">
        <v>165</v>
      </c>
    </row>
    <row r="1399" s="178" customFormat="true" ht="12" hidden="false" customHeight="false" outlineLevel="0" collapsed="false">
      <c r="B1399" s="179"/>
      <c r="D1399" s="180" t="s">
        <v>174</v>
      </c>
      <c r="E1399" s="181"/>
      <c r="F1399" s="182" t="s">
        <v>1345</v>
      </c>
      <c r="H1399" s="181"/>
      <c r="I1399" s="183"/>
      <c r="L1399" s="179"/>
      <c r="M1399" s="184"/>
      <c r="N1399" s="185"/>
      <c r="O1399" s="185"/>
      <c r="P1399" s="185"/>
      <c r="Q1399" s="185"/>
      <c r="R1399" s="185"/>
      <c r="S1399" s="185"/>
      <c r="T1399" s="185"/>
      <c r="U1399" s="186"/>
      <c r="AT1399" s="181" t="s">
        <v>174</v>
      </c>
      <c r="AU1399" s="181" t="s">
        <v>83</v>
      </c>
      <c r="AV1399" s="178" t="s">
        <v>81</v>
      </c>
      <c r="AW1399" s="178" t="s">
        <v>176</v>
      </c>
      <c r="AX1399" s="178" t="s">
        <v>73</v>
      </c>
      <c r="AY1399" s="181" t="s">
        <v>165</v>
      </c>
    </row>
    <row r="1400" s="187" customFormat="true" ht="12" hidden="false" customHeight="false" outlineLevel="0" collapsed="false">
      <c r="B1400" s="188"/>
      <c r="D1400" s="180" t="s">
        <v>174</v>
      </c>
      <c r="E1400" s="189"/>
      <c r="F1400" s="190" t="s">
        <v>1346</v>
      </c>
      <c r="H1400" s="191" t="n">
        <v>27.37</v>
      </c>
      <c r="I1400" s="192"/>
      <c r="L1400" s="188"/>
      <c r="M1400" s="193"/>
      <c r="N1400" s="194"/>
      <c r="O1400" s="194"/>
      <c r="P1400" s="194"/>
      <c r="Q1400" s="194"/>
      <c r="R1400" s="194"/>
      <c r="S1400" s="194"/>
      <c r="T1400" s="194"/>
      <c r="U1400" s="195"/>
      <c r="AT1400" s="189" t="s">
        <v>174</v>
      </c>
      <c r="AU1400" s="189" t="s">
        <v>83</v>
      </c>
      <c r="AV1400" s="187" t="s">
        <v>83</v>
      </c>
      <c r="AW1400" s="187" t="s">
        <v>176</v>
      </c>
      <c r="AX1400" s="187" t="s">
        <v>73</v>
      </c>
      <c r="AY1400" s="189" t="s">
        <v>165</v>
      </c>
    </row>
    <row r="1401" s="196" customFormat="true" ht="12" hidden="false" customHeight="false" outlineLevel="0" collapsed="false">
      <c r="B1401" s="197"/>
      <c r="D1401" s="180" t="s">
        <v>174</v>
      </c>
      <c r="E1401" s="198"/>
      <c r="F1401" s="199" t="s">
        <v>178</v>
      </c>
      <c r="H1401" s="200" t="n">
        <v>52.69</v>
      </c>
      <c r="I1401" s="201"/>
      <c r="L1401" s="197"/>
      <c r="M1401" s="202"/>
      <c r="N1401" s="203"/>
      <c r="O1401" s="203"/>
      <c r="P1401" s="203"/>
      <c r="Q1401" s="203"/>
      <c r="R1401" s="203"/>
      <c r="S1401" s="203"/>
      <c r="T1401" s="203"/>
      <c r="U1401" s="204"/>
      <c r="AT1401" s="198" t="s">
        <v>174</v>
      </c>
      <c r="AU1401" s="198" t="s">
        <v>83</v>
      </c>
      <c r="AV1401" s="196" t="s">
        <v>172</v>
      </c>
      <c r="AW1401" s="196" t="s">
        <v>176</v>
      </c>
      <c r="AX1401" s="196" t="s">
        <v>81</v>
      </c>
      <c r="AY1401" s="198" t="s">
        <v>165</v>
      </c>
    </row>
    <row r="1402" s="150" customFormat="true" ht="23" hidden="false" customHeight="true" outlineLevel="0" collapsed="false">
      <c r="B1402" s="151"/>
      <c r="D1402" s="152" t="s">
        <v>72</v>
      </c>
      <c r="E1402" s="162" t="s">
        <v>1036</v>
      </c>
      <c r="F1402" s="162" t="s">
        <v>1347</v>
      </c>
      <c r="I1402" s="154"/>
      <c r="J1402" s="163" t="n">
        <f aca="false">BK1402</f>
        <v>0</v>
      </c>
      <c r="L1402" s="151"/>
      <c r="M1402" s="156"/>
      <c r="N1402" s="157"/>
      <c r="O1402" s="157"/>
      <c r="P1402" s="158" t="n">
        <f aca="false">SUM(P1403:P1821)</f>
        <v>0</v>
      </c>
      <c r="Q1402" s="157"/>
      <c r="R1402" s="158" t="n">
        <f aca="false">SUM(R1403:R1821)</f>
        <v>0</v>
      </c>
      <c r="S1402" s="157"/>
      <c r="T1402" s="158" t="n">
        <f aca="false">SUM(T1403:T1821)</f>
        <v>571.103873</v>
      </c>
      <c r="U1402" s="159"/>
      <c r="AR1402" s="152" t="s">
        <v>81</v>
      </c>
      <c r="AT1402" s="160" t="s">
        <v>72</v>
      </c>
      <c r="AU1402" s="160" t="s">
        <v>81</v>
      </c>
      <c r="AY1402" s="152" t="s">
        <v>165</v>
      </c>
      <c r="BK1402" s="161" t="n">
        <f aca="false">SUM(BK1403:BK1821)</f>
        <v>0</v>
      </c>
    </row>
    <row r="1403" s="22" customFormat="true" ht="16.5" hidden="false" customHeight="true" outlineLevel="0" collapsed="false">
      <c r="B1403" s="164"/>
      <c r="C1403" s="165" t="s">
        <v>1348</v>
      </c>
      <c r="D1403" s="165" t="s">
        <v>167</v>
      </c>
      <c r="E1403" s="166" t="s">
        <v>1349</v>
      </c>
      <c r="F1403" s="167" t="s">
        <v>1350</v>
      </c>
      <c r="G1403" s="168" t="s">
        <v>170</v>
      </c>
      <c r="H1403" s="169" t="n">
        <v>84.703</v>
      </c>
      <c r="I1403" s="170"/>
      <c r="J1403" s="171" t="n">
        <f aca="false">ROUND(I1403*H1403,2)</f>
        <v>0</v>
      </c>
      <c r="K1403" s="167" t="s">
        <v>171</v>
      </c>
      <c r="L1403" s="23"/>
      <c r="M1403" s="172"/>
      <c r="N1403" s="173" t="s">
        <v>44</v>
      </c>
      <c r="O1403" s="54"/>
      <c r="P1403" s="174" t="n">
        <f aca="false">O1403*H1403</f>
        <v>0</v>
      </c>
      <c r="Q1403" s="174" t="n">
        <v>0</v>
      </c>
      <c r="R1403" s="174" t="n">
        <f aca="false">Q1403*H1403</f>
        <v>0</v>
      </c>
      <c r="S1403" s="174" t="n">
        <v>0.131</v>
      </c>
      <c r="T1403" s="174" t="n">
        <f aca="false">S1403*H1403</f>
        <v>11.096093</v>
      </c>
      <c r="U1403" s="175"/>
      <c r="AR1403" s="176" t="s">
        <v>172</v>
      </c>
      <c r="AT1403" s="176" t="s">
        <v>167</v>
      </c>
      <c r="AU1403" s="176" t="s">
        <v>83</v>
      </c>
      <c r="AY1403" s="3" t="s">
        <v>165</v>
      </c>
      <c r="BE1403" s="177" t="n">
        <f aca="false">IF(N1403="základní",J1403,0)</f>
        <v>0</v>
      </c>
      <c r="BF1403" s="177" t="n">
        <f aca="false">IF(N1403="snížená",J1403,0)</f>
        <v>0</v>
      </c>
      <c r="BG1403" s="177" t="n">
        <f aca="false">IF(N1403="zákl. přenesená",J1403,0)</f>
        <v>0</v>
      </c>
      <c r="BH1403" s="177" t="n">
        <f aca="false">IF(N1403="sníž. přenesená",J1403,0)</f>
        <v>0</v>
      </c>
      <c r="BI1403" s="177" t="n">
        <f aca="false">IF(N1403="nulová",J1403,0)</f>
        <v>0</v>
      </c>
      <c r="BJ1403" s="3" t="s">
        <v>81</v>
      </c>
      <c r="BK1403" s="177" t="n">
        <f aca="false">ROUND(I1403*H1403,2)</f>
        <v>0</v>
      </c>
      <c r="BL1403" s="3" t="s">
        <v>172</v>
      </c>
      <c r="BM1403" s="176" t="s">
        <v>1351</v>
      </c>
    </row>
    <row r="1404" s="178" customFormat="true" ht="12" hidden="false" customHeight="false" outlineLevel="0" collapsed="false">
      <c r="B1404" s="179"/>
      <c r="D1404" s="180" t="s">
        <v>174</v>
      </c>
      <c r="E1404" s="181"/>
      <c r="F1404" s="182" t="s">
        <v>375</v>
      </c>
      <c r="H1404" s="181"/>
      <c r="I1404" s="183"/>
      <c r="L1404" s="179"/>
      <c r="M1404" s="184"/>
      <c r="N1404" s="185"/>
      <c r="O1404" s="185"/>
      <c r="P1404" s="185"/>
      <c r="Q1404" s="185"/>
      <c r="R1404" s="185"/>
      <c r="S1404" s="185"/>
      <c r="T1404" s="185"/>
      <c r="U1404" s="186"/>
      <c r="AT1404" s="181" t="s">
        <v>174</v>
      </c>
      <c r="AU1404" s="181" t="s">
        <v>83</v>
      </c>
      <c r="AV1404" s="178" t="s">
        <v>81</v>
      </c>
      <c r="AW1404" s="178" t="s">
        <v>176</v>
      </c>
      <c r="AX1404" s="178" t="s">
        <v>73</v>
      </c>
      <c r="AY1404" s="181" t="s">
        <v>165</v>
      </c>
    </row>
    <row r="1405" s="187" customFormat="true" ht="12" hidden="false" customHeight="false" outlineLevel="0" collapsed="false">
      <c r="B1405" s="188"/>
      <c r="D1405" s="180" t="s">
        <v>174</v>
      </c>
      <c r="E1405" s="189"/>
      <c r="F1405" s="190" t="s">
        <v>532</v>
      </c>
      <c r="H1405" s="191" t="n">
        <v>31.232</v>
      </c>
      <c r="I1405" s="192"/>
      <c r="L1405" s="188"/>
      <c r="M1405" s="193"/>
      <c r="N1405" s="194"/>
      <c r="O1405" s="194"/>
      <c r="P1405" s="194"/>
      <c r="Q1405" s="194"/>
      <c r="R1405" s="194"/>
      <c r="S1405" s="194"/>
      <c r="T1405" s="194"/>
      <c r="U1405" s="195"/>
      <c r="AT1405" s="189" t="s">
        <v>174</v>
      </c>
      <c r="AU1405" s="189" t="s">
        <v>83</v>
      </c>
      <c r="AV1405" s="187" t="s">
        <v>83</v>
      </c>
      <c r="AW1405" s="187" t="s">
        <v>176</v>
      </c>
      <c r="AX1405" s="187" t="s">
        <v>73</v>
      </c>
      <c r="AY1405" s="189" t="s">
        <v>165</v>
      </c>
    </row>
    <row r="1406" s="187" customFormat="true" ht="12" hidden="false" customHeight="false" outlineLevel="0" collapsed="false">
      <c r="B1406" s="188"/>
      <c r="D1406" s="180" t="s">
        <v>174</v>
      </c>
      <c r="E1406" s="189"/>
      <c r="F1406" s="190" t="s">
        <v>1352</v>
      </c>
      <c r="H1406" s="191" t="n">
        <v>16.04775</v>
      </c>
      <c r="I1406" s="192"/>
      <c r="L1406" s="188"/>
      <c r="M1406" s="193"/>
      <c r="N1406" s="194"/>
      <c r="O1406" s="194"/>
      <c r="P1406" s="194"/>
      <c r="Q1406" s="194"/>
      <c r="R1406" s="194"/>
      <c r="S1406" s="194"/>
      <c r="T1406" s="194"/>
      <c r="U1406" s="195"/>
      <c r="AT1406" s="189" t="s">
        <v>174</v>
      </c>
      <c r="AU1406" s="189" t="s">
        <v>83</v>
      </c>
      <c r="AV1406" s="187" t="s">
        <v>83</v>
      </c>
      <c r="AW1406" s="187" t="s">
        <v>176</v>
      </c>
      <c r="AX1406" s="187" t="s">
        <v>73</v>
      </c>
      <c r="AY1406" s="189" t="s">
        <v>165</v>
      </c>
    </row>
    <row r="1407" s="187" customFormat="true" ht="12" hidden="false" customHeight="false" outlineLevel="0" collapsed="false">
      <c r="B1407" s="188"/>
      <c r="D1407" s="180" t="s">
        <v>174</v>
      </c>
      <c r="E1407" s="189"/>
      <c r="F1407" s="190" t="s">
        <v>1353</v>
      </c>
      <c r="H1407" s="191" t="n">
        <v>4.575</v>
      </c>
      <c r="I1407" s="192"/>
      <c r="L1407" s="188"/>
      <c r="M1407" s="193"/>
      <c r="N1407" s="194"/>
      <c r="O1407" s="194"/>
      <c r="P1407" s="194"/>
      <c r="Q1407" s="194"/>
      <c r="R1407" s="194"/>
      <c r="S1407" s="194"/>
      <c r="T1407" s="194"/>
      <c r="U1407" s="195"/>
      <c r="AT1407" s="189" t="s">
        <v>174</v>
      </c>
      <c r="AU1407" s="189" t="s">
        <v>83</v>
      </c>
      <c r="AV1407" s="187" t="s">
        <v>83</v>
      </c>
      <c r="AW1407" s="187" t="s">
        <v>176</v>
      </c>
      <c r="AX1407" s="187" t="s">
        <v>73</v>
      </c>
      <c r="AY1407" s="189" t="s">
        <v>165</v>
      </c>
    </row>
    <row r="1408" s="187" customFormat="true" ht="12" hidden="false" customHeight="false" outlineLevel="0" collapsed="false">
      <c r="B1408" s="188"/>
      <c r="D1408" s="180" t="s">
        <v>174</v>
      </c>
      <c r="E1408" s="189"/>
      <c r="F1408" s="190" t="s">
        <v>1354</v>
      </c>
      <c r="H1408" s="191" t="n">
        <v>2.5925</v>
      </c>
      <c r="I1408" s="192"/>
      <c r="L1408" s="188"/>
      <c r="M1408" s="193"/>
      <c r="N1408" s="194"/>
      <c r="O1408" s="194"/>
      <c r="P1408" s="194"/>
      <c r="Q1408" s="194"/>
      <c r="R1408" s="194"/>
      <c r="S1408" s="194"/>
      <c r="T1408" s="194"/>
      <c r="U1408" s="195"/>
      <c r="AT1408" s="189" t="s">
        <v>174</v>
      </c>
      <c r="AU1408" s="189" t="s">
        <v>83</v>
      </c>
      <c r="AV1408" s="187" t="s">
        <v>83</v>
      </c>
      <c r="AW1408" s="187" t="s">
        <v>176</v>
      </c>
      <c r="AX1408" s="187" t="s">
        <v>73</v>
      </c>
      <c r="AY1408" s="189" t="s">
        <v>165</v>
      </c>
    </row>
    <row r="1409" s="178" customFormat="true" ht="12" hidden="false" customHeight="false" outlineLevel="0" collapsed="false">
      <c r="B1409" s="179"/>
      <c r="D1409" s="180" t="s">
        <v>174</v>
      </c>
      <c r="E1409" s="181"/>
      <c r="F1409" s="182" t="s">
        <v>377</v>
      </c>
      <c r="H1409" s="181"/>
      <c r="I1409" s="183"/>
      <c r="L1409" s="179"/>
      <c r="M1409" s="184"/>
      <c r="N1409" s="185"/>
      <c r="O1409" s="185"/>
      <c r="P1409" s="185"/>
      <c r="Q1409" s="185"/>
      <c r="R1409" s="185"/>
      <c r="S1409" s="185"/>
      <c r="T1409" s="185"/>
      <c r="U1409" s="186"/>
      <c r="AT1409" s="181" t="s">
        <v>174</v>
      </c>
      <c r="AU1409" s="181" t="s">
        <v>83</v>
      </c>
      <c r="AV1409" s="178" t="s">
        <v>81</v>
      </c>
      <c r="AW1409" s="178" t="s">
        <v>176</v>
      </c>
      <c r="AX1409" s="178" t="s">
        <v>73</v>
      </c>
      <c r="AY1409" s="181" t="s">
        <v>165</v>
      </c>
    </row>
    <row r="1410" s="187" customFormat="true" ht="12" hidden="false" customHeight="false" outlineLevel="0" collapsed="false">
      <c r="B1410" s="188"/>
      <c r="D1410" s="180" t="s">
        <v>174</v>
      </c>
      <c r="E1410" s="189"/>
      <c r="F1410" s="190" t="s">
        <v>537</v>
      </c>
      <c r="H1410" s="191" t="n">
        <v>30.256</v>
      </c>
      <c r="I1410" s="192"/>
      <c r="L1410" s="188"/>
      <c r="M1410" s="193"/>
      <c r="N1410" s="194"/>
      <c r="O1410" s="194"/>
      <c r="P1410" s="194"/>
      <c r="Q1410" s="194"/>
      <c r="R1410" s="194"/>
      <c r="S1410" s="194"/>
      <c r="T1410" s="194"/>
      <c r="U1410" s="195"/>
      <c r="AT1410" s="189" t="s">
        <v>174</v>
      </c>
      <c r="AU1410" s="189" t="s">
        <v>83</v>
      </c>
      <c r="AV1410" s="187" t="s">
        <v>83</v>
      </c>
      <c r="AW1410" s="187" t="s">
        <v>176</v>
      </c>
      <c r="AX1410" s="187" t="s">
        <v>73</v>
      </c>
      <c r="AY1410" s="189" t="s">
        <v>165</v>
      </c>
    </row>
    <row r="1411" s="196" customFormat="true" ht="12" hidden="false" customHeight="false" outlineLevel="0" collapsed="false">
      <c r="B1411" s="197"/>
      <c r="D1411" s="180" t="s">
        <v>174</v>
      </c>
      <c r="E1411" s="198"/>
      <c r="F1411" s="199" t="s">
        <v>178</v>
      </c>
      <c r="H1411" s="200" t="n">
        <v>84.70325</v>
      </c>
      <c r="I1411" s="201"/>
      <c r="L1411" s="197"/>
      <c r="M1411" s="202"/>
      <c r="N1411" s="203"/>
      <c r="O1411" s="203"/>
      <c r="P1411" s="203"/>
      <c r="Q1411" s="203"/>
      <c r="R1411" s="203"/>
      <c r="S1411" s="203"/>
      <c r="T1411" s="203"/>
      <c r="U1411" s="204"/>
      <c r="AT1411" s="198" t="s">
        <v>174</v>
      </c>
      <c r="AU1411" s="198" t="s">
        <v>83</v>
      </c>
      <c r="AV1411" s="196" t="s">
        <v>172</v>
      </c>
      <c r="AW1411" s="196" t="s">
        <v>176</v>
      </c>
      <c r="AX1411" s="196" t="s">
        <v>81</v>
      </c>
      <c r="AY1411" s="198" t="s">
        <v>165</v>
      </c>
    </row>
    <row r="1412" s="22" customFormat="true" ht="16.5" hidden="false" customHeight="true" outlineLevel="0" collapsed="false">
      <c r="B1412" s="164"/>
      <c r="C1412" s="165" t="s">
        <v>1355</v>
      </c>
      <c r="D1412" s="165" t="s">
        <v>167</v>
      </c>
      <c r="E1412" s="166" t="s">
        <v>1356</v>
      </c>
      <c r="F1412" s="167" t="s">
        <v>1357</v>
      </c>
      <c r="G1412" s="168" t="s">
        <v>170</v>
      </c>
      <c r="H1412" s="169" t="n">
        <v>445.975</v>
      </c>
      <c r="I1412" s="170"/>
      <c r="J1412" s="171" t="n">
        <f aca="false">ROUND(I1412*H1412,2)</f>
        <v>0</v>
      </c>
      <c r="K1412" s="167" t="s">
        <v>171</v>
      </c>
      <c r="L1412" s="23"/>
      <c r="M1412" s="172"/>
      <c r="N1412" s="173" t="s">
        <v>44</v>
      </c>
      <c r="O1412" s="54"/>
      <c r="P1412" s="174" t="n">
        <f aca="false">O1412*H1412</f>
        <v>0</v>
      </c>
      <c r="Q1412" s="174" t="n">
        <v>0</v>
      </c>
      <c r="R1412" s="174" t="n">
        <f aca="false">Q1412*H1412</f>
        <v>0</v>
      </c>
      <c r="S1412" s="174" t="n">
        <v>0.261</v>
      </c>
      <c r="T1412" s="174" t="n">
        <f aca="false">S1412*H1412</f>
        <v>116.399475</v>
      </c>
      <c r="U1412" s="175"/>
      <c r="AR1412" s="176" t="s">
        <v>172</v>
      </c>
      <c r="AT1412" s="176" t="s">
        <v>167</v>
      </c>
      <c r="AU1412" s="176" t="s">
        <v>83</v>
      </c>
      <c r="AY1412" s="3" t="s">
        <v>165</v>
      </c>
      <c r="BE1412" s="177" t="n">
        <f aca="false">IF(N1412="základní",J1412,0)</f>
        <v>0</v>
      </c>
      <c r="BF1412" s="177" t="n">
        <f aca="false">IF(N1412="snížená",J1412,0)</f>
        <v>0</v>
      </c>
      <c r="BG1412" s="177" t="n">
        <f aca="false">IF(N1412="zákl. přenesená",J1412,0)</f>
        <v>0</v>
      </c>
      <c r="BH1412" s="177" t="n">
        <f aca="false">IF(N1412="sníž. přenesená",J1412,0)</f>
        <v>0</v>
      </c>
      <c r="BI1412" s="177" t="n">
        <f aca="false">IF(N1412="nulová",J1412,0)</f>
        <v>0</v>
      </c>
      <c r="BJ1412" s="3" t="s">
        <v>81</v>
      </c>
      <c r="BK1412" s="177" t="n">
        <f aca="false">ROUND(I1412*H1412,2)</f>
        <v>0</v>
      </c>
      <c r="BL1412" s="3" t="s">
        <v>172</v>
      </c>
      <c r="BM1412" s="176" t="s">
        <v>1358</v>
      </c>
    </row>
    <row r="1413" s="178" customFormat="true" ht="12" hidden="false" customHeight="false" outlineLevel="0" collapsed="false">
      <c r="B1413" s="179"/>
      <c r="D1413" s="180" t="s">
        <v>174</v>
      </c>
      <c r="E1413" s="181"/>
      <c r="F1413" s="182" t="s">
        <v>210</v>
      </c>
      <c r="H1413" s="181"/>
      <c r="I1413" s="183"/>
      <c r="L1413" s="179"/>
      <c r="M1413" s="184"/>
      <c r="N1413" s="185"/>
      <c r="O1413" s="185"/>
      <c r="P1413" s="185"/>
      <c r="Q1413" s="185"/>
      <c r="R1413" s="185"/>
      <c r="S1413" s="185"/>
      <c r="T1413" s="185"/>
      <c r="U1413" s="186"/>
      <c r="AT1413" s="181" t="s">
        <v>174</v>
      </c>
      <c r="AU1413" s="181" t="s">
        <v>83</v>
      </c>
      <c r="AV1413" s="178" t="s">
        <v>81</v>
      </c>
      <c r="AW1413" s="178" t="s">
        <v>176</v>
      </c>
      <c r="AX1413" s="178" t="s">
        <v>73</v>
      </c>
      <c r="AY1413" s="181" t="s">
        <v>165</v>
      </c>
    </row>
    <row r="1414" s="187" customFormat="true" ht="12" hidden="false" customHeight="false" outlineLevel="0" collapsed="false">
      <c r="B1414" s="188"/>
      <c r="D1414" s="180" t="s">
        <v>174</v>
      </c>
      <c r="E1414" s="189"/>
      <c r="F1414" s="190" t="s">
        <v>1359</v>
      </c>
      <c r="H1414" s="191" t="n">
        <v>13.755</v>
      </c>
      <c r="I1414" s="192"/>
      <c r="L1414" s="188"/>
      <c r="M1414" s="193"/>
      <c r="N1414" s="194"/>
      <c r="O1414" s="194"/>
      <c r="P1414" s="194"/>
      <c r="Q1414" s="194"/>
      <c r="R1414" s="194"/>
      <c r="S1414" s="194"/>
      <c r="T1414" s="194"/>
      <c r="U1414" s="195"/>
      <c r="AT1414" s="189" t="s">
        <v>174</v>
      </c>
      <c r="AU1414" s="189" t="s">
        <v>83</v>
      </c>
      <c r="AV1414" s="187" t="s">
        <v>83</v>
      </c>
      <c r="AW1414" s="187" t="s">
        <v>176</v>
      </c>
      <c r="AX1414" s="187" t="s">
        <v>73</v>
      </c>
      <c r="AY1414" s="189" t="s">
        <v>165</v>
      </c>
    </row>
    <row r="1415" s="187" customFormat="true" ht="12" hidden="false" customHeight="false" outlineLevel="0" collapsed="false">
      <c r="B1415" s="188"/>
      <c r="D1415" s="180" t="s">
        <v>174</v>
      </c>
      <c r="E1415" s="189"/>
      <c r="F1415" s="190" t="s">
        <v>1360</v>
      </c>
      <c r="H1415" s="191" t="n">
        <v>7.93</v>
      </c>
      <c r="I1415" s="192"/>
      <c r="L1415" s="188"/>
      <c r="M1415" s="193"/>
      <c r="N1415" s="194"/>
      <c r="O1415" s="194"/>
      <c r="P1415" s="194"/>
      <c r="Q1415" s="194"/>
      <c r="R1415" s="194"/>
      <c r="S1415" s="194"/>
      <c r="T1415" s="194"/>
      <c r="U1415" s="195"/>
      <c r="AT1415" s="189" t="s">
        <v>174</v>
      </c>
      <c r="AU1415" s="189" t="s">
        <v>83</v>
      </c>
      <c r="AV1415" s="187" t="s">
        <v>83</v>
      </c>
      <c r="AW1415" s="187" t="s">
        <v>176</v>
      </c>
      <c r="AX1415" s="187" t="s">
        <v>73</v>
      </c>
      <c r="AY1415" s="189" t="s">
        <v>165</v>
      </c>
    </row>
    <row r="1416" s="187" customFormat="true" ht="12" hidden="false" customHeight="false" outlineLevel="0" collapsed="false">
      <c r="B1416" s="188"/>
      <c r="D1416" s="180" t="s">
        <v>174</v>
      </c>
      <c r="E1416" s="189"/>
      <c r="F1416" s="190" t="s">
        <v>1361</v>
      </c>
      <c r="H1416" s="191" t="n">
        <v>99.125</v>
      </c>
      <c r="I1416" s="192"/>
      <c r="L1416" s="188"/>
      <c r="M1416" s="193"/>
      <c r="N1416" s="194"/>
      <c r="O1416" s="194"/>
      <c r="P1416" s="194"/>
      <c r="Q1416" s="194"/>
      <c r="R1416" s="194"/>
      <c r="S1416" s="194"/>
      <c r="T1416" s="194"/>
      <c r="U1416" s="195"/>
      <c r="AT1416" s="189" t="s">
        <v>174</v>
      </c>
      <c r="AU1416" s="189" t="s">
        <v>83</v>
      </c>
      <c r="AV1416" s="187" t="s">
        <v>83</v>
      </c>
      <c r="AW1416" s="187" t="s">
        <v>176</v>
      </c>
      <c r="AX1416" s="187" t="s">
        <v>73</v>
      </c>
      <c r="AY1416" s="189" t="s">
        <v>165</v>
      </c>
    </row>
    <row r="1417" s="187" customFormat="true" ht="12" hidden="false" customHeight="false" outlineLevel="0" collapsed="false">
      <c r="B1417" s="188"/>
      <c r="D1417" s="180" t="s">
        <v>174</v>
      </c>
      <c r="E1417" s="189"/>
      <c r="F1417" s="190" t="s">
        <v>1362</v>
      </c>
      <c r="H1417" s="191" t="n">
        <v>-7.2</v>
      </c>
      <c r="I1417" s="192"/>
      <c r="L1417" s="188"/>
      <c r="M1417" s="193"/>
      <c r="N1417" s="194"/>
      <c r="O1417" s="194"/>
      <c r="P1417" s="194"/>
      <c r="Q1417" s="194"/>
      <c r="R1417" s="194"/>
      <c r="S1417" s="194"/>
      <c r="T1417" s="194"/>
      <c r="U1417" s="195"/>
      <c r="AT1417" s="189" t="s">
        <v>174</v>
      </c>
      <c r="AU1417" s="189" t="s">
        <v>83</v>
      </c>
      <c r="AV1417" s="187" t="s">
        <v>83</v>
      </c>
      <c r="AW1417" s="187" t="s">
        <v>176</v>
      </c>
      <c r="AX1417" s="187" t="s">
        <v>73</v>
      </c>
      <c r="AY1417" s="189" t="s">
        <v>165</v>
      </c>
    </row>
    <row r="1418" s="187" customFormat="true" ht="12" hidden="false" customHeight="false" outlineLevel="0" collapsed="false">
      <c r="B1418" s="188"/>
      <c r="D1418" s="180" t="s">
        <v>174</v>
      </c>
      <c r="E1418" s="189"/>
      <c r="F1418" s="190" t="s">
        <v>1363</v>
      </c>
      <c r="H1418" s="191" t="n">
        <v>-3.5</v>
      </c>
      <c r="I1418" s="192"/>
      <c r="L1418" s="188"/>
      <c r="M1418" s="193"/>
      <c r="N1418" s="194"/>
      <c r="O1418" s="194"/>
      <c r="P1418" s="194"/>
      <c r="Q1418" s="194"/>
      <c r="R1418" s="194"/>
      <c r="S1418" s="194"/>
      <c r="T1418" s="194"/>
      <c r="U1418" s="195"/>
      <c r="AT1418" s="189" t="s">
        <v>174</v>
      </c>
      <c r="AU1418" s="189" t="s">
        <v>83</v>
      </c>
      <c r="AV1418" s="187" t="s">
        <v>83</v>
      </c>
      <c r="AW1418" s="187" t="s">
        <v>176</v>
      </c>
      <c r="AX1418" s="187" t="s">
        <v>73</v>
      </c>
      <c r="AY1418" s="189" t="s">
        <v>165</v>
      </c>
    </row>
    <row r="1419" s="187" customFormat="true" ht="12" hidden="false" customHeight="false" outlineLevel="0" collapsed="false">
      <c r="B1419" s="188"/>
      <c r="D1419" s="180" t="s">
        <v>174</v>
      </c>
      <c r="E1419" s="189"/>
      <c r="F1419" s="190" t="s">
        <v>1364</v>
      </c>
      <c r="H1419" s="191" t="n">
        <v>24.2425</v>
      </c>
      <c r="I1419" s="192"/>
      <c r="L1419" s="188"/>
      <c r="M1419" s="193"/>
      <c r="N1419" s="194"/>
      <c r="O1419" s="194"/>
      <c r="P1419" s="194"/>
      <c r="Q1419" s="194"/>
      <c r="R1419" s="194"/>
      <c r="S1419" s="194"/>
      <c r="T1419" s="194"/>
      <c r="U1419" s="195"/>
      <c r="AT1419" s="189" t="s">
        <v>174</v>
      </c>
      <c r="AU1419" s="189" t="s">
        <v>83</v>
      </c>
      <c r="AV1419" s="187" t="s">
        <v>83</v>
      </c>
      <c r="AW1419" s="187" t="s">
        <v>176</v>
      </c>
      <c r="AX1419" s="187" t="s">
        <v>73</v>
      </c>
      <c r="AY1419" s="189" t="s">
        <v>165</v>
      </c>
    </row>
    <row r="1420" s="187" customFormat="true" ht="12" hidden="false" customHeight="false" outlineLevel="0" collapsed="false">
      <c r="B1420" s="188"/>
      <c r="D1420" s="180" t="s">
        <v>174</v>
      </c>
      <c r="E1420" s="189"/>
      <c r="F1420" s="190" t="s">
        <v>1365</v>
      </c>
      <c r="H1420" s="191" t="n">
        <v>66.47475</v>
      </c>
      <c r="I1420" s="192"/>
      <c r="L1420" s="188"/>
      <c r="M1420" s="193"/>
      <c r="N1420" s="194"/>
      <c r="O1420" s="194"/>
      <c r="P1420" s="194"/>
      <c r="Q1420" s="194"/>
      <c r="R1420" s="194"/>
      <c r="S1420" s="194"/>
      <c r="T1420" s="194"/>
      <c r="U1420" s="195"/>
      <c r="AT1420" s="189" t="s">
        <v>174</v>
      </c>
      <c r="AU1420" s="189" t="s">
        <v>83</v>
      </c>
      <c r="AV1420" s="187" t="s">
        <v>83</v>
      </c>
      <c r="AW1420" s="187" t="s">
        <v>176</v>
      </c>
      <c r="AX1420" s="187" t="s">
        <v>73</v>
      </c>
      <c r="AY1420" s="189" t="s">
        <v>165</v>
      </c>
    </row>
    <row r="1421" s="187" customFormat="true" ht="12" hidden="false" customHeight="false" outlineLevel="0" collapsed="false">
      <c r="B1421" s="188"/>
      <c r="D1421" s="180" t="s">
        <v>174</v>
      </c>
      <c r="E1421" s="189"/>
      <c r="F1421" s="190" t="s">
        <v>1366</v>
      </c>
      <c r="H1421" s="191" t="n">
        <v>-4.2</v>
      </c>
      <c r="I1421" s="192"/>
      <c r="L1421" s="188"/>
      <c r="M1421" s="193"/>
      <c r="N1421" s="194"/>
      <c r="O1421" s="194"/>
      <c r="P1421" s="194"/>
      <c r="Q1421" s="194"/>
      <c r="R1421" s="194"/>
      <c r="S1421" s="194"/>
      <c r="T1421" s="194"/>
      <c r="U1421" s="195"/>
      <c r="AT1421" s="189" t="s">
        <v>174</v>
      </c>
      <c r="AU1421" s="189" t="s">
        <v>83</v>
      </c>
      <c r="AV1421" s="187" t="s">
        <v>83</v>
      </c>
      <c r="AW1421" s="187" t="s">
        <v>176</v>
      </c>
      <c r="AX1421" s="187" t="s">
        <v>73</v>
      </c>
      <c r="AY1421" s="189" t="s">
        <v>165</v>
      </c>
    </row>
    <row r="1422" s="187" customFormat="true" ht="12" hidden="false" customHeight="false" outlineLevel="0" collapsed="false">
      <c r="B1422" s="188"/>
      <c r="D1422" s="180" t="s">
        <v>174</v>
      </c>
      <c r="E1422" s="189"/>
      <c r="F1422" s="190" t="s">
        <v>1367</v>
      </c>
      <c r="H1422" s="191" t="n">
        <v>-1.6</v>
      </c>
      <c r="I1422" s="192"/>
      <c r="L1422" s="188"/>
      <c r="M1422" s="193"/>
      <c r="N1422" s="194"/>
      <c r="O1422" s="194"/>
      <c r="P1422" s="194"/>
      <c r="Q1422" s="194"/>
      <c r="R1422" s="194"/>
      <c r="S1422" s="194"/>
      <c r="T1422" s="194"/>
      <c r="U1422" s="195"/>
      <c r="AT1422" s="189" t="s">
        <v>174</v>
      </c>
      <c r="AU1422" s="189" t="s">
        <v>83</v>
      </c>
      <c r="AV1422" s="187" t="s">
        <v>83</v>
      </c>
      <c r="AW1422" s="187" t="s">
        <v>176</v>
      </c>
      <c r="AX1422" s="187" t="s">
        <v>73</v>
      </c>
      <c r="AY1422" s="189" t="s">
        <v>165</v>
      </c>
    </row>
    <row r="1423" s="187" customFormat="true" ht="12" hidden="false" customHeight="false" outlineLevel="0" collapsed="false">
      <c r="B1423" s="188"/>
      <c r="D1423" s="180" t="s">
        <v>174</v>
      </c>
      <c r="E1423" s="189"/>
      <c r="F1423" s="190" t="s">
        <v>1368</v>
      </c>
      <c r="H1423" s="191" t="n">
        <v>61.10675</v>
      </c>
      <c r="I1423" s="192"/>
      <c r="L1423" s="188"/>
      <c r="M1423" s="193"/>
      <c r="N1423" s="194"/>
      <c r="O1423" s="194"/>
      <c r="P1423" s="194"/>
      <c r="Q1423" s="194"/>
      <c r="R1423" s="194"/>
      <c r="S1423" s="194"/>
      <c r="T1423" s="194"/>
      <c r="U1423" s="195"/>
      <c r="AT1423" s="189" t="s">
        <v>174</v>
      </c>
      <c r="AU1423" s="189" t="s">
        <v>83</v>
      </c>
      <c r="AV1423" s="187" t="s">
        <v>83</v>
      </c>
      <c r="AW1423" s="187" t="s">
        <v>176</v>
      </c>
      <c r="AX1423" s="187" t="s">
        <v>73</v>
      </c>
      <c r="AY1423" s="189" t="s">
        <v>165</v>
      </c>
    </row>
    <row r="1424" s="187" customFormat="true" ht="12" hidden="false" customHeight="false" outlineLevel="0" collapsed="false">
      <c r="B1424" s="188"/>
      <c r="D1424" s="180" t="s">
        <v>174</v>
      </c>
      <c r="E1424" s="189"/>
      <c r="F1424" s="190" t="s">
        <v>1369</v>
      </c>
      <c r="H1424" s="191" t="n">
        <v>-9</v>
      </c>
      <c r="I1424" s="192"/>
      <c r="L1424" s="188"/>
      <c r="M1424" s="193"/>
      <c r="N1424" s="194"/>
      <c r="O1424" s="194"/>
      <c r="P1424" s="194"/>
      <c r="Q1424" s="194"/>
      <c r="R1424" s="194"/>
      <c r="S1424" s="194"/>
      <c r="T1424" s="194"/>
      <c r="U1424" s="195"/>
      <c r="AT1424" s="189" t="s">
        <v>174</v>
      </c>
      <c r="AU1424" s="189" t="s">
        <v>83</v>
      </c>
      <c r="AV1424" s="187" t="s">
        <v>83</v>
      </c>
      <c r="AW1424" s="187" t="s">
        <v>176</v>
      </c>
      <c r="AX1424" s="187" t="s">
        <v>73</v>
      </c>
      <c r="AY1424" s="189" t="s">
        <v>165</v>
      </c>
    </row>
    <row r="1425" s="178" customFormat="true" ht="12" hidden="false" customHeight="false" outlineLevel="0" collapsed="false">
      <c r="B1425" s="179"/>
      <c r="D1425" s="180" t="s">
        <v>174</v>
      </c>
      <c r="E1425" s="181"/>
      <c r="F1425" s="182" t="s">
        <v>375</v>
      </c>
      <c r="H1425" s="181"/>
      <c r="I1425" s="183"/>
      <c r="L1425" s="179"/>
      <c r="M1425" s="184"/>
      <c r="N1425" s="185"/>
      <c r="O1425" s="185"/>
      <c r="P1425" s="185"/>
      <c r="Q1425" s="185"/>
      <c r="R1425" s="185"/>
      <c r="S1425" s="185"/>
      <c r="T1425" s="185"/>
      <c r="U1425" s="186"/>
      <c r="AT1425" s="181" t="s">
        <v>174</v>
      </c>
      <c r="AU1425" s="181" t="s">
        <v>83</v>
      </c>
      <c r="AV1425" s="178" t="s">
        <v>81</v>
      </c>
      <c r="AW1425" s="178" t="s">
        <v>176</v>
      </c>
      <c r="AX1425" s="178" t="s">
        <v>73</v>
      </c>
      <c r="AY1425" s="181" t="s">
        <v>165</v>
      </c>
    </row>
    <row r="1426" s="187" customFormat="true" ht="12" hidden="false" customHeight="false" outlineLevel="0" collapsed="false">
      <c r="B1426" s="188"/>
      <c r="D1426" s="180" t="s">
        <v>174</v>
      </c>
      <c r="E1426" s="189"/>
      <c r="F1426" s="190" t="s">
        <v>534</v>
      </c>
      <c r="H1426" s="191" t="n">
        <v>8.2375</v>
      </c>
      <c r="I1426" s="192"/>
      <c r="L1426" s="188"/>
      <c r="M1426" s="193"/>
      <c r="N1426" s="194"/>
      <c r="O1426" s="194"/>
      <c r="P1426" s="194"/>
      <c r="Q1426" s="194"/>
      <c r="R1426" s="194"/>
      <c r="S1426" s="194"/>
      <c r="T1426" s="194"/>
      <c r="U1426" s="195"/>
      <c r="AT1426" s="189" t="s">
        <v>174</v>
      </c>
      <c r="AU1426" s="189" t="s">
        <v>83</v>
      </c>
      <c r="AV1426" s="187" t="s">
        <v>83</v>
      </c>
      <c r="AW1426" s="187" t="s">
        <v>176</v>
      </c>
      <c r="AX1426" s="187" t="s">
        <v>73</v>
      </c>
      <c r="AY1426" s="189" t="s">
        <v>165</v>
      </c>
    </row>
    <row r="1427" s="187" customFormat="true" ht="12" hidden="false" customHeight="false" outlineLevel="0" collapsed="false">
      <c r="B1427" s="188"/>
      <c r="D1427" s="180" t="s">
        <v>174</v>
      </c>
      <c r="E1427" s="189"/>
      <c r="F1427" s="190" t="s">
        <v>1370</v>
      </c>
      <c r="H1427" s="191" t="n">
        <v>9.76</v>
      </c>
      <c r="I1427" s="192"/>
      <c r="L1427" s="188"/>
      <c r="M1427" s="193"/>
      <c r="N1427" s="194"/>
      <c r="O1427" s="194"/>
      <c r="P1427" s="194"/>
      <c r="Q1427" s="194"/>
      <c r="R1427" s="194"/>
      <c r="S1427" s="194"/>
      <c r="T1427" s="194"/>
      <c r="U1427" s="195"/>
      <c r="AT1427" s="189" t="s">
        <v>174</v>
      </c>
      <c r="AU1427" s="189" t="s">
        <v>83</v>
      </c>
      <c r="AV1427" s="187" t="s">
        <v>83</v>
      </c>
      <c r="AW1427" s="187" t="s">
        <v>176</v>
      </c>
      <c r="AX1427" s="187" t="s">
        <v>73</v>
      </c>
      <c r="AY1427" s="189" t="s">
        <v>165</v>
      </c>
    </row>
    <row r="1428" s="187" customFormat="true" ht="12" hidden="false" customHeight="false" outlineLevel="0" collapsed="false">
      <c r="B1428" s="188"/>
      <c r="D1428" s="180" t="s">
        <v>174</v>
      </c>
      <c r="E1428" s="189"/>
      <c r="F1428" s="190" t="s">
        <v>723</v>
      </c>
      <c r="H1428" s="191" t="n">
        <v>0.36</v>
      </c>
      <c r="I1428" s="192"/>
      <c r="L1428" s="188"/>
      <c r="M1428" s="193"/>
      <c r="N1428" s="194"/>
      <c r="O1428" s="194"/>
      <c r="P1428" s="194"/>
      <c r="Q1428" s="194"/>
      <c r="R1428" s="194"/>
      <c r="S1428" s="194"/>
      <c r="T1428" s="194"/>
      <c r="U1428" s="195"/>
      <c r="AT1428" s="189" t="s">
        <v>174</v>
      </c>
      <c r="AU1428" s="189" t="s">
        <v>83</v>
      </c>
      <c r="AV1428" s="187" t="s">
        <v>83</v>
      </c>
      <c r="AW1428" s="187" t="s">
        <v>176</v>
      </c>
      <c r="AX1428" s="187" t="s">
        <v>73</v>
      </c>
      <c r="AY1428" s="189" t="s">
        <v>165</v>
      </c>
    </row>
    <row r="1429" s="187" customFormat="true" ht="12" hidden="false" customHeight="false" outlineLevel="0" collapsed="false">
      <c r="B1429" s="188"/>
      <c r="D1429" s="180" t="s">
        <v>174</v>
      </c>
      <c r="E1429" s="189"/>
      <c r="F1429" s="190" t="s">
        <v>1371</v>
      </c>
      <c r="H1429" s="191" t="n">
        <v>45.2925</v>
      </c>
      <c r="I1429" s="192"/>
      <c r="L1429" s="188"/>
      <c r="M1429" s="193"/>
      <c r="N1429" s="194"/>
      <c r="O1429" s="194"/>
      <c r="P1429" s="194"/>
      <c r="Q1429" s="194"/>
      <c r="R1429" s="194"/>
      <c r="S1429" s="194"/>
      <c r="T1429" s="194"/>
      <c r="U1429" s="195"/>
      <c r="AT1429" s="189" t="s">
        <v>174</v>
      </c>
      <c r="AU1429" s="189" t="s">
        <v>83</v>
      </c>
      <c r="AV1429" s="187" t="s">
        <v>83</v>
      </c>
      <c r="AW1429" s="187" t="s">
        <v>176</v>
      </c>
      <c r="AX1429" s="187" t="s">
        <v>73</v>
      </c>
      <c r="AY1429" s="189" t="s">
        <v>165</v>
      </c>
    </row>
    <row r="1430" s="187" customFormat="true" ht="12" hidden="false" customHeight="false" outlineLevel="0" collapsed="false">
      <c r="B1430" s="188"/>
      <c r="D1430" s="180" t="s">
        <v>174</v>
      </c>
      <c r="E1430" s="189"/>
      <c r="F1430" s="190" t="s">
        <v>1372</v>
      </c>
      <c r="H1430" s="191" t="n">
        <v>-6.4</v>
      </c>
      <c r="I1430" s="192"/>
      <c r="L1430" s="188"/>
      <c r="M1430" s="193"/>
      <c r="N1430" s="194"/>
      <c r="O1430" s="194"/>
      <c r="P1430" s="194"/>
      <c r="Q1430" s="194"/>
      <c r="R1430" s="194"/>
      <c r="S1430" s="194"/>
      <c r="T1430" s="194"/>
      <c r="U1430" s="195"/>
      <c r="AT1430" s="189" t="s">
        <v>174</v>
      </c>
      <c r="AU1430" s="189" t="s">
        <v>83</v>
      </c>
      <c r="AV1430" s="187" t="s">
        <v>83</v>
      </c>
      <c r="AW1430" s="187" t="s">
        <v>176</v>
      </c>
      <c r="AX1430" s="187" t="s">
        <v>73</v>
      </c>
      <c r="AY1430" s="189" t="s">
        <v>165</v>
      </c>
    </row>
    <row r="1431" s="187" customFormat="true" ht="12" hidden="false" customHeight="false" outlineLevel="0" collapsed="false">
      <c r="B1431" s="188"/>
      <c r="D1431" s="180" t="s">
        <v>174</v>
      </c>
      <c r="E1431" s="189"/>
      <c r="F1431" s="190" t="s">
        <v>1373</v>
      </c>
      <c r="H1431" s="191" t="n">
        <v>2.26</v>
      </c>
      <c r="I1431" s="192"/>
      <c r="L1431" s="188"/>
      <c r="M1431" s="193"/>
      <c r="N1431" s="194"/>
      <c r="O1431" s="194"/>
      <c r="P1431" s="194"/>
      <c r="Q1431" s="194"/>
      <c r="R1431" s="194"/>
      <c r="S1431" s="194"/>
      <c r="T1431" s="194"/>
      <c r="U1431" s="195"/>
      <c r="AT1431" s="189" t="s">
        <v>174</v>
      </c>
      <c r="AU1431" s="189" t="s">
        <v>83</v>
      </c>
      <c r="AV1431" s="187" t="s">
        <v>83</v>
      </c>
      <c r="AW1431" s="187" t="s">
        <v>176</v>
      </c>
      <c r="AX1431" s="187" t="s">
        <v>73</v>
      </c>
      <c r="AY1431" s="189" t="s">
        <v>165</v>
      </c>
    </row>
    <row r="1432" s="187" customFormat="true" ht="12" hidden="false" customHeight="false" outlineLevel="0" collapsed="false">
      <c r="B1432" s="188"/>
      <c r="D1432" s="180" t="s">
        <v>174</v>
      </c>
      <c r="E1432" s="189"/>
      <c r="F1432" s="190" t="s">
        <v>1374</v>
      </c>
      <c r="H1432" s="191" t="n">
        <v>4.7</v>
      </c>
      <c r="I1432" s="192"/>
      <c r="L1432" s="188"/>
      <c r="M1432" s="193"/>
      <c r="N1432" s="194"/>
      <c r="O1432" s="194"/>
      <c r="P1432" s="194"/>
      <c r="Q1432" s="194"/>
      <c r="R1432" s="194"/>
      <c r="S1432" s="194"/>
      <c r="T1432" s="194"/>
      <c r="U1432" s="195"/>
      <c r="AT1432" s="189" t="s">
        <v>174</v>
      </c>
      <c r="AU1432" s="189" t="s">
        <v>83</v>
      </c>
      <c r="AV1432" s="187" t="s">
        <v>83</v>
      </c>
      <c r="AW1432" s="187" t="s">
        <v>176</v>
      </c>
      <c r="AX1432" s="187" t="s">
        <v>73</v>
      </c>
      <c r="AY1432" s="189" t="s">
        <v>165</v>
      </c>
    </row>
    <row r="1433" s="178" customFormat="true" ht="12" hidden="false" customHeight="false" outlineLevel="0" collapsed="false">
      <c r="B1433" s="179"/>
      <c r="D1433" s="180" t="s">
        <v>174</v>
      </c>
      <c r="E1433" s="181"/>
      <c r="F1433" s="182" t="s">
        <v>377</v>
      </c>
      <c r="H1433" s="181"/>
      <c r="I1433" s="183"/>
      <c r="L1433" s="179"/>
      <c r="M1433" s="184"/>
      <c r="N1433" s="185"/>
      <c r="O1433" s="185"/>
      <c r="P1433" s="185"/>
      <c r="Q1433" s="185"/>
      <c r="R1433" s="185"/>
      <c r="S1433" s="185"/>
      <c r="T1433" s="185"/>
      <c r="U1433" s="186"/>
      <c r="AT1433" s="181" t="s">
        <v>174</v>
      </c>
      <c r="AU1433" s="181" t="s">
        <v>83</v>
      </c>
      <c r="AV1433" s="178" t="s">
        <v>81</v>
      </c>
      <c r="AW1433" s="178" t="s">
        <v>176</v>
      </c>
      <c r="AX1433" s="178" t="s">
        <v>73</v>
      </c>
      <c r="AY1433" s="181" t="s">
        <v>165</v>
      </c>
    </row>
    <row r="1434" s="187" customFormat="true" ht="12" hidden="false" customHeight="false" outlineLevel="0" collapsed="false">
      <c r="B1434" s="188"/>
      <c r="D1434" s="180" t="s">
        <v>174</v>
      </c>
      <c r="E1434" s="189"/>
      <c r="F1434" s="190" t="s">
        <v>1375</v>
      </c>
      <c r="H1434" s="191" t="n">
        <v>50.691</v>
      </c>
      <c r="I1434" s="192"/>
      <c r="L1434" s="188"/>
      <c r="M1434" s="193"/>
      <c r="N1434" s="194"/>
      <c r="O1434" s="194"/>
      <c r="P1434" s="194"/>
      <c r="Q1434" s="194"/>
      <c r="R1434" s="194"/>
      <c r="S1434" s="194"/>
      <c r="T1434" s="194"/>
      <c r="U1434" s="195"/>
      <c r="AT1434" s="189" t="s">
        <v>174</v>
      </c>
      <c r="AU1434" s="189" t="s">
        <v>83</v>
      </c>
      <c r="AV1434" s="187" t="s">
        <v>83</v>
      </c>
      <c r="AW1434" s="187" t="s">
        <v>176</v>
      </c>
      <c r="AX1434" s="187" t="s">
        <v>73</v>
      </c>
      <c r="AY1434" s="189" t="s">
        <v>165</v>
      </c>
    </row>
    <row r="1435" s="187" customFormat="true" ht="12" hidden="false" customHeight="false" outlineLevel="0" collapsed="false">
      <c r="B1435" s="188"/>
      <c r="D1435" s="180" t="s">
        <v>174</v>
      </c>
      <c r="E1435" s="189"/>
      <c r="F1435" s="190" t="s">
        <v>1376</v>
      </c>
      <c r="H1435" s="191" t="n">
        <v>-7.2</v>
      </c>
      <c r="I1435" s="192"/>
      <c r="L1435" s="188"/>
      <c r="M1435" s="193"/>
      <c r="N1435" s="194"/>
      <c r="O1435" s="194"/>
      <c r="P1435" s="194"/>
      <c r="Q1435" s="194"/>
      <c r="R1435" s="194"/>
      <c r="S1435" s="194"/>
      <c r="T1435" s="194"/>
      <c r="U1435" s="195"/>
      <c r="AT1435" s="189" t="s">
        <v>174</v>
      </c>
      <c r="AU1435" s="189" t="s">
        <v>83</v>
      </c>
      <c r="AV1435" s="187" t="s">
        <v>83</v>
      </c>
      <c r="AW1435" s="187" t="s">
        <v>176</v>
      </c>
      <c r="AX1435" s="187" t="s">
        <v>73</v>
      </c>
      <c r="AY1435" s="189" t="s">
        <v>165</v>
      </c>
    </row>
    <row r="1436" s="187" customFormat="true" ht="12" hidden="false" customHeight="false" outlineLevel="0" collapsed="false">
      <c r="B1436" s="188"/>
      <c r="D1436" s="180" t="s">
        <v>174</v>
      </c>
      <c r="E1436" s="189"/>
      <c r="F1436" s="190" t="s">
        <v>1377</v>
      </c>
      <c r="H1436" s="191" t="n">
        <v>0.7875</v>
      </c>
      <c r="I1436" s="192"/>
      <c r="L1436" s="188"/>
      <c r="M1436" s="193"/>
      <c r="N1436" s="194"/>
      <c r="O1436" s="194"/>
      <c r="P1436" s="194"/>
      <c r="Q1436" s="194"/>
      <c r="R1436" s="194"/>
      <c r="S1436" s="194"/>
      <c r="T1436" s="194"/>
      <c r="U1436" s="195"/>
      <c r="AT1436" s="189" t="s">
        <v>174</v>
      </c>
      <c r="AU1436" s="189" t="s">
        <v>83</v>
      </c>
      <c r="AV1436" s="187" t="s">
        <v>83</v>
      </c>
      <c r="AW1436" s="187" t="s">
        <v>176</v>
      </c>
      <c r="AX1436" s="187" t="s">
        <v>73</v>
      </c>
      <c r="AY1436" s="189" t="s">
        <v>165</v>
      </c>
    </row>
    <row r="1437" s="187" customFormat="true" ht="12" hidden="false" customHeight="false" outlineLevel="0" collapsed="false">
      <c r="B1437" s="188"/>
      <c r="D1437" s="180" t="s">
        <v>174</v>
      </c>
      <c r="E1437" s="189"/>
      <c r="F1437" s="190" t="s">
        <v>1374</v>
      </c>
      <c r="H1437" s="191" t="n">
        <v>4.7</v>
      </c>
      <c r="I1437" s="192"/>
      <c r="L1437" s="188"/>
      <c r="M1437" s="193"/>
      <c r="N1437" s="194"/>
      <c r="O1437" s="194"/>
      <c r="P1437" s="194"/>
      <c r="Q1437" s="194"/>
      <c r="R1437" s="194"/>
      <c r="S1437" s="194"/>
      <c r="T1437" s="194"/>
      <c r="U1437" s="195"/>
      <c r="AT1437" s="189" t="s">
        <v>174</v>
      </c>
      <c r="AU1437" s="189" t="s">
        <v>83</v>
      </c>
      <c r="AV1437" s="187" t="s">
        <v>83</v>
      </c>
      <c r="AW1437" s="187" t="s">
        <v>176</v>
      </c>
      <c r="AX1437" s="187" t="s">
        <v>73</v>
      </c>
      <c r="AY1437" s="189" t="s">
        <v>165</v>
      </c>
    </row>
    <row r="1438" s="187" customFormat="true" ht="12" hidden="false" customHeight="false" outlineLevel="0" collapsed="false">
      <c r="B1438" s="188"/>
      <c r="D1438" s="180" t="s">
        <v>174</v>
      </c>
      <c r="E1438" s="189"/>
      <c r="F1438" s="190" t="s">
        <v>1378</v>
      </c>
      <c r="H1438" s="191" t="n">
        <v>7.665</v>
      </c>
      <c r="I1438" s="192"/>
      <c r="L1438" s="188"/>
      <c r="M1438" s="193"/>
      <c r="N1438" s="194"/>
      <c r="O1438" s="194"/>
      <c r="P1438" s="194"/>
      <c r="Q1438" s="194"/>
      <c r="R1438" s="194"/>
      <c r="S1438" s="194"/>
      <c r="T1438" s="194"/>
      <c r="U1438" s="195"/>
      <c r="AT1438" s="189" t="s">
        <v>174</v>
      </c>
      <c r="AU1438" s="189" t="s">
        <v>83</v>
      </c>
      <c r="AV1438" s="187" t="s">
        <v>83</v>
      </c>
      <c r="AW1438" s="187" t="s">
        <v>176</v>
      </c>
      <c r="AX1438" s="187" t="s">
        <v>73</v>
      </c>
      <c r="AY1438" s="189" t="s">
        <v>165</v>
      </c>
    </row>
    <row r="1439" s="187" customFormat="true" ht="12" hidden="false" customHeight="false" outlineLevel="0" collapsed="false">
      <c r="B1439" s="188"/>
      <c r="D1439" s="180" t="s">
        <v>174</v>
      </c>
      <c r="E1439" s="189"/>
      <c r="F1439" s="190" t="s">
        <v>1379</v>
      </c>
      <c r="H1439" s="191" t="n">
        <v>59.63</v>
      </c>
      <c r="I1439" s="192"/>
      <c r="L1439" s="188"/>
      <c r="M1439" s="193"/>
      <c r="N1439" s="194"/>
      <c r="O1439" s="194"/>
      <c r="P1439" s="194"/>
      <c r="Q1439" s="194"/>
      <c r="R1439" s="194"/>
      <c r="S1439" s="194"/>
      <c r="T1439" s="194"/>
      <c r="U1439" s="195"/>
      <c r="AT1439" s="189" t="s">
        <v>174</v>
      </c>
      <c r="AU1439" s="189" t="s">
        <v>83</v>
      </c>
      <c r="AV1439" s="187" t="s">
        <v>83</v>
      </c>
      <c r="AW1439" s="187" t="s">
        <v>176</v>
      </c>
      <c r="AX1439" s="187" t="s">
        <v>73</v>
      </c>
      <c r="AY1439" s="189" t="s">
        <v>165</v>
      </c>
    </row>
    <row r="1440" s="187" customFormat="true" ht="12" hidden="false" customHeight="false" outlineLevel="0" collapsed="false">
      <c r="B1440" s="188"/>
      <c r="D1440" s="180" t="s">
        <v>174</v>
      </c>
      <c r="E1440" s="189"/>
      <c r="F1440" s="190" t="s">
        <v>534</v>
      </c>
      <c r="H1440" s="191" t="n">
        <v>8.2375</v>
      </c>
      <c r="I1440" s="192"/>
      <c r="L1440" s="188"/>
      <c r="M1440" s="193"/>
      <c r="N1440" s="194"/>
      <c r="O1440" s="194"/>
      <c r="P1440" s="194"/>
      <c r="Q1440" s="194"/>
      <c r="R1440" s="194"/>
      <c r="S1440" s="194"/>
      <c r="T1440" s="194"/>
      <c r="U1440" s="195"/>
      <c r="AT1440" s="189" t="s">
        <v>174</v>
      </c>
      <c r="AU1440" s="189" t="s">
        <v>83</v>
      </c>
      <c r="AV1440" s="187" t="s">
        <v>83</v>
      </c>
      <c r="AW1440" s="187" t="s">
        <v>176</v>
      </c>
      <c r="AX1440" s="187" t="s">
        <v>73</v>
      </c>
      <c r="AY1440" s="189" t="s">
        <v>165</v>
      </c>
    </row>
    <row r="1441" s="187" customFormat="true" ht="12" hidden="false" customHeight="false" outlineLevel="0" collapsed="false">
      <c r="B1441" s="188"/>
      <c r="D1441" s="180" t="s">
        <v>174</v>
      </c>
      <c r="E1441" s="189"/>
      <c r="F1441" s="190" t="s">
        <v>1370</v>
      </c>
      <c r="H1441" s="191" t="n">
        <v>9.76</v>
      </c>
      <c r="I1441" s="192"/>
      <c r="L1441" s="188"/>
      <c r="M1441" s="193"/>
      <c r="N1441" s="194"/>
      <c r="O1441" s="194"/>
      <c r="P1441" s="194"/>
      <c r="Q1441" s="194"/>
      <c r="R1441" s="194"/>
      <c r="S1441" s="194"/>
      <c r="T1441" s="194"/>
      <c r="U1441" s="195"/>
      <c r="AT1441" s="189" t="s">
        <v>174</v>
      </c>
      <c r="AU1441" s="189" t="s">
        <v>83</v>
      </c>
      <c r="AV1441" s="187" t="s">
        <v>83</v>
      </c>
      <c r="AW1441" s="187" t="s">
        <v>176</v>
      </c>
      <c r="AX1441" s="187" t="s">
        <v>73</v>
      </c>
      <c r="AY1441" s="189" t="s">
        <v>165</v>
      </c>
    </row>
    <row r="1442" s="187" customFormat="true" ht="12" hidden="false" customHeight="false" outlineLevel="0" collapsed="false">
      <c r="B1442" s="188"/>
      <c r="D1442" s="180" t="s">
        <v>174</v>
      </c>
      <c r="E1442" s="189"/>
      <c r="F1442" s="190" t="s">
        <v>723</v>
      </c>
      <c r="H1442" s="191" t="n">
        <v>0.36</v>
      </c>
      <c r="I1442" s="192"/>
      <c r="L1442" s="188"/>
      <c r="M1442" s="193"/>
      <c r="N1442" s="194"/>
      <c r="O1442" s="194"/>
      <c r="P1442" s="194"/>
      <c r="Q1442" s="194"/>
      <c r="R1442" s="194"/>
      <c r="S1442" s="194"/>
      <c r="T1442" s="194"/>
      <c r="U1442" s="195"/>
      <c r="AT1442" s="189" t="s">
        <v>174</v>
      </c>
      <c r="AU1442" s="189" t="s">
        <v>83</v>
      </c>
      <c r="AV1442" s="187" t="s">
        <v>83</v>
      </c>
      <c r="AW1442" s="187" t="s">
        <v>176</v>
      </c>
      <c r="AX1442" s="187" t="s">
        <v>73</v>
      </c>
      <c r="AY1442" s="189" t="s">
        <v>165</v>
      </c>
    </row>
    <row r="1443" s="196" customFormat="true" ht="12" hidden="false" customHeight="false" outlineLevel="0" collapsed="false">
      <c r="B1443" s="197"/>
      <c r="D1443" s="180" t="s">
        <v>174</v>
      </c>
      <c r="E1443" s="198"/>
      <c r="F1443" s="199" t="s">
        <v>178</v>
      </c>
      <c r="H1443" s="200" t="n">
        <v>445.975</v>
      </c>
      <c r="I1443" s="201"/>
      <c r="L1443" s="197"/>
      <c r="M1443" s="202"/>
      <c r="N1443" s="203"/>
      <c r="O1443" s="203"/>
      <c r="P1443" s="203"/>
      <c r="Q1443" s="203"/>
      <c r="R1443" s="203"/>
      <c r="S1443" s="203"/>
      <c r="T1443" s="203"/>
      <c r="U1443" s="204"/>
      <c r="AT1443" s="198" t="s">
        <v>174</v>
      </c>
      <c r="AU1443" s="198" t="s">
        <v>83</v>
      </c>
      <c r="AV1443" s="196" t="s">
        <v>172</v>
      </c>
      <c r="AW1443" s="196" t="s">
        <v>176</v>
      </c>
      <c r="AX1443" s="196" t="s">
        <v>81</v>
      </c>
      <c r="AY1443" s="198" t="s">
        <v>165</v>
      </c>
    </row>
    <row r="1444" s="22" customFormat="true" ht="24" hidden="false" customHeight="true" outlineLevel="0" collapsed="false">
      <c r="B1444" s="164"/>
      <c r="C1444" s="165" t="s">
        <v>1380</v>
      </c>
      <c r="D1444" s="165" t="s">
        <v>167</v>
      </c>
      <c r="E1444" s="166" t="s">
        <v>1381</v>
      </c>
      <c r="F1444" s="167" t="s">
        <v>1382</v>
      </c>
      <c r="G1444" s="168" t="s">
        <v>187</v>
      </c>
      <c r="H1444" s="169" t="n">
        <v>13.732</v>
      </c>
      <c r="I1444" s="170"/>
      <c r="J1444" s="171" t="n">
        <f aca="false">ROUND(I1444*H1444,2)</f>
        <v>0</v>
      </c>
      <c r="K1444" s="167" t="s">
        <v>171</v>
      </c>
      <c r="L1444" s="23"/>
      <c r="M1444" s="172"/>
      <c r="N1444" s="173" t="s">
        <v>44</v>
      </c>
      <c r="O1444" s="54"/>
      <c r="P1444" s="174" t="n">
        <f aca="false">O1444*H1444</f>
        <v>0</v>
      </c>
      <c r="Q1444" s="174" t="n">
        <v>0</v>
      </c>
      <c r="R1444" s="174" t="n">
        <f aca="false">Q1444*H1444</f>
        <v>0</v>
      </c>
      <c r="S1444" s="174" t="n">
        <v>1.8</v>
      </c>
      <c r="T1444" s="174" t="n">
        <f aca="false">S1444*H1444</f>
        <v>24.7176</v>
      </c>
      <c r="U1444" s="175"/>
      <c r="AR1444" s="176" t="s">
        <v>172</v>
      </c>
      <c r="AT1444" s="176" t="s">
        <v>167</v>
      </c>
      <c r="AU1444" s="176" t="s">
        <v>83</v>
      </c>
      <c r="AY1444" s="3" t="s">
        <v>165</v>
      </c>
      <c r="BE1444" s="177" t="n">
        <f aca="false">IF(N1444="základní",J1444,0)</f>
        <v>0</v>
      </c>
      <c r="BF1444" s="177" t="n">
        <f aca="false">IF(N1444="snížená",J1444,0)</f>
        <v>0</v>
      </c>
      <c r="BG1444" s="177" t="n">
        <f aca="false">IF(N1444="zákl. přenesená",J1444,0)</f>
        <v>0</v>
      </c>
      <c r="BH1444" s="177" t="n">
        <f aca="false">IF(N1444="sníž. přenesená",J1444,0)</f>
        <v>0</v>
      </c>
      <c r="BI1444" s="177" t="n">
        <f aca="false">IF(N1444="nulová",J1444,0)</f>
        <v>0</v>
      </c>
      <c r="BJ1444" s="3" t="s">
        <v>81</v>
      </c>
      <c r="BK1444" s="177" t="n">
        <f aca="false">ROUND(I1444*H1444,2)</f>
        <v>0</v>
      </c>
      <c r="BL1444" s="3" t="s">
        <v>172</v>
      </c>
      <c r="BM1444" s="176" t="s">
        <v>1383</v>
      </c>
    </row>
    <row r="1445" s="178" customFormat="true" ht="12" hidden="false" customHeight="false" outlineLevel="0" collapsed="false">
      <c r="B1445" s="179"/>
      <c r="D1445" s="180" t="s">
        <v>174</v>
      </c>
      <c r="E1445" s="181"/>
      <c r="F1445" s="182" t="s">
        <v>210</v>
      </c>
      <c r="H1445" s="181"/>
      <c r="I1445" s="183"/>
      <c r="L1445" s="179"/>
      <c r="M1445" s="184"/>
      <c r="N1445" s="185"/>
      <c r="O1445" s="185"/>
      <c r="P1445" s="185"/>
      <c r="Q1445" s="185"/>
      <c r="R1445" s="185"/>
      <c r="S1445" s="185"/>
      <c r="T1445" s="185"/>
      <c r="U1445" s="186"/>
      <c r="AT1445" s="181" t="s">
        <v>174</v>
      </c>
      <c r="AU1445" s="181" t="s">
        <v>83</v>
      </c>
      <c r="AV1445" s="178" t="s">
        <v>81</v>
      </c>
      <c r="AW1445" s="178" t="s">
        <v>176</v>
      </c>
      <c r="AX1445" s="178" t="s">
        <v>73</v>
      </c>
      <c r="AY1445" s="181" t="s">
        <v>165</v>
      </c>
    </row>
    <row r="1446" s="187" customFormat="true" ht="12" hidden="false" customHeight="false" outlineLevel="0" collapsed="false">
      <c r="B1446" s="188"/>
      <c r="D1446" s="180" t="s">
        <v>174</v>
      </c>
      <c r="E1446" s="189"/>
      <c r="F1446" s="190" t="s">
        <v>1384</v>
      </c>
      <c r="H1446" s="191" t="n">
        <v>1.281</v>
      </c>
      <c r="I1446" s="192"/>
      <c r="L1446" s="188"/>
      <c r="M1446" s="193"/>
      <c r="N1446" s="194"/>
      <c r="O1446" s="194"/>
      <c r="P1446" s="194"/>
      <c r="Q1446" s="194"/>
      <c r="R1446" s="194"/>
      <c r="S1446" s="194"/>
      <c r="T1446" s="194"/>
      <c r="U1446" s="195"/>
      <c r="AT1446" s="189" t="s">
        <v>174</v>
      </c>
      <c r="AU1446" s="189" t="s">
        <v>83</v>
      </c>
      <c r="AV1446" s="187" t="s">
        <v>83</v>
      </c>
      <c r="AW1446" s="187" t="s">
        <v>176</v>
      </c>
      <c r="AX1446" s="187" t="s">
        <v>73</v>
      </c>
      <c r="AY1446" s="189" t="s">
        <v>165</v>
      </c>
    </row>
    <row r="1447" s="187" customFormat="true" ht="12" hidden="false" customHeight="false" outlineLevel="0" collapsed="false">
      <c r="B1447" s="188"/>
      <c r="D1447" s="180" t="s">
        <v>174</v>
      </c>
      <c r="E1447" s="189"/>
      <c r="F1447" s="190" t="s">
        <v>1385</v>
      </c>
      <c r="H1447" s="191" t="n">
        <v>0.9415</v>
      </c>
      <c r="I1447" s="192"/>
      <c r="L1447" s="188"/>
      <c r="M1447" s="193"/>
      <c r="N1447" s="194"/>
      <c r="O1447" s="194"/>
      <c r="P1447" s="194"/>
      <c r="Q1447" s="194"/>
      <c r="R1447" s="194"/>
      <c r="S1447" s="194"/>
      <c r="T1447" s="194"/>
      <c r="U1447" s="195"/>
      <c r="AT1447" s="189" t="s">
        <v>174</v>
      </c>
      <c r="AU1447" s="189" t="s">
        <v>83</v>
      </c>
      <c r="AV1447" s="187" t="s">
        <v>83</v>
      </c>
      <c r="AW1447" s="187" t="s">
        <v>176</v>
      </c>
      <c r="AX1447" s="187" t="s">
        <v>73</v>
      </c>
      <c r="AY1447" s="189" t="s">
        <v>165</v>
      </c>
    </row>
    <row r="1448" s="187" customFormat="true" ht="12" hidden="false" customHeight="false" outlineLevel="0" collapsed="false">
      <c r="B1448" s="188"/>
      <c r="D1448" s="180" t="s">
        <v>174</v>
      </c>
      <c r="E1448" s="189"/>
      <c r="F1448" s="190" t="s">
        <v>1386</v>
      </c>
      <c r="H1448" s="191" t="n">
        <v>0.468</v>
      </c>
      <c r="I1448" s="192"/>
      <c r="L1448" s="188"/>
      <c r="M1448" s="193"/>
      <c r="N1448" s="194"/>
      <c r="O1448" s="194"/>
      <c r="P1448" s="194"/>
      <c r="Q1448" s="194"/>
      <c r="R1448" s="194"/>
      <c r="S1448" s="194"/>
      <c r="T1448" s="194"/>
      <c r="U1448" s="195"/>
      <c r="AT1448" s="189" t="s">
        <v>174</v>
      </c>
      <c r="AU1448" s="189" t="s">
        <v>83</v>
      </c>
      <c r="AV1448" s="187" t="s">
        <v>83</v>
      </c>
      <c r="AW1448" s="187" t="s">
        <v>176</v>
      </c>
      <c r="AX1448" s="187" t="s">
        <v>73</v>
      </c>
      <c r="AY1448" s="189" t="s">
        <v>165</v>
      </c>
    </row>
    <row r="1449" s="187" customFormat="true" ht="12" hidden="false" customHeight="false" outlineLevel="0" collapsed="false">
      <c r="B1449" s="188"/>
      <c r="D1449" s="180" t="s">
        <v>174</v>
      </c>
      <c r="E1449" s="189"/>
      <c r="F1449" s="190" t="s">
        <v>1387</v>
      </c>
      <c r="H1449" s="191" t="n">
        <v>4.079375</v>
      </c>
      <c r="I1449" s="192"/>
      <c r="L1449" s="188"/>
      <c r="M1449" s="193"/>
      <c r="N1449" s="194"/>
      <c r="O1449" s="194"/>
      <c r="P1449" s="194"/>
      <c r="Q1449" s="194"/>
      <c r="R1449" s="194"/>
      <c r="S1449" s="194"/>
      <c r="T1449" s="194"/>
      <c r="U1449" s="195"/>
      <c r="AT1449" s="189" t="s">
        <v>174</v>
      </c>
      <c r="AU1449" s="189" t="s">
        <v>83</v>
      </c>
      <c r="AV1449" s="187" t="s">
        <v>83</v>
      </c>
      <c r="AW1449" s="187" t="s">
        <v>176</v>
      </c>
      <c r="AX1449" s="187" t="s">
        <v>73</v>
      </c>
      <c r="AY1449" s="189" t="s">
        <v>165</v>
      </c>
    </row>
    <row r="1450" s="187" customFormat="true" ht="12" hidden="false" customHeight="false" outlineLevel="0" collapsed="false">
      <c r="B1450" s="188"/>
      <c r="D1450" s="180" t="s">
        <v>174</v>
      </c>
      <c r="E1450" s="189"/>
      <c r="F1450" s="190" t="s">
        <v>1388</v>
      </c>
      <c r="H1450" s="191" t="n">
        <v>0.305</v>
      </c>
      <c r="I1450" s="192"/>
      <c r="L1450" s="188"/>
      <c r="M1450" s="193"/>
      <c r="N1450" s="194"/>
      <c r="O1450" s="194"/>
      <c r="P1450" s="194"/>
      <c r="Q1450" s="194"/>
      <c r="R1450" s="194"/>
      <c r="S1450" s="194"/>
      <c r="T1450" s="194"/>
      <c r="U1450" s="195"/>
      <c r="AT1450" s="189" t="s">
        <v>174</v>
      </c>
      <c r="AU1450" s="189" t="s">
        <v>83</v>
      </c>
      <c r="AV1450" s="187" t="s">
        <v>83</v>
      </c>
      <c r="AW1450" s="187" t="s">
        <v>176</v>
      </c>
      <c r="AX1450" s="187" t="s">
        <v>73</v>
      </c>
      <c r="AY1450" s="189" t="s">
        <v>165</v>
      </c>
    </row>
    <row r="1451" s="178" customFormat="true" ht="12" hidden="false" customHeight="false" outlineLevel="0" collapsed="false">
      <c r="B1451" s="179"/>
      <c r="D1451" s="180" t="s">
        <v>174</v>
      </c>
      <c r="E1451" s="181"/>
      <c r="F1451" s="182" t="s">
        <v>375</v>
      </c>
      <c r="H1451" s="181"/>
      <c r="I1451" s="183"/>
      <c r="L1451" s="179"/>
      <c r="M1451" s="184"/>
      <c r="N1451" s="185"/>
      <c r="O1451" s="185"/>
      <c r="P1451" s="185"/>
      <c r="Q1451" s="185"/>
      <c r="R1451" s="185"/>
      <c r="S1451" s="185"/>
      <c r="T1451" s="185"/>
      <c r="U1451" s="186"/>
      <c r="AT1451" s="181" t="s">
        <v>174</v>
      </c>
      <c r="AU1451" s="181" t="s">
        <v>83</v>
      </c>
      <c r="AV1451" s="178" t="s">
        <v>81</v>
      </c>
      <c r="AW1451" s="178" t="s">
        <v>176</v>
      </c>
      <c r="AX1451" s="178" t="s">
        <v>73</v>
      </c>
      <c r="AY1451" s="181" t="s">
        <v>165</v>
      </c>
    </row>
    <row r="1452" s="187" customFormat="true" ht="12" hidden="false" customHeight="false" outlineLevel="0" collapsed="false">
      <c r="B1452" s="188"/>
      <c r="D1452" s="180" t="s">
        <v>174</v>
      </c>
      <c r="E1452" s="189"/>
      <c r="F1452" s="190" t="s">
        <v>1389</v>
      </c>
      <c r="H1452" s="191" t="n">
        <v>0.3735</v>
      </c>
      <c r="I1452" s="192"/>
      <c r="L1452" s="188"/>
      <c r="M1452" s="193"/>
      <c r="N1452" s="194"/>
      <c r="O1452" s="194"/>
      <c r="P1452" s="194"/>
      <c r="Q1452" s="194"/>
      <c r="R1452" s="194"/>
      <c r="S1452" s="194"/>
      <c r="T1452" s="194"/>
      <c r="U1452" s="195"/>
      <c r="AT1452" s="189" t="s">
        <v>174</v>
      </c>
      <c r="AU1452" s="189" t="s">
        <v>83</v>
      </c>
      <c r="AV1452" s="187" t="s">
        <v>83</v>
      </c>
      <c r="AW1452" s="187" t="s">
        <v>176</v>
      </c>
      <c r="AX1452" s="187" t="s">
        <v>73</v>
      </c>
      <c r="AY1452" s="189" t="s">
        <v>165</v>
      </c>
    </row>
    <row r="1453" s="187" customFormat="true" ht="12" hidden="false" customHeight="false" outlineLevel="0" collapsed="false">
      <c r="B1453" s="188"/>
      <c r="D1453" s="180" t="s">
        <v>174</v>
      </c>
      <c r="E1453" s="189"/>
      <c r="F1453" s="190" t="s">
        <v>1390</v>
      </c>
      <c r="H1453" s="191" t="n">
        <v>4.2325</v>
      </c>
      <c r="I1453" s="192"/>
      <c r="L1453" s="188"/>
      <c r="M1453" s="193"/>
      <c r="N1453" s="194"/>
      <c r="O1453" s="194"/>
      <c r="P1453" s="194"/>
      <c r="Q1453" s="194"/>
      <c r="R1453" s="194"/>
      <c r="S1453" s="194"/>
      <c r="T1453" s="194"/>
      <c r="U1453" s="195"/>
      <c r="AT1453" s="189" t="s">
        <v>174</v>
      </c>
      <c r="AU1453" s="189" t="s">
        <v>83</v>
      </c>
      <c r="AV1453" s="187" t="s">
        <v>83</v>
      </c>
      <c r="AW1453" s="187" t="s">
        <v>176</v>
      </c>
      <c r="AX1453" s="187" t="s">
        <v>73</v>
      </c>
      <c r="AY1453" s="189" t="s">
        <v>165</v>
      </c>
    </row>
    <row r="1454" s="178" customFormat="true" ht="12" hidden="false" customHeight="false" outlineLevel="0" collapsed="false">
      <c r="B1454" s="179"/>
      <c r="D1454" s="180" t="s">
        <v>174</v>
      </c>
      <c r="E1454" s="181"/>
      <c r="F1454" s="182" t="s">
        <v>377</v>
      </c>
      <c r="H1454" s="181"/>
      <c r="I1454" s="183"/>
      <c r="L1454" s="179"/>
      <c r="M1454" s="184"/>
      <c r="N1454" s="185"/>
      <c r="O1454" s="185"/>
      <c r="P1454" s="185"/>
      <c r="Q1454" s="185"/>
      <c r="R1454" s="185"/>
      <c r="S1454" s="185"/>
      <c r="T1454" s="185"/>
      <c r="U1454" s="186"/>
      <c r="AT1454" s="181" t="s">
        <v>174</v>
      </c>
      <c r="AU1454" s="181" t="s">
        <v>83</v>
      </c>
      <c r="AV1454" s="178" t="s">
        <v>81</v>
      </c>
      <c r="AW1454" s="178" t="s">
        <v>176</v>
      </c>
      <c r="AX1454" s="178" t="s">
        <v>73</v>
      </c>
      <c r="AY1454" s="181" t="s">
        <v>165</v>
      </c>
    </row>
    <row r="1455" s="187" customFormat="true" ht="12" hidden="false" customHeight="false" outlineLevel="0" collapsed="false">
      <c r="B1455" s="188"/>
      <c r="D1455" s="180" t="s">
        <v>174</v>
      </c>
      <c r="E1455" s="189"/>
      <c r="F1455" s="190" t="s">
        <v>1389</v>
      </c>
      <c r="H1455" s="191" t="n">
        <v>0.3735</v>
      </c>
      <c r="I1455" s="192"/>
      <c r="L1455" s="188"/>
      <c r="M1455" s="193"/>
      <c r="N1455" s="194"/>
      <c r="O1455" s="194"/>
      <c r="P1455" s="194"/>
      <c r="Q1455" s="194"/>
      <c r="R1455" s="194"/>
      <c r="S1455" s="194"/>
      <c r="T1455" s="194"/>
      <c r="U1455" s="195"/>
      <c r="AT1455" s="189" t="s">
        <v>174</v>
      </c>
      <c r="AU1455" s="189" t="s">
        <v>83</v>
      </c>
      <c r="AV1455" s="187" t="s">
        <v>83</v>
      </c>
      <c r="AW1455" s="187" t="s">
        <v>176</v>
      </c>
      <c r="AX1455" s="187" t="s">
        <v>73</v>
      </c>
      <c r="AY1455" s="189" t="s">
        <v>165</v>
      </c>
    </row>
    <row r="1456" s="187" customFormat="true" ht="12" hidden="false" customHeight="false" outlineLevel="0" collapsed="false">
      <c r="B1456" s="188"/>
      <c r="D1456" s="180" t="s">
        <v>174</v>
      </c>
      <c r="E1456" s="189"/>
      <c r="F1456" s="190" t="s">
        <v>1391</v>
      </c>
      <c r="H1456" s="191" t="n">
        <v>1.6775</v>
      </c>
      <c r="I1456" s="192"/>
      <c r="L1456" s="188"/>
      <c r="M1456" s="193"/>
      <c r="N1456" s="194"/>
      <c r="O1456" s="194"/>
      <c r="P1456" s="194"/>
      <c r="Q1456" s="194"/>
      <c r="R1456" s="194"/>
      <c r="S1456" s="194"/>
      <c r="T1456" s="194"/>
      <c r="U1456" s="195"/>
      <c r="AT1456" s="189" t="s">
        <v>174</v>
      </c>
      <c r="AU1456" s="189" t="s">
        <v>83</v>
      </c>
      <c r="AV1456" s="187" t="s">
        <v>83</v>
      </c>
      <c r="AW1456" s="187" t="s">
        <v>176</v>
      </c>
      <c r="AX1456" s="187" t="s">
        <v>73</v>
      </c>
      <c r="AY1456" s="189" t="s">
        <v>165</v>
      </c>
    </row>
    <row r="1457" s="196" customFormat="true" ht="12" hidden="false" customHeight="false" outlineLevel="0" collapsed="false">
      <c r="B1457" s="197"/>
      <c r="D1457" s="180" t="s">
        <v>174</v>
      </c>
      <c r="E1457" s="198"/>
      <c r="F1457" s="199" t="s">
        <v>178</v>
      </c>
      <c r="H1457" s="200" t="n">
        <v>13.731875</v>
      </c>
      <c r="I1457" s="201"/>
      <c r="L1457" s="197"/>
      <c r="M1457" s="202"/>
      <c r="N1457" s="203"/>
      <c r="O1457" s="203"/>
      <c r="P1457" s="203"/>
      <c r="Q1457" s="203"/>
      <c r="R1457" s="203"/>
      <c r="S1457" s="203"/>
      <c r="T1457" s="203"/>
      <c r="U1457" s="204"/>
      <c r="AT1457" s="198" t="s">
        <v>174</v>
      </c>
      <c r="AU1457" s="198" t="s">
        <v>83</v>
      </c>
      <c r="AV1457" s="196" t="s">
        <v>172</v>
      </c>
      <c r="AW1457" s="196" t="s">
        <v>176</v>
      </c>
      <c r="AX1457" s="196" t="s">
        <v>81</v>
      </c>
      <c r="AY1457" s="198" t="s">
        <v>165</v>
      </c>
    </row>
    <row r="1458" s="22" customFormat="true" ht="24" hidden="false" customHeight="true" outlineLevel="0" collapsed="false">
      <c r="B1458" s="164"/>
      <c r="C1458" s="165" t="s">
        <v>1392</v>
      </c>
      <c r="D1458" s="165" t="s">
        <v>167</v>
      </c>
      <c r="E1458" s="166" t="s">
        <v>1393</v>
      </c>
      <c r="F1458" s="167" t="s">
        <v>1394</v>
      </c>
      <c r="G1458" s="168" t="s">
        <v>187</v>
      </c>
      <c r="H1458" s="169" t="n">
        <v>0.999</v>
      </c>
      <c r="I1458" s="170"/>
      <c r="J1458" s="171" t="n">
        <f aca="false">ROUND(I1458*H1458,2)</f>
        <v>0</v>
      </c>
      <c r="K1458" s="167" t="s">
        <v>171</v>
      </c>
      <c r="L1458" s="23"/>
      <c r="M1458" s="172"/>
      <c r="N1458" s="173" t="s">
        <v>44</v>
      </c>
      <c r="O1458" s="54"/>
      <c r="P1458" s="174" t="n">
        <f aca="false">O1458*H1458</f>
        <v>0</v>
      </c>
      <c r="Q1458" s="174" t="n">
        <v>0</v>
      </c>
      <c r="R1458" s="174" t="n">
        <f aca="false">Q1458*H1458</f>
        <v>0</v>
      </c>
      <c r="S1458" s="174" t="n">
        <v>1.8</v>
      </c>
      <c r="T1458" s="174" t="n">
        <f aca="false">S1458*H1458</f>
        <v>1.7982</v>
      </c>
      <c r="U1458" s="175"/>
      <c r="AR1458" s="176" t="s">
        <v>172</v>
      </c>
      <c r="AT1458" s="176" t="s">
        <v>167</v>
      </c>
      <c r="AU1458" s="176" t="s">
        <v>83</v>
      </c>
      <c r="AY1458" s="3" t="s">
        <v>165</v>
      </c>
      <c r="BE1458" s="177" t="n">
        <f aca="false">IF(N1458="základní",J1458,0)</f>
        <v>0</v>
      </c>
      <c r="BF1458" s="177" t="n">
        <f aca="false">IF(N1458="snížená",J1458,0)</f>
        <v>0</v>
      </c>
      <c r="BG1458" s="177" t="n">
        <f aca="false">IF(N1458="zákl. přenesená",J1458,0)</f>
        <v>0</v>
      </c>
      <c r="BH1458" s="177" t="n">
        <f aca="false">IF(N1458="sníž. přenesená",J1458,0)</f>
        <v>0</v>
      </c>
      <c r="BI1458" s="177" t="n">
        <f aca="false">IF(N1458="nulová",J1458,0)</f>
        <v>0</v>
      </c>
      <c r="BJ1458" s="3" t="s">
        <v>81</v>
      </c>
      <c r="BK1458" s="177" t="n">
        <f aca="false">ROUND(I1458*H1458,2)</f>
        <v>0</v>
      </c>
      <c r="BL1458" s="3" t="s">
        <v>172</v>
      </c>
      <c r="BM1458" s="176" t="s">
        <v>1395</v>
      </c>
    </row>
    <row r="1459" s="178" customFormat="true" ht="12" hidden="false" customHeight="false" outlineLevel="0" collapsed="false">
      <c r="B1459" s="179"/>
      <c r="D1459" s="180" t="s">
        <v>174</v>
      </c>
      <c r="E1459" s="181"/>
      <c r="F1459" s="182" t="s">
        <v>210</v>
      </c>
      <c r="H1459" s="181"/>
      <c r="I1459" s="183"/>
      <c r="L1459" s="179"/>
      <c r="M1459" s="184"/>
      <c r="N1459" s="185"/>
      <c r="O1459" s="185"/>
      <c r="P1459" s="185"/>
      <c r="Q1459" s="185"/>
      <c r="R1459" s="185"/>
      <c r="S1459" s="185"/>
      <c r="T1459" s="185"/>
      <c r="U1459" s="186"/>
      <c r="AT1459" s="181" t="s">
        <v>174</v>
      </c>
      <c r="AU1459" s="181" t="s">
        <v>83</v>
      </c>
      <c r="AV1459" s="178" t="s">
        <v>81</v>
      </c>
      <c r="AW1459" s="178" t="s">
        <v>176</v>
      </c>
      <c r="AX1459" s="178" t="s">
        <v>73</v>
      </c>
      <c r="AY1459" s="181" t="s">
        <v>165</v>
      </c>
    </row>
    <row r="1460" s="187" customFormat="true" ht="12" hidden="false" customHeight="false" outlineLevel="0" collapsed="false">
      <c r="B1460" s="188"/>
      <c r="D1460" s="180" t="s">
        <v>174</v>
      </c>
      <c r="E1460" s="189"/>
      <c r="F1460" s="190" t="s">
        <v>1396</v>
      </c>
      <c r="H1460" s="191" t="n">
        <v>0.388875</v>
      </c>
      <c r="I1460" s="192"/>
      <c r="L1460" s="188"/>
      <c r="M1460" s="193"/>
      <c r="N1460" s="194"/>
      <c r="O1460" s="194"/>
      <c r="P1460" s="194"/>
      <c r="Q1460" s="194"/>
      <c r="R1460" s="194"/>
      <c r="S1460" s="194"/>
      <c r="T1460" s="194"/>
      <c r="U1460" s="195"/>
      <c r="AT1460" s="189" t="s">
        <v>174</v>
      </c>
      <c r="AU1460" s="189" t="s">
        <v>83</v>
      </c>
      <c r="AV1460" s="187" t="s">
        <v>83</v>
      </c>
      <c r="AW1460" s="187" t="s">
        <v>176</v>
      </c>
      <c r="AX1460" s="187" t="s">
        <v>73</v>
      </c>
      <c r="AY1460" s="189" t="s">
        <v>165</v>
      </c>
    </row>
    <row r="1461" s="187" customFormat="true" ht="12" hidden="false" customHeight="false" outlineLevel="0" collapsed="false">
      <c r="B1461" s="188"/>
      <c r="D1461" s="180" t="s">
        <v>174</v>
      </c>
      <c r="E1461" s="189"/>
      <c r="F1461" s="190" t="s">
        <v>1397</v>
      </c>
      <c r="H1461" s="191" t="n">
        <v>0.61</v>
      </c>
      <c r="I1461" s="192"/>
      <c r="L1461" s="188"/>
      <c r="M1461" s="193"/>
      <c r="N1461" s="194"/>
      <c r="O1461" s="194"/>
      <c r="P1461" s="194"/>
      <c r="Q1461" s="194"/>
      <c r="R1461" s="194"/>
      <c r="S1461" s="194"/>
      <c r="T1461" s="194"/>
      <c r="U1461" s="195"/>
      <c r="AT1461" s="189" t="s">
        <v>174</v>
      </c>
      <c r="AU1461" s="189" t="s">
        <v>83</v>
      </c>
      <c r="AV1461" s="187" t="s">
        <v>83</v>
      </c>
      <c r="AW1461" s="187" t="s">
        <v>176</v>
      </c>
      <c r="AX1461" s="187" t="s">
        <v>73</v>
      </c>
      <c r="AY1461" s="189" t="s">
        <v>165</v>
      </c>
    </row>
    <row r="1462" s="196" customFormat="true" ht="12" hidden="false" customHeight="false" outlineLevel="0" collapsed="false">
      <c r="B1462" s="197"/>
      <c r="D1462" s="180" t="s">
        <v>174</v>
      </c>
      <c r="E1462" s="198"/>
      <c r="F1462" s="199" t="s">
        <v>178</v>
      </c>
      <c r="H1462" s="200" t="n">
        <v>0.998875</v>
      </c>
      <c r="I1462" s="201"/>
      <c r="L1462" s="197"/>
      <c r="M1462" s="202"/>
      <c r="N1462" s="203"/>
      <c r="O1462" s="203"/>
      <c r="P1462" s="203"/>
      <c r="Q1462" s="203"/>
      <c r="R1462" s="203"/>
      <c r="S1462" s="203"/>
      <c r="T1462" s="203"/>
      <c r="U1462" s="204"/>
      <c r="AT1462" s="198" t="s">
        <v>174</v>
      </c>
      <c r="AU1462" s="198" t="s">
        <v>83</v>
      </c>
      <c r="AV1462" s="196" t="s">
        <v>172</v>
      </c>
      <c r="AW1462" s="196" t="s">
        <v>176</v>
      </c>
      <c r="AX1462" s="196" t="s">
        <v>81</v>
      </c>
      <c r="AY1462" s="198" t="s">
        <v>165</v>
      </c>
    </row>
    <row r="1463" s="22" customFormat="true" ht="16.5" hidden="false" customHeight="true" outlineLevel="0" collapsed="false">
      <c r="B1463" s="164"/>
      <c r="C1463" s="165" t="s">
        <v>1398</v>
      </c>
      <c r="D1463" s="165" t="s">
        <v>167</v>
      </c>
      <c r="E1463" s="166" t="s">
        <v>1399</v>
      </c>
      <c r="F1463" s="167" t="s">
        <v>1400</v>
      </c>
      <c r="G1463" s="168" t="s">
        <v>170</v>
      </c>
      <c r="H1463" s="169" t="n">
        <v>2.64</v>
      </c>
      <c r="I1463" s="170"/>
      <c r="J1463" s="171" t="n">
        <f aca="false">ROUND(I1463*H1463,2)</f>
        <v>0</v>
      </c>
      <c r="K1463" s="167" t="s">
        <v>171</v>
      </c>
      <c r="L1463" s="23"/>
      <c r="M1463" s="172"/>
      <c r="N1463" s="173" t="s">
        <v>44</v>
      </c>
      <c r="O1463" s="54"/>
      <c r="P1463" s="174" t="n">
        <f aca="false">O1463*H1463</f>
        <v>0</v>
      </c>
      <c r="Q1463" s="174" t="n">
        <v>0</v>
      </c>
      <c r="R1463" s="174" t="n">
        <f aca="false">Q1463*H1463</f>
        <v>0</v>
      </c>
      <c r="S1463" s="174" t="n">
        <v>0.055</v>
      </c>
      <c r="T1463" s="174" t="n">
        <f aca="false">S1463*H1463</f>
        <v>0.1452</v>
      </c>
      <c r="U1463" s="175"/>
      <c r="AR1463" s="176" t="s">
        <v>172</v>
      </c>
      <c r="AT1463" s="176" t="s">
        <v>167</v>
      </c>
      <c r="AU1463" s="176" t="s">
        <v>83</v>
      </c>
      <c r="AY1463" s="3" t="s">
        <v>165</v>
      </c>
      <c r="BE1463" s="177" t="n">
        <f aca="false">IF(N1463="základní",J1463,0)</f>
        <v>0</v>
      </c>
      <c r="BF1463" s="177" t="n">
        <f aca="false">IF(N1463="snížená",J1463,0)</f>
        <v>0</v>
      </c>
      <c r="BG1463" s="177" t="n">
        <f aca="false">IF(N1463="zákl. přenesená",J1463,0)</f>
        <v>0</v>
      </c>
      <c r="BH1463" s="177" t="n">
        <f aca="false">IF(N1463="sníž. přenesená",J1463,0)</f>
        <v>0</v>
      </c>
      <c r="BI1463" s="177" t="n">
        <f aca="false">IF(N1463="nulová",J1463,0)</f>
        <v>0</v>
      </c>
      <c r="BJ1463" s="3" t="s">
        <v>81</v>
      </c>
      <c r="BK1463" s="177" t="n">
        <f aca="false">ROUND(I1463*H1463,2)</f>
        <v>0</v>
      </c>
      <c r="BL1463" s="3" t="s">
        <v>172</v>
      </c>
      <c r="BM1463" s="176" t="s">
        <v>1401</v>
      </c>
    </row>
    <row r="1464" s="178" customFormat="true" ht="12" hidden="false" customHeight="false" outlineLevel="0" collapsed="false">
      <c r="B1464" s="179"/>
      <c r="D1464" s="180" t="s">
        <v>174</v>
      </c>
      <c r="E1464" s="181"/>
      <c r="F1464" s="182" t="s">
        <v>210</v>
      </c>
      <c r="H1464" s="181"/>
      <c r="I1464" s="183"/>
      <c r="L1464" s="179"/>
      <c r="M1464" s="184"/>
      <c r="N1464" s="185"/>
      <c r="O1464" s="185"/>
      <c r="P1464" s="185"/>
      <c r="Q1464" s="185"/>
      <c r="R1464" s="185"/>
      <c r="S1464" s="185"/>
      <c r="T1464" s="185"/>
      <c r="U1464" s="186"/>
      <c r="AT1464" s="181" t="s">
        <v>174</v>
      </c>
      <c r="AU1464" s="181" t="s">
        <v>83</v>
      </c>
      <c r="AV1464" s="178" t="s">
        <v>81</v>
      </c>
      <c r="AW1464" s="178" t="s">
        <v>176</v>
      </c>
      <c r="AX1464" s="178" t="s">
        <v>73</v>
      </c>
      <c r="AY1464" s="181" t="s">
        <v>165</v>
      </c>
    </row>
    <row r="1465" s="187" customFormat="true" ht="12" hidden="false" customHeight="false" outlineLevel="0" collapsed="false">
      <c r="B1465" s="188"/>
      <c r="D1465" s="180" t="s">
        <v>174</v>
      </c>
      <c r="E1465" s="189"/>
      <c r="F1465" s="190" t="s">
        <v>1402</v>
      </c>
      <c r="H1465" s="191" t="n">
        <v>0.72</v>
      </c>
      <c r="I1465" s="192"/>
      <c r="L1465" s="188"/>
      <c r="M1465" s="193"/>
      <c r="N1465" s="194"/>
      <c r="O1465" s="194"/>
      <c r="P1465" s="194"/>
      <c r="Q1465" s="194"/>
      <c r="R1465" s="194"/>
      <c r="S1465" s="194"/>
      <c r="T1465" s="194"/>
      <c r="U1465" s="195"/>
      <c r="AT1465" s="189" t="s">
        <v>174</v>
      </c>
      <c r="AU1465" s="189" t="s">
        <v>83</v>
      </c>
      <c r="AV1465" s="187" t="s">
        <v>83</v>
      </c>
      <c r="AW1465" s="187" t="s">
        <v>176</v>
      </c>
      <c r="AX1465" s="187" t="s">
        <v>73</v>
      </c>
      <c r="AY1465" s="189" t="s">
        <v>165</v>
      </c>
    </row>
    <row r="1466" s="187" customFormat="true" ht="12" hidden="false" customHeight="false" outlineLevel="0" collapsed="false">
      <c r="B1466" s="188"/>
      <c r="D1466" s="180" t="s">
        <v>174</v>
      </c>
      <c r="E1466" s="189"/>
      <c r="F1466" s="190" t="s">
        <v>1403</v>
      </c>
      <c r="H1466" s="191" t="n">
        <v>0.24</v>
      </c>
      <c r="I1466" s="192"/>
      <c r="L1466" s="188"/>
      <c r="M1466" s="193"/>
      <c r="N1466" s="194"/>
      <c r="O1466" s="194"/>
      <c r="P1466" s="194"/>
      <c r="Q1466" s="194"/>
      <c r="R1466" s="194"/>
      <c r="S1466" s="194"/>
      <c r="T1466" s="194"/>
      <c r="U1466" s="195"/>
      <c r="AT1466" s="189" t="s">
        <v>174</v>
      </c>
      <c r="AU1466" s="189" t="s">
        <v>83</v>
      </c>
      <c r="AV1466" s="187" t="s">
        <v>83</v>
      </c>
      <c r="AW1466" s="187" t="s">
        <v>176</v>
      </c>
      <c r="AX1466" s="187" t="s">
        <v>73</v>
      </c>
      <c r="AY1466" s="189" t="s">
        <v>165</v>
      </c>
    </row>
    <row r="1467" s="187" customFormat="true" ht="12" hidden="false" customHeight="false" outlineLevel="0" collapsed="false">
      <c r="B1467" s="188"/>
      <c r="D1467" s="180" t="s">
        <v>174</v>
      </c>
      <c r="E1467" s="189"/>
      <c r="F1467" s="190" t="s">
        <v>1404</v>
      </c>
      <c r="H1467" s="191" t="n">
        <v>0.96</v>
      </c>
      <c r="I1467" s="192"/>
      <c r="L1467" s="188"/>
      <c r="M1467" s="193"/>
      <c r="N1467" s="194"/>
      <c r="O1467" s="194"/>
      <c r="P1467" s="194"/>
      <c r="Q1467" s="194"/>
      <c r="R1467" s="194"/>
      <c r="S1467" s="194"/>
      <c r="T1467" s="194"/>
      <c r="U1467" s="195"/>
      <c r="AT1467" s="189" t="s">
        <v>174</v>
      </c>
      <c r="AU1467" s="189" t="s">
        <v>83</v>
      </c>
      <c r="AV1467" s="187" t="s">
        <v>83</v>
      </c>
      <c r="AW1467" s="187" t="s">
        <v>176</v>
      </c>
      <c r="AX1467" s="187" t="s">
        <v>73</v>
      </c>
      <c r="AY1467" s="189" t="s">
        <v>165</v>
      </c>
    </row>
    <row r="1468" s="187" customFormat="true" ht="12" hidden="false" customHeight="false" outlineLevel="0" collapsed="false">
      <c r="B1468" s="188"/>
      <c r="D1468" s="180" t="s">
        <v>174</v>
      </c>
      <c r="E1468" s="189"/>
      <c r="F1468" s="190" t="s">
        <v>1405</v>
      </c>
      <c r="H1468" s="191" t="n">
        <v>0.72</v>
      </c>
      <c r="I1468" s="192"/>
      <c r="L1468" s="188"/>
      <c r="M1468" s="193"/>
      <c r="N1468" s="194"/>
      <c r="O1468" s="194"/>
      <c r="P1468" s="194"/>
      <c r="Q1468" s="194"/>
      <c r="R1468" s="194"/>
      <c r="S1468" s="194"/>
      <c r="T1468" s="194"/>
      <c r="U1468" s="195"/>
      <c r="AT1468" s="189" t="s">
        <v>174</v>
      </c>
      <c r="AU1468" s="189" t="s">
        <v>83</v>
      </c>
      <c r="AV1468" s="187" t="s">
        <v>83</v>
      </c>
      <c r="AW1468" s="187" t="s">
        <v>176</v>
      </c>
      <c r="AX1468" s="187" t="s">
        <v>73</v>
      </c>
      <c r="AY1468" s="189" t="s">
        <v>165</v>
      </c>
    </row>
    <row r="1469" s="196" customFormat="true" ht="12" hidden="false" customHeight="false" outlineLevel="0" collapsed="false">
      <c r="B1469" s="197"/>
      <c r="D1469" s="180" t="s">
        <v>174</v>
      </c>
      <c r="E1469" s="198"/>
      <c r="F1469" s="199" t="s">
        <v>178</v>
      </c>
      <c r="H1469" s="200" t="n">
        <v>2.64</v>
      </c>
      <c r="I1469" s="201"/>
      <c r="L1469" s="197"/>
      <c r="M1469" s="202"/>
      <c r="N1469" s="203"/>
      <c r="O1469" s="203"/>
      <c r="P1469" s="203"/>
      <c r="Q1469" s="203"/>
      <c r="R1469" s="203"/>
      <c r="S1469" s="203"/>
      <c r="T1469" s="203"/>
      <c r="U1469" s="204"/>
      <c r="AT1469" s="198" t="s">
        <v>174</v>
      </c>
      <c r="AU1469" s="198" t="s">
        <v>83</v>
      </c>
      <c r="AV1469" s="196" t="s">
        <v>172</v>
      </c>
      <c r="AW1469" s="196" t="s">
        <v>176</v>
      </c>
      <c r="AX1469" s="196" t="s">
        <v>81</v>
      </c>
      <c r="AY1469" s="198" t="s">
        <v>165</v>
      </c>
    </row>
    <row r="1470" s="22" customFormat="true" ht="36" hidden="false" customHeight="true" outlineLevel="0" collapsed="false">
      <c r="B1470" s="164"/>
      <c r="C1470" s="165" t="s">
        <v>1406</v>
      </c>
      <c r="D1470" s="165" t="s">
        <v>167</v>
      </c>
      <c r="E1470" s="166" t="s">
        <v>1407</v>
      </c>
      <c r="F1470" s="167" t="s">
        <v>1408</v>
      </c>
      <c r="G1470" s="168" t="s">
        <v>187</v>
      </c>
      <c r="H1470" s="169" t="n">
        <v>8.02</v>
      </c>
      <c r="I1470" s="170"/>
      <c r="J1470" s="171" t="n">
        <f aca="false">ROUND(I1470*H1470,2)</f>
        <v>0</v>
      </c>
      <c r="K1470" s="167" t="s">
        <v>171</v>
      </c>
      <c r="L1470" s="23"/>
      <c r="M1470" s="172"/>
      <c r="N1470" s="173" t="s">
        <v>44</v>
      </c>
      <c r="O1470" s="54"/>
      <c r="P1470" s="174" t="n">
        <f aca="false">O1470*H1470</f>
        <v>0</v>
      </c>
      <c r="Q1470" s="174" t="n">
        <v>0</v>
      </c>
      <c r="R1470" s="174" t="n">
        <f aca="false">Q1470*H1470</f>
        <v>0</v>
      </c>
      <c r="S1470" s="174" t="n">
        <v>2.2</v>
      </c>
      <c r="T1470" s="174" t="n">
        <f aca="false">S1470*H1470</f>
        <v>17.644</v>
      </c>
      <c r="U1470" s="175"/>
      <c r="AR1470" s="176" t="s">
        <v>172</v>
      </c>
      <c r="AT1470" s="176" t="s">
        <v>167</v>
      </c>
      <c r="AU1470" s="176" t="s">
        <v>83</v>
      </c>
      <c r="AY1470" s="3" t="s">
        <v>165</v>
      </c>
      <c r="BE1470" s="177" t="n">
        <f aca="false">IF(N1470="základní",J1470,0)</f>
        <v>0</v>
      </c>
      <c r="BF1470" s="177" t="n">
        <f aca="false">IF(N1470="snížená",J1470,0)</f>
        <v>0</v>
      </c>
      <c r="BG1470" s="177" t="n">
        <f aca="false">IF(N1470="zákl. přenesená",J1470,0)</f>
        <v>0</v>
      </c>
      <c r="BH1470" s="177" t="n">
        <f aca="false">IF(N1470="sníž. přenesená",J1470,0)</f>
        <v>0</v>
      </c>
      <c r="BI1470" s="177" t="n">
        <f aca="false">IF(N1470="nulová",J1470,0)</f>
        <v>0</v>
      </c>
      <c r="BJ1470" s="3" t="s">
        <v>81</v>
      </c>
      <c r="BK1470" s="177" t="n">
        <f aca="false">ROUND(I1470*H1470,2)</f>
        <v>0</v>
      </c>
      <c r="BL1470" s="3" t="s">
        <v>172</v>
      </c>
      <c r="BM1470" s="176" t="s">
        <v>1409</v>
      </c>
    </row>
    <row r="1471" s="178" customFormat="true" ht="12" hidden="false" customHeight="false" outlineLevel="0" collapsed="false">
      <c r="B1471" s="179"/>
      <c r="D1471" s="180" t="s">
        <v>174</v>
      </c>
      <c r="E1471" s="181"/>
      <c r="F1471" s="182" t="s">
        <v>210</v>
      </c>
      <c r="H1471" s="181"/>
      <c r="I1471" s="183"/>
      <c r="L1471" s="179"/>
      <c r="M1471" s="184"/>
      <c r="N1471" s="185"/>
      <c r="O1471" s="185"/>
      <c r="P1471" s="185"/>
      <c r="Q1471" s="185"/>
      <c r="R1471" s="185"/>
      <c r="S1471" s="185"/>
      <c r="T1471" s="185"/>
      <c r="U1471" s="186"/>
      <c r="AT1471" s="181" t="s">
        <v>174</v>
      </c>
      <c r="AU1471" s="181" t="s">
        <v>83</v>
      </c>
      <c r="AV1471" s="178" t="s">
        <v>81</v>
      </c>
      <c r="AW1471" s="178" t="s">
        <v>176</v>
      </c>
      <c r="AX1471" s="178" t="s">
        <v>73</v>
      </c>
      <c r="AY1471" s="181" t="s">
        <v>165</v>
      </c>
    </row>
    <row r="1472" s="187" customFormat="true" ht="12" hidden="false" customHeight="false" outlineLevel="0" collapsed="false">
      <c r="B1472" s="188"/>
      <c r="D1472" s="180" t="s">
        <v>174</v>
      </c>
      <c r="E1472" s="189"/>
      <c r="F1472" s="190" t="s">
        <v>1410</v>
      </c>
      <c r="H1472" s="191" t="n">
        <v>0.1512</v>
      </c>
      <c r="I1472" s="192"/>
      <c r="L1472" s="188"/>
      <c r="M1472" s="193"/>
      <c r="N1472" s="194"/>
      <c r="O1472" s="194"/>
      <c r="P1472" s="194"/>
      <c r="Q1472" s="194"/>
      <c r="R1472" s="194"/>
      <c r="S1472" s="194"/>
      <c r="T1472" s="194"/>
      <c r="U1472" s="195"/>
      <c r="AT1472" s="189" t="s">
        <v>174</v>
      </c>
      <c r="AU1472" s="189" t="s">
        <v>83</v>
      </c>
      <c r="AV1472" s="187" t="s">
        <v>83</v>
      </c>
      <c r="AW1472" s="187" t="s">
        <v>176</v>
      </c>
      <c r="AX1472" s="187" t="s">
        <v>73</v>
      </c>
      <c r="AY1472" s="189" t="s">
        <v>165</v>
      </c>
    </row>
    <row r="1473" s="178" customFormat="true" ht="12" hidden="false" customHeight="false" outlineLevel="0" collapsed="false">
      <c r="B1473" s="179"/>
      <c r="D1473" s="180" t="s">
        <v>174</v>
      </c>
      <c r="E1473" s="181"/>
      <c r="F1473" s="182" t="s">
        <v>1092</v>
      </c>
      <c r="H1473" s="181"/>
      <c r="I1473" s="183"/>
      <c r="L1473" s="179"/>
      <c r="M1473" s="184"/>
      <c r="N1473" s="185"/>
      <c r="O1473" s="185"/>
      <c r="P1473" s="185"/>
      <c r="Q1473" s="185"/>
      <c r="R1473" s="185"/>
      <c r="S1473" s="185"/>
      <c r="T1473" s="185"/>
      <c r="U1473" s="186"/>
      <c r="AT1473" s="181" t="s">
        <v>174</v>
      </c>
      <c r="AU1473" s="181" t="s">
        <v>83</v>
      </c>
      <c r="AV1473" s="178" t="s">
        <v>81</v>
      </c>
      <c r="AW1473" s="178" t="s">
        <v>176</v>
      </c>
      <c r="AX1473" s="178" t="s">
        <v>73</v>
      </c>
      <c r="AY1473" s="181" t="s">
        <v>165</v>
      </c>
    </row>
    <row r="1474" s="178" customFormat="true" ht="12" hidden="false" customHeight="false" outlineLevel="0" collapsed="false">
      <c r="B1474" s="179"/>
      <c r="D1474" s="180" t="s">
        <v>174</v>
      </c>
      <c r="E1474" s="181"/>
      <c r="F1474" s="182" t="s">
        <v>212</v>
      </c>
      <c r="H1474" s="181"/>
      <c r="I1474" s="183"/>
      <c r="L1474" s="179"/>
      <c r="M1474" s="184"/>
      <c r="N1474" s="185"/>
      <c r="O1474" s="185"/>
      <c r="P1474" s="185"/>
      <c r="Q1474" s="185"/>
      <c r="R1474" s="185"/>
      <c r="S1474" s="185"/>
      <c r="T1474" s="185"/>
      <c r="U1474" s="186"/>
      <c r="AT1474" s="181" t="s">
        <v>174</v>
      </c>
      <c r="AU1474" s="181" t="s">
        <v>83</v>
      </c>
      <c r="AV1474" s="178" t="s">
        <v>81</v>
      </c>
      <c r="AW1474" s="178" t="s">
        <v>176</v>
      </c>
      <c r="AX1474" s="178" t="s">
        <v>73</v>
      </c>
      <c r="AY1474" s="181" t="s">
        <v>165</v>
      </c>
    </row>
    <row r="1475" s="178" customFormat="true" ht="12" hidden="false" customHeight="false" outlineLevel="0" collapsed="false">
      <c r="B1475" s="179"/>
      <c r="D1475" s="180" t="s">
        <v>174</v>
      </c>
      <c r="E1475" s="181"/>
      <c r="F1475" s="182" t="s">
        <v>213</v>
      </c>
      <c r="H1475" s="181"/>
      <c r="I1475" s="183"/>
      <c r="L1475" s="179"/>
      <c r="M1475" s="184"/>
      <c r="N1475" s="185"/>
      <c r="O1475" s="185"/>
      <c r="P1475" s="185"/>
      <c r="Q1475" s="185"/>
      <c r="R1475" s="185"/>
      <c r="S1475" s="185"/>
      <c r="T1475" s="185"/>
      <c r="U1475" s="186"/>
      <c r="AT1475" s="181" t="s">
        <v>174</v>
      </c>
      <c r="AU1475" s="181" t="s">
        <v>83</v>
      </c>
      <c r="AV1475" s="178" t="s">
        <v>81</v>
      </c>
      <c r="AW1475" s="178" t="s">
        <v>176</v>
      </c>
      <c r="AX1475" s="178" t="s">
        <v>73</v>
      </c>
      <c r="AY1475" s="181" t="s">
        <v>165</v>
      </c>
    </row>
    <row r="1476" s="187" customFormat="true" ht="24" hidden="false" customHeight="false" outlineLevel="0" collapsed="false">
      <c r="B1476" s="188"/>
      <c r="D1476" s="180" t="s">
        <v>174</v>
      </c>
      <c r="E1476" s="189"/>
      <c r="F1476" s="190" t="s">
        <v>739</v>
      </c>
      <c r="H1476" s="191" t="n">
        <v>2.145</v>
      </c>
      <c r="I1476" s="192"/>
      <c r="L1476" s="188"/>
      <c r="M1476" s="193"/>
      <c r="N1476" s="194"/>
      <c r="O1476" s="194"/>
      <c r="P1476" s="194"/>
      <c r="Q1476" s="194"/>
      <c r="R1476" s="194"/>
      <c r="S1476" s="194"/>
      <c r="T1476" s="194"/>
      <c r="U1476" s="195"/>
      <c r="AT1476" s="189" t="s">
        <v>174</v>
      </c>
      <c r="AU1476" s="189" t="s">
        <v>83</v>
      </c>
      <c r="AV1476" s="187" t="s">
        <v>83</v>
      </c>
      <c r="AW1476" s="187" t="s">
        <v>176</v>
      </c>
      <c r="AX1476" s="187" t="s">
        <v>73</v>
      </c>
      <c r="AY1476" s="189" t="s">
        <v>165</v>
      </c>
    </row>
    <row r="1477" s="178" customFormat="true" ht="12" hidden="false" customHeight="false" outlineLevel="0" collapsed="false">
      <c r="B1477" s="179"/>
      <c r="D1477" s="180" t="s">
        <v>174</v>
      </c>
      <c r="E1477" s="181"/>
      <c r="F1477" s="182" t="s">
        <v>215</v>
      </c>
      <c r="H1477" s="181"/>
      <c r="I1477" s="183"/>
      <c r="L1477" s="179"/>
      <c r="M1477" s="184"/>
      <c r="N1477" s="185"/>
      <c r="O1477" s="185"/>
      <c r="P1477" s="185"/>
      <c r="Q1477" s="185"/>
      <c r="R1477" s="185"/>
      <c r="S1477" s="185"/>
      <c r="T1477" s="185"/>
      <c r="U1477" s="186"/>
      <c r="AT1477" s="181" t="s">
        <v>174</v>
      </c>
      <c r="AU1477" s="181" t="s">
        <v>83</v>
      </c>
      <c r="AV1477" s="178" t="s">
        <v>81</v>
      </c>
      <c r="AW1477" s="178" t="s">
        <v>176</v>
      </c>
      <c r="AX1477" s="178" t="s">
        <v>73</v>
      </c>
      <c r="AY1477" s="181" t="s">
        <v>165</v>
      </c>
    </row>
    <row r="1478" s="187" customFormat="true" ht="12" hidden="false" customHeight="false" outlineLevel="0" collapsed="false">
      <c r="B1478" s="188"/>
      <c r="D1478" s="180" t="s">
        <v>174</v>
      </c>
      <c r="E1478" s="189"/>
      <c r="F1478" s="190" t="s">
        <v>740</v>
      </c>
      <c r="H1478" s="191" t="n">
        <v>2.016</v>
      </c>
      <c r="I1478" s="192"/>
      <c r="L1478" s="188"/>
      <c r="M1478" s="193"/>
      <c r="N1478" s="194"/>
      <c r="O1478" s="194"/>
      <c r="P1478" s="194"/>
      <c r="Q1478" s="194"/>
      <c r="R1478" s="194"/>
      <c r="S1478" s="194"/>
      <c r="T1478" s="194"/>
      <c r="U1478" s="195"/>
      <c r="AT1478" s="189" t="s">
        <v>174</v>
      </c>
      <c r="AU1478" s="189" t="s">
        <v>83</v>
      </c>
      <c r="AV1478" s="187" t="s">
        <v>83</v>
      </c>
      <c r="AW1478" s="187" t="s">
        <v>176</v>
      </c>
      <c r="AX1478" s="187" t="s">
        <v>73</v>
      </c>
      <c r="AY1478" s="189" t="s">
        <v>165</v>
      </c>
    </row>
    <row r="1479" s="178" customFormat="true" ht="12" hidden="false" customHeight="false" outlineLevel="0" collapsed="false">
      <c r="B1479" s="179"/>
      <c r="D1479" s="180" t="s">
        <v>174</v>
      </c>
      <c r="E1479" s="181"/>
      <c r="F1479" s="182" t="s">
        <v>217</v>
      </c>
      <c r="H1479" s="181"/>
      <c r="I1479" s="183"/>
      <c r="L1479" s="179"/>
      <c r="M1479" s="184"/>
      <c r="N1479" s="185"/>
      <c r="O1479" s="185"/>
      <c r="P1479" s="185"/>
      <c r="Q1479" s="185"/>
      <c r="R1479" s="185"/>
      <c r="S1479" s="185"/>
      <c r="T1479" s="185"/>
      <c r="U1479" s="186"/>
      <c r="AT1479" s="181" t="s">
        <v>174</v>
      </c>
      <c r="AU1479" s="181" t="s">
        <v>83</v>
      </c>
      <c r="AV1479" s="178" t="s">
        <v>81</v>
      </c>
      <c r="AW1479" s="178" t="s">
        <v>176</v>
      </c>
      <c r="AX1479" s="178" t="s">
        <v>73</v>
      </c>
      <c r="AY1479" s="181" t="s">
        <v>165</v>
      </c>
    </row>
    <row r="1480" s="178" customFormat="true" ht="12" hidden="false" customHeight="false" outlineLevel="0" collapsed="false">
      <c r="B1480" s="179"/>
      <c r="D1480" s="180" t="s">
        <v>174</v>
      </c>
      <c r="E1480" s="181"/>
      <c r="F1480" s="182" t="s">
        <v>213</v>
      </c>
      <c r="H1480" s="181"/>
      <c r="I1480" s="183"/>
      <c r="L1480" s="179"/>
      <c r="M1480" s="184"/>
      <c r="N1480" s="185"/>
      <c r="O1480" s="185"/>
      <c r="P1480" s="185"/>
      <c r="Q1480" s="185"/>
      <c r="R1480" s="185"/>
      <c r="S1480" s="185"/>
      <c r="T1480" s="185"/>
      <c r="U1480" s="186"/>
      <c r="AT1480" s="181" t="s">
        <v>174</v>
      </c>
      <c r="AU1480" s="181" t="s">
        <v>83</v>
      </c>
      <c r="AV1480" s="178" t="s">
        <v>81</v>
      </c>
      <c r="AW1480" s="178" t="s">
        <v>176</v>
      </c>
      <c r="AX1480" s="178" t="s">
        <v>73</v>
      </c>
      <c r="AY1480" s="181" t="s">
        <v>165</v>
      </c>
    </row>
    <row r="1481" s="187" customFormat="true" ht="12" hidden="false" customHeight="false" outlineLevel="0" collapsed="false">
      <c r="B1481" s="188"/>
      <c r="D1481" s="180" t="s">
        <v>174</v>
      </c>
      <c r="E1481" s="189"/>
      <c r="F1481" s="190" t="s">
        <v>741</v>
      </c>
      <c r="H1481" s="191" t="n">
        <v>2.31</v>
      </c>
      <c r="I1481" s="192"/>
      <c r="L1481" s="188"/>
      <c r="M1481" s="193"/>
      <c r="N1481" s="194"/>
      <c r="O1481" s="194"/>
      <c r="P1481" s="194"/>
      <c r="Q1481" s="194"/>
      <c r="R1481" s="194"/>
      <c r="S1481" s="194"/>
      <c r="T1481" s="194"/>
      <c r="U1481" s="195"/>
      <c r="AT1481" s="189" t="s">
        <v>174</v>
      </c>
      <c r="AU1481" s="189" t="s">
        <v>83</v>
      </c>
      <c r="AV1481" s="187" t="s">
        <v>83</v>
      </c>
      <c r="AW1481" s="187" t="s">
        <v>176</v>
      </c>
      <c r="AX1481" s="187" t="s">
        <v>73</v>
      </c>
      <c r="AY1481" s="189" t="s">
        <v>165</v>
      </c>
    </row>
    <row r="1482" s="178" customFormat="true" ht="12" hidden="false" customHeight="false" outlineLevel="0" collapsed="false">
      <c r="B1482" s="179"/>
      <c r="D1482" s="180" t="s">
        <v>174</v>
      </c>
      <c r="E1482" s="181"/>
      <c r="F1482" s="182" t="s">
        <v>219</v>
      </c>
      <c r="H1482" s="181"/>
      <c r="I1482" s="183"/>
      <c r="L1482" s="179"/>
      <c r="M1482" s="184"/>
      <c r="N1482" s="185"/>
      <c r="O1482" s="185"/>
      <c r="P1482" s="185"/>
      <c r="Q1482" s="185"/>
      <c r="R1482" s="185"/>
      <c r="S1482" s="185"/>
      <c r="T1482" s="185"/>
      <c r="U1482" s="186"/>
      <c r="AT1482" s="181" t="s">
        <v>174</v>
      </c>
      <c r="AU1482" s="181" t="s">
        <v>83</v>
      </c>
      <c r="AV1482" s="178" t="s">
        <v>81</v>
      </c>
      <c r="AW1482" s="178" t="s">
        <v>176</v>
      </c>
      <c r="AX1482" s="178" t="s">
        <v>73</v>
      </c>
      <c r="AY1482" s="181" t="s">
        <v>165</v>
      </c>
    </row>
    <row r="1483" s="178" customFormat="true" ht="12" hidden="false" customHeight="false" outlineLevel="0" collapsed="false">
      <c r="B1483" s="179"/>
      <c r="D1483" s="180" t="s">
        <v>174</v>
      </c>
      <c r="E1483" s="181"/>
      <c r="F1483" s="182" t="s">
        <v>213</v>
      </c>
      <c r="H1483" s="181"/>
      <c r="I1483" s="183"/>
      <c r="L1483" s="179"/>
      <c r="M1483" s="184"/>
      <c r="N1483" s="185"/>
      <c r="O1483" s="185"/>
      <c r="P1483" s="185"/>
      <c r="Q1483" s="185"/>
      <c r="R1483" s="185"/>
      <c r="S1483" s="185"/>
      <c r="T1483" s="185"/>
      <c r="U1483" s="186"/>
      <c r="AT1483" s="181" t="s">
        <v>174</v>
      </c>
      <c r="AU1483" s="181" t="s">
        <v>83</v>
      </c>
      <c r="AV1483" s="178" t="s">
        <v>81</v>
      </c>
      <c r="AW1483" s="178" t="s">
        <v>176</v>
      </c>
      <c r="AX1483" s="178" t="s">
        <v>73</v>
      </c>
      <c r="AY1483" s="181" t="s">
        <v>165</v>
      </c>
    </row>
    <row r="1484" s="187" customFormat="true" ht="12" hidden="false" customHeight="false" outlineLevel="0" collapsed="false">
      <c r="B1484" s="188"/>
      <c r="D1484" s="180" t="s">
        <v>174</v>
      </c>
      <c r="E1484" s="189"/>
      <c r="F1484" s="190" t="s">
        <v>742</v>
      </c>
      <c r="H1484" s="191" t="n">
        <v>1.146</v>
      </c>
      <c r="I1484" s="192"/>
      <c r="L1484" s="188"/>
      <c r="M1484" s="193"/>
      <c r="N1484" s="194"/>
      <c r="O1484" s="194"/>
      <c r="P1484" s="194"/>
      <c r="Q1484" s="194"/>
      <c r="R1484" s="194"/>
      <c r="S1484" s="194"/>
      <c r="T1484" s="194"/>
      <c r="U1484" s="195"/>
      <c r="AT1484" s="189" t="s">
        <v>174</v>
      </c>
      <c r="AU1484" s="189" t="s">
        <v>83</v>
      </c>
      <c r="AV1484" s="187" t="s">
        <v>83</v>
      </c>
      <c r="AW1484" s="187" t="s">
        <v>176</v>
      </c>
      <c r="AX1484" s="187" t="s">
        <v>73</v>
      </c>
      <c r="AY1484" s="189" t="s">
        <v>165</v>
      </c>
    </row>
    <row r="1485" s="178" customFormat="true" ht="12" hidden="false" customHeight="false" outlineLevel="0" collapsed="false">
      <c r="B1485" s="179"/>
      <c r="D1485" s="180" t="s">
        <v>174</v>
      </c>
      <c r="E1485" s="181"/>
      <c r="F1485" s="182" t="s">
        <v>221</v>
      </c>
      <c r="H1485" s="181"/>
      <c r="I1485" s="183"/>
      <c r="L1485" s="179"/>
      <c r="M1485" s="184"/>
      <c r="N1485" s="185"/>
      <c r="O1485" s="185"/>
      <c r="P1485" s="185"/>
      <c r="Q1485" s="185"/>
      <c r="R1485" s="185"/>
      <c r="S1485" s="185"/>
      <c r="T1485" s="185"/>
      <c r="U1485" s="186"/>
      <c r="AT1485" s="181" t="s">
        <v>174</v>
      </c>
      <c r="AU1485" s="181" t="s">
        <v>83</v>
      </c>
      <c r="AV1485" s="178" t="s">
        <v>81</v>
      </c>
      <c r="AW1485" s="178" t="s">
        <v>176</v>
      </c>
      <c r="AX1485" s="178" t="s">
        <v>73</v>
      </c>
      <c r="AY1485" s="181" t="s">
        <v>165</v>
      </c>
    </row>
    <row r="1486" s="178" customFormat="true" ht="12" hidden="false" customHeight="false" outlineLevel="0" collapsed="false">
      <c r="B1486" s="179"/>
      <c r="D1486" s="180" t="s">
        <v>174</v>
      </c>
      <c r="E1486" s="181"/>
      <c r="F1486" s="182" t="s">
        <v>213</v>
      </c>
      <c r="H1486" s="181"/>
      <c r="I1486" s="183"/>
      <c r="L1486" s="179"/>
      <c r="M1486" s="184"/>
      <c r="N1486" s="185"/>
      <c r="O1486" s="185"/>
      <c r="P1486" s="185"/>
      <c r="Q1486" s="185"/>
      <c r="R1486" s="185"/>
      <c r="S1486" s="185"/>
      <c r="T1486" s="185"/>
      <c r="U1486" s="186"/>
      <c r="AT1486" s="181" t="s">
        <v>174</v>
      </c>
      <c r="AU1486" s="181" t="s">
        <v>83</v>
      </c>
      <c r="AV1486" s="178" t="s">
        <v>81</v>
      </c>
      <c r="AW1486" s="178" t="s">
        <v>176</v>
      </c>
      <c r="AX1486" s="178" t="s">
        <v>73</v>
      </c>
      <c r="AY1486" s="181" t="s">
        <v>165</v>
      </c>
    </row>
    <row r="1487" s="187" customFormat="true" ht="12" hidden="false" customHeight="false" outlineLevel="0" collapsed="false">
      <c r="B1487" s="188"/>
      <c r="D1487" s="180" t="s">
        <v>174</v>
      </c>
      <c r="E1487" s="189"/>
      <c r="F1487" s="190" t="s">
        <v>743</v>
      </c>
      <c r="H1487" s="191" t="n">
        <v>0.252</v>
      </c>
      <c r="I1487" s="192"/>
      <c r="L1487" s="188"/>
      <c r="M1487" s="193"/>
      <c r="N1487" s="194"/>
      <c r="O1487" s="194"/>
      <c r="P1487" s="194"/>
      <c r="Q1487" s="194"/>
      <c r="R1487" s="194"/>
      <c r="S1487" s="194"/>
      <c r="T1487" s="194"/>
      <c r="U1487" s="195"/>
      <c r="AT1487" s="189" t="s">
        <v>174</v>
      </c>
      <c r="AU1487" s="189" t="s">
        <v>83</v>
      </c>
      <c r="AV1487" s="187" t="s">
        <v>83</v>
      </c>
      <c r="AW1487" s="187" t="s">
        <v>176</v>
      </c>
      <c r="AX1487" s="187" t="s">
        <v>73</v>
      </c>
      <c r="AY1487" s="189" t="s">
        <v>165</v>
      </c>
    </row>
    <row r="1488" s="196" customFormat="true" ht="12" hidden="false" customHeight="false" outlineLevel="0" collapsed="false">
      <c r="B1488" s="197"/>
      <c r="D1488" s="180" t="s">
        <v>174</v>
      </c>
      <c r="E1488" s="198"/>
      <c r="F1488" s="199" t="s">
        <v>178</v>
      </c>
      <c r="H1488" s="200" t="n">
        <v>8.0202</v>
      </c>
      <c r="I1488" s="201"/>
      <c r="L1488" s="197"/>
      <c r="M1488" s="202"/>
      <c r="N1488" s="203"/>
      <c r="O1488" s="203"/>
      <c r="P1488" s="203"/>
      <c r="Q1488" s="203"/>
      <c r="R1488" s="203"/>
      <c r="S1488" s="203"/>
      <c r="T1488" s="203"/>
      <c r="U1488" s="204"/>
      <c r="AT1488" s="198" t="s">
        <v>174</v>
      </c>
      <c r="AU1488" s="198" t="s">
        <v>83</v>
      </c>
      <c r="AV1488" s="196" t="s">
        <v>172</v>
      </c>
      <c r="AW1488" s="196" t="s">
        <v>176</v>
      </c>
      <c r="AX1488" s="196" t="s">
        <v>81</v>
      </c>
      <c r="AY1488" s="198" t="s">
        <v>165</v>
      </c>
    </row>
    <row r="1489" s="22" customFormat="true" ht="36" hidden="false" customHeight="true" outlineLevel="0" collapsed="false">
      <c r="B1489" s="164"/>
      <c r="C1489" s="165" t="s">
        <v>1411</v>
      </c>
      <c r="D1489" s="165" t="s">
        <v>167</v>
      </c>
      <c r="E1489" s="166" t="s">
        <v>1412</v>
      </c>
      <c r="F1489" s="167" t="s">
        <v>1413</v>
      </c>
      <c r="G1489" s="168" t="s">
        <v>187</v>
      </c>
      <c r="H1489" s="169" t="n">
        <v>1.387</v>
      </c>
      <c r="I1489" s="170"/>
      <c r="J1489" s="171" t="n">
        <f aca="false">ROUND(I1489*H1489,2)</f>
        <v>0</v>
      </c>
      <c r="K1489" s="167" t="s">
        <v>171</v>
      </c>
      <c r="L1489" s="23"/>
      <c r="M1489" s="172"/>
      <c r="N1489" s="173" t="s">
        <v>44</v>
      </c>
      <c r="O1489" s="54"/>
      <c r="P1489" s="174" t="n">
        <f aca="false">O1489*H1489</f>
        <v>0</v>
      </c>
      <c r="Q1489" s="174" t="n">
        <v>0</v>
      </c>
      <c r="R1489" s="174" t="n">
        <f aca="false">Q1489*H1489</f>
        <v>0</v>
      </c>
      <c r="S1489" s="174" t="n">
        <v>2.2</v>
      </c>
      <c r="T1489" s="174" t="n">
        <f aca="false">S1489*H1489</f>
        <v>3.0514</v>
      </c>
      <c r="U1489" s="175"/>
      <c r="AR1489" s="176" t="s">
        <v>172</v>
      </c>
      <c r="AT1489" s="176" t="s">
        <v>167</v>
      </c>
      <c r="AU1489" s="176" t="s">
        <v>83</v>
      </c>
      <c r="AY1489" s="3" t="s">
        <v>165</v>
      </c>
      <c r="BE1489" s="177" t="n">
        <f aca="false">IF(N1489="základní",J1489,0)</f>
        <v>0</v>
      </c>
      <c r="BF1489" s="177" t="n">
        <f aca="false">IF(N1489="snížená",J1489,0)</f>
        <v>0</v>
      </c>
      <c r="BG1489" s="177" t="n">
        <f aca="false">IF(N1489="zákl. přenesená",J1489,0)</f>
        <v>0</v>
      </c>
      <c r="BH1489" s="177" t="n">
        <f aca="false">IF(N1489="sníž. přenesená",J1489,0)</f>
        <v>0</v>
      </c>
      <c r="BI1489" s="177" t="n">
        <f aca="false">IF(N1489="nulová",J1489,0)</f>
        <v>0</v>
      </c>
      <c r="BJ1489" s="3" t="s">
        <v>81</v>
      </c>
      <c r="BK1489" s="177" t="n">
        <f aca="false">ROUND(I1489*H1489,2)</f>
        <v>0</v>
      </c>
      <c r="BL1489" s="3" t="s">
        <v>172</v>
      </c>
      <c r="BM1489" s="176" t="s">
        <v>1414</v>
      </c>
    </row>
    <row r="1490" s="178" customFormat="true" ht="12" hidden="false" customHeight="false" outlineLevel="0" collapsed="false">
      <c r="B1490" s="179"/>
      <c r="D1490" s="180" t="s">
        <v>174</v>
      </c>
      <c r="E1490" s="181"/>
      <c r="F1490" s="182" t="s">
        <v>210</v>
      </c>
      <c r="H1490" s="181"/>
      <c r="I1490" s="183"/>
      <c r="L1490" s="179"/>
      <c r="M1490" s="184"/>
      <c r="N1490" s="185"/>
      <c r="O1490" s="185"/>
      <c r="P1490" s="185"/>
      <c r="Q1490" s="185"/>
      <c r="R1490" s="185"/>
      <c r="S1490" s="185"/>
      <c r="T1490" s="185"/>
      <c r="U1490" s="186"/>
      <c r="AT1490" s="181" t="s">
        <v>174</v>
      </c>
      <c r="AU1490" s="181" t="s">
        <v>83</v>
      </c>
      <c r="AV1490" s="178" t="s">
        <v>81</v>
      </c>
      <c r="AW1490" s="178" t="s">
        <v>176</v>
      </c>
      <c r="AX1490" s="178" t="s">
        <v>73</v>
      </c>
      <c r="AY1490" s="181" t="s">
        <v>165</v>
      </c>
    </row>
    <row r="1491" s="187" customFormat="true" ht="12" hidden="false" customHeight="false" outlineLevel="0" collapsed="false">
      <c r="B1491" s="188"/>
      <c r="D1491" s="180" t="s">
        <v>174</v>
      </c>
      <c r="E1491" s="189"/>
      <c r="F1491" s="190" t="s">
        <v>1415</v>
      </c>
      <c r="H1491" s="191" t="n">
        <v>1.3867</v>
      </c>
      <c r="I1491" s="192"/>
      <c r="L1491" s="188"/>
      <c r="M1491" s="193"/>
      <c r="N1491" s="194"/>
      <c r="O1491" s="194"/>
      <c r="P1491" s="194"/>
      <c r="Q1491" s="194"/>
      <c r="R1491" s="194"/>
      <c r="S1491" s="194"/>
      <c r="T1491" s="194"/>
      <c r="U1491" s="195"/>
      <c r="AT1491" s="189" t="s">
        <v>174</v>
      </c>
      <c r="AU1491" s="189" t="s">
        <v>83</v>
      </c>
      <c r="AV1491" s="187" t="s">
        <v>83</v>
      </c>
      <c r="AW1491" s="187" t="s">
        <v>176</v>
      </c>
      <c r="AX1491" s="187" t="s">
        <v>73</v>
      </c>
      <c r="AY1491" s="189" t="s">
        <v>165</v>
      </c>
    </row>
    <row r="1492" s="196" customFormat="true" ht="12" hidden="false" customHeight="false" outlineLevel="0" collapsed="false">
      <c r="B1492" s="197"/>
      <c r="D1492" s="180" t="s">
        <v>174</v>
      </c>
      <c r="E1492" s="198"/>
      <c r="F1492" s="199" t="s">
        <v>178</v>
      </c>
      <c r="H1492" s="200" t="n">
        <v>1.3867</v>
      </c>
      <c r="I1492" s="201"/>
      <c r="L1492" s="197"/>
      <c r="M1492" s="202"/>
      <c r="N1492" s="203"/>
      <c r="O1492" s="203"/>
      <c r="P1492" s="203"/>
      <c r="Q1492" s="203"/>
      <c r="R1492" s="203"/>
      <c r="S1492" s="203"/>
      <c r="T1492" s="203"/>
      <c r="U1492" s="204"/>
      <c r="AT1492" s="198" t="s">
        <v>174</v>
      </c>
      <c r="AU1492" s="198" t="s">
        <v>83</v>
      </c>
      <c r="AV1492" s="196" t="s">
        <v>172</v>
      </c>
      <c r="AW1492" s="196" t="s">
        <v>176</v>
      </c>
      <c r="AX1492" s="196" t="s">
        <v>81</v>
      </c>
      <c r="AY1492" s="198" t="s">
        <v>165</v>
      </c>
    </row>
    <row r="1493" s="22" customFormat="true" ht="24" hidden="false" customHeight="true" outlineLevel="0" collapsed="false">
      <c r="B1493" s="164"/>
      <c r="C1493" s="165" t="s">
        <v>1416</v>
      </c>
      <c r="D1493" s="165" t="s">
        <v>167</v>
      </c>
      <c r="E1493" s="166" t="s">
        <v>1417</v>
      </c>
      <c r="F1493" s="167" t="s">
        <v>1418</v>
      </c>
      <c r="G1493" s="168" t="s">
        <v>170</v>
      </c>
      <c r="H1493" s="169" t="n">
        <v>1229.68</v>
      </c>
      <c r="I1493" s="170"/>
      <c r="J1493" s="171" t="n">
        <f aca="false">ROUND(I1493*H1493,2)</f>
        <v>0</v>
      </c>
      <c r="K1493" s="167" t="s">
        <v>171</v>
      </c>
      <c r="L1493" s="23"/>
      <c r="M1493" s="172"/>
      <c r="N1493" s="173" t="s">
        <v>44</v>
      </c>
      <c r="O1493" s="54"/>
      <c r="P1493" s="174" t="n">
        <f aca="false">O1493*H1493</f>
        <v>0</v>
      </c>
      <c r="Q1493" s="174" t="n">
        <v>0</v>
      </c>
      <c r="R1493" s="174" t="n">
        <f aca="false">Q1493*H1493</f>
        <v>0</v>
      </c>
      <c r="S1493" s="174" t="n">
        <v>0.09</v>
      </c>
      <c r="T1493" s="174" t="n">
        <f aca="false">S1493*H1493</f>
        <v>110.6712</v>
      </c>
      <c r="U1493" s="175"/>
      <c r="AR1493" s="176" t="s">
        <v>172</v>
      </c>
      <c r="AT1493" s="176" t="s">
        <v>167</v>
      </c>
      <c r="AU1493" s="176" t="s">
        <v>83</v>
      </c>
      <c r="AY1493" s="3" t="s">
        <v>165</v>
      </c>
      <c r="BE1493" s="177" t="n">
        <f aca="false">IF(N1493="základní",J1493,0)</f>
        <v>0</v>
      </c>
      <c r="BF1493" s="177" t="n">
        <f aca="false">IF(N1493="snížená",J1493,0)</f>
        <v>0</v>
      </c>
      <c r="BG1493" s="177" t="n">
        <f aca="false">IF(N1493="zákl. přenesená",J1493,0)</f>
        <v>0</v>
      </c>
      <c r="BH1493" s="177" t="n">
        <f aca="false">IF(N1493="sníž. přenesená",J1493,0)</f>
        <v>0</v>
      </c>
      <c r="BI1493" s="177" t="n">
        <f aca="false">IF(N1493="nulová",J1493,0)</f>
        <v>0</v>
      </c>
      <c r="BJ1493" s="3" t="s">
        <v>81</v>
      </c>
      <c r="BK1493" s="177" t="n">
        <f aca="false">ROUND(I1493*H1493,2)</f>
        <v>0</v>
      </c>
      <c r="BL1493" s="3" t="s">
        <v>172</v>
      </c>
      <c r="BM1493" s="176" t="s">
        <v>1419</v>
      </c>
    </row>
    <row r="1494" s="178" customFormat="true" ht="12" hidden="false" customHeight="false" outlineLevel="0" collapsed="false">
      <c r="B1494" s="179"/>
      <c r="D1494" s="180" t="s">
        <v>174</v>
      </c>
      <c r="E1494" s="181"/>
      <c r="F1494" s="182" t="s">
        <v>210</v>
      </c>
      <c r="H1494" s="181"/>
      <c r="I1494" s="183"/>
      <c r="L1494" s="179"/>
      <c r="M1494" s="184"/>
      <c r="N1494" s="185"/>
      <c r="O1494" s="185"/>
      <c r="P1494" s="185"/>
      <c r="Q1494" s="185"/>
      <c r="R1494" s="185"/>
      <c r="S1494" s="185"/>
      <c r="T1494" s="185"/>
      <c r="U1494" s="186"/>
      <c r="AT1494" s="181" t="s">
        <v>174</v>
      </c>
      <c r="AU1494" s="181" t="s">
        <v>83</v>
      </c>
      <c r="AV1494" s="178" t="s">
        <v>81</v>
      </c>
      <c r="AW1494" s="178" t="s">
        <v>176</v>
      </c>
      <c r="AX1494" s="178" t="s">
        <v>73</v>
      </c>
      <c r="AY1494" s="181" t="s">
        <v>165</v>
      </c>
    </row>
    <row r="1495" s="187" customFormat="true" ht="12" hidden="false" customHeight="false" outlineLevel="0" collapsed="false">
      <c r="B1495" s="188"/>
      <c r="D1495" s="180" t="s">
        <v>174</v>
      </c>
      <c r="E1495" s="189"/>
      <c r="F1495" s="190" t="s">
        <v>1420</v>
      </c>
      <c r="H1495" s="191" t="n">
        <v>14.69</v>
      </c>
      <c r="I1495" s="192"/>
      <c r="L1495" s="188"/>
      <c r="M1495" s="193"/>
      <c r="N1495" s="194"/>
      <c r="O1495" s="194"/>
      <c r="P1495" s="194"/>
      <c r="Q1495" s="194"/>
      <c r="R1495" s="194"/>
      <c r="S1495" s="194"/>
      <c r="T1495" s="194"/>
      <c r="U1495" s="195"/>
      <c r="AT1495" s="189" t="s">
        <v>174</v>
      </c>
      <c r="AU1495" s="189" t="s">
        <v>83</v>
      </c>
      <c r="AV1495" s="187" t="s">
        <v>83</v>
      </c>
      <c r="AW1495" s="187" t="s">
        <v>176</v>
      </c>
      <c r="AX1495" s="187" t="s">
        <v>73</v>
      </c>
      <c r="AY1495" s="189" t="s">
        <v>165</v>
      </c>
    </row>
    <row r="1496" s="187" customFormat="true" ht="48" hidden="false" customHeight="false" outlineLevel="0" collapsed="false">
      <c r="B1496" s="188"/>
      <c r="D1496" s="180" t="s">
        <v>174</v>
      </c>
      <c r="E1496" s="189"/>
      <c r="F1496" s="190" t="s">
        <v>1421</v>
      </c>
      <c r="H1496" s="191" t="n">
        <v>338.16</v>
      </c>
      <c r="I1496" s="192"/>
      <c r="L1496" s="188"/>
      <c r="M1496" s="193"/>
      <c r="N1496" s="194"/>
      <c r="O1496" s="194"/>
      <c r="P1496" s="194"/>
      <c r="Q1496" s="194"/>
      <c r="R1496" s="194"/>
      <c r="S1496" s="194"/>
      <c r="T1496" s="194"/>
      <c r="U1496" s="195"/>
      <c r="AT1496" s="189" t="s">
        <v>174</v>
      </c>
      <c r="AU1496" s="189" t="s">
        <v>83</v>
      </c>
      <c r="AV1496" s="187" t="s">
        <v>83</v>
      </c>
      <c r="AW1496" s="187" t="s">
        <v>176</v>
      </c>
      <c r="AX1496" s="187" t="s">
        <v>73</v>
      </c>
      <c r="AY1496" s="189" t="s">
        <v>165</v>
      </c>
    </row>
    <row r="1497" s="187" customFormat="true" ht="12" hidden="false" customHeight="false" outlineLevel="0" collapsed="false">
      <c r="B1497" s="188"/>
      <c r="D1497" s="180" t="s">
        <v>174</v>
      </c>
      <c r="E1497" s="189"/>
      <c r="F1497" s="190" t="s">
        <v>1422</v>
      </c>
      <c r="H1497" s="191" t="n">
        <v>12.1</v>
      </c>
      <c r="I1497" s="192"/>
      <c r="L1497" s="188"/>
      <c r="M1497" s="193"/>
      <c r="N1497" s="194"/>
      <c r="O1497" s="194"/>
      <c r="P1497" s="194"/>
      <c r="Q1497" s="194"/>
      <c r="R1497" s="194"/>
      <c r="S1497" s="194"/>
      <c r="T1497" s="194"/>
      <c r="U1497" s="195"/>
      <c r="AT1497" s="189" t="s">
        <v>174</v>
      </c>
      <c r="AU1497" s="189" t="s">
        <v>83</v>
      </c>
      <c r="AV1497" s="187" t="s">
        <v>83</v>
      </c>
      <c r="AW1497" s="187" t="s">
        <v>176</v>
      </c>
      <c r="AX1497" s="187" t="s">
        <v>73</v>
      </c>
      <c r="AY1497" s="189" t="s">
        <v>165</v>
      </c>
    </row>
    <row r="1498" s="178" customFormat="true" ht="12" hidden="false" customHeight="false" outlineLevel="0" collapsed="false">
      <c r="B1498" s="179"/>
      <c r="D1498" s="180" t="s">
        <v>174</v>
      </c>
      <c r="E1498" s="181"/>
      <c r="F1498" s="182" t="s">
        <v>375</v>
      </c>
      <c r="H1498" s="181"/>
      <c r="I1498" s="183"/>
      <c r="L1498" s="179"/>
      <c r="M1498" s="184"/>
      <c r="N1498" s="185"/>
      <c r="O1498" s="185"/>
      <c r="P1498" s="185"/>
      <c r="Q1498" s="185"/>
      <c r="R1498" s="185"/>
      <c r="S1498" s="185"/>
      <c r="T1498" s="185"/>
      <c r="U1498" s="186"/>
      <c r="AT1498" s="181" t="s">
        <v>174</v>
      </c>
      <c r="AU1498" s="181" t="s">
        <v>83</v>
      </c>
      <c r="AV1498" s="178" t="s">
        <v>81</v>
      </c>
      <c r="AW1498" s="178" t="s">
        <v>176</v>
      </c>
      <c r="AX1498" s="178" t="s">
        <v>73</v>
      </c>
      <c r="AY1498" s="181" t="s">
        <v>165</v>
      </c>
    </row>
    <row r="1499" s="187" customFormat="true" ht="36" hidden="false" customHeight="false" outlineLevel="0" collapsed="false">
      <c r="B1499" s="188"/>
      <c r="D1499" s="180" t="s">
        <v>174</v>
      </c>
      <c r="E1499" s="189"/>
      <c r="F1499" s="190" t="s">
        <v>1423</v>
      </c>
      <c r="H1499" s="191" t="n">
        <v>138.79</v>
      </c>
      <c r="I1499" s="192"/>
      <c r="L1499" s="188"/>
      <c r="M1499" s="193"/>
      <c r="N1499" s="194"/>
      <c r="O1499" s="194"/>
      <c r="P1499" s="194"/>
      <c r="Q1499" s="194"/>
      <c r="R1499" s="194"/>
      <c r="S1499" s="194"/>
      <c r="T1499" s="194"/>
      <c r="U1499" s="195"/>
      <c r="AT1499" s="189" t="s">
        <v>174</v>
      </c>
      <c r="AU1499" s="189" t="s">
        <v>83</v>
      </c>
      <c r="AV1499" s="187" t="s">
        <v>83</v>
      </c>
      <c r="AW1499" s="187" t="s">
        <v>176</v>
      </c>
      <c r="AX1499" s="187" t="s">
        <v>73</v>
      </c>
      <c r="AY1499" s="189" t="s">
        <v>165</v>
      </c>
    </row>
    <row r="1500" s="187" customFormat="true" ht="36" hidden="false" customHeight="false" outlineLevel="0" collapsed="false">
      <c r="B1500" s="188"/>
      <c r="D1500" s="180" t="s">
        <v>174</v>
      </c>
      <c r="E1500" s="189"/>
      <c r="F1500" s="190" t="s">
        <v>1424</v>
      </c>
      <c r="H1500" s="191" t="n">
        <v>161.17</v>
      </c>
      <c r="I1500" s="192"/>
      <c r="L1500" s="188"/>
      <c r="M1500" s="193"/>
      <c r="N1500" s="194"/>
      <c r="O1500" s="194"/>
      <c r="P1500" s="194"/>
      <c r="Q1500" s="194"/>
      <c r="R1500" s="194"/>
      <c r="S1500" s="194"/>
      <c r="T1500" s="194"/>
      <c r="U1500" s="195"/>
      <c r="AT1500" s="189" t="s">
        <v>174</v>
      </c>
      <c r="AU1500" s="189" t="s">
        <v>83</v>
      </c>
      <c r="AV1500" s="187" t="s">
        <v>83</v>
      </c>
      <c r="AW1500" s="187" t="s">
        <v>176</v>
      </c>
      <c r="AX1500" s="187" t="s">
        <v>73</v>
      </c>
      <c r="AY1500" s="189" t="s">
        <v>165</v>
      </c>
    </row>
    <row r="1501" s="187" customFormat="true" ht="12" hidden="false" customHeight="false" outlineLevel="0" collapsed="false">
      <c r="B1501" s="188"/>
      <c r="D1501" s="180" t="s">
        <v>174</v>
      </c>
      <c r="E1501" s="189"/>
      <c r="F1501" s="190" t="s">
        <v>1425</v>
      </c>
      <c r="H1501" s="191" t="n">
        <v>130.08</v>
      </c>
      <c r="I1501" s="192"/>
      <c r="L1501" s="188"/>
      <c r="M1501" s="193"/>
      <c r="N1501" s="194"/>
      <c r="O1501" s="194"/>
      <c r="P1501" s="194"/>
      <c r="Q1501" s="194"/>
      <c r="R1501" s="194"/>
      <c r="S1501" s="194"/>
      <c r="T1501" s="194"/>
      <c r="U1501" s="195"/>
      <c r="AT1501" s="189" t="s">
        <v>174</v>
      </c>
      <c r="AU1501" s="189" t="s">
        <v>83</v>
      </c>
      <c r="AV1501" s="187" t="s">
        <v>83</v>
      </c>
      <c r="AW1501" s="187" t="s">
        <v>176</v>
      </c>
      <c r="AX1501" s="187" t="s">
        <v>73</v>
      </c>
      <c r="AY1501" s="189" t="s">
        <v>165</v>
      </c>
    </row>
    <row r="1502" s="178" customFormat="true" ht="12" hidden="false" customHeight="false" outlineLevel="0" collapsed="false">
      <c r="B1502" s="179"/>
      <c r="D1502" s="180" t="s">
        <v>174</v>
      </c>
      <c r="E1502" s="181"/>
      <c r="F1502" s="182" t="s">
        <v>377</v>
      </c>
      <c r="H1502" s="181"/>
      <c r="I1502" s="183"/>
      <c r="L1502" s="179"/>
      <c r="M1502" s="184"/>
      <c r="N1502" s="185"/>
      <c r="O1502" s="185"/>
      <c r="P1502" s="185"/>
      <c r="Q1502" s="185"/>
      <c r="R1502" s="185"/>
      <c r="S1502" s="185"/>
      <c r="T1502" s="185"/>
      <c r="U1502" s="186"/>
      <c r="AT1502" s="181" t="s">
        <v>174</v>
      </c>
      <c r="AU1502" s="181" t="s">
        <v>83</v>
      </c>
      <c r="AV1502" s="178" t="s">
        <v>81</v>
      </c>
      <c r="AW1502" s="178" t="s">
        <v>176</v>
      </c>
      <c r="AX1502" s="178" t="s">
        <v>73</v>
      </c>
      <c r="AY1502" s="181" t="s">
        <v>165</v>
      </c>
    </row>
    <row r="1503" s="187" customFormat="true" ht="36" hidden="false" customHeight="false" outlineLevel="0" collapsed="false">
      <c r="B1503" s="188"/>
      <c r="D1503" s="180" t="s">
        <v>174</v>
      </c>
      <c r="E1503" s="189"/>
      <c r="F1503" s="190" t="s">
        <v>1426</v>
      </c>
      <c r="H1503" s="191" t="n">
        <v>121.65</v>
      </c>
      <c r="I1503" s="192"/>
      <c r="L1503" s="188"/>
      <c r="M1503" s="193"/>
      <c r="N1503" s="194"/>
      <c r="O1503" s="194"/>
      <c r="P1503" s="194"/>
      <c r="Q1503" s="194"/>
      <c r="R1503" s="194"/>
      <c r="S1503" s="194"/>
      <c r="T1503" s="194"/>
      <c r="U1503" s="195"/>
      <c r="AT1503" s="189" t="s">
        <v>174</v>
      </c>
      <c r="AU1503" s="189" t="s">
        <v>83</v>
      </c>
      <c r="AV1503" s="187" t="s">
        <v>83</v>
      </c>
      <c r="AW1503" s="187" t="s">
        <v>176</v>
      </c>
      <c r="AX1503" s="187" t="s">
        <v>73</v>
      </c>
      <c r="AY1503" s="189" t="s">
        <v>165</v>
      </c>
    </row>
    <row r="1504" s="187" customFormat="true" ht="36" hidden="false" customHeight="false" outlineLevel="0" collapsed="false">
      <c r="B1504" s="188"/>
      <c r="D1504" s="180" t="s">
        <v>174</v>
      </c>
      <c r="E1504" s="189"/>
      <c r="F1504" s="190" t="s">
        <v>1427</v>
      </c>
      <c r="H1504" s="191" t="n">
        <v>182.96</v>
      </c>
      <c r="I1504" s="192"/>
      <c r="L1504" s="188"/>
      <c r="M1504" s="193"/>
      <c r="N1504" s="194"/>
      <c r="O1504" s="194"/>
      <c r="P1504" s="194"/>
      <c r="Q1504" s="194"/>
      <c r="R1504" s="194"/>
      <c r="S1504" s="194"/>
      <c r="T1504" s="194"/>
      <c r="U1504" s="195"/>
      <c r="AT1504" s="189" t="s">
        <v>174</v>
      </c>
      <c r="AU1504" s="189" t="s">
        <v>83</v>
      </c>
      <c r="AV1504" s="187" t="s">
        <v>83</v>
      </c>
      <c r="AW1504" s="187" t="s">
        <v>176</v>
      </c>
      <c r="AX1504" s="187" t="s">
        <v>73</v>
      </c>
      <c r="AY1504" s="189" t="s">
        <v>165</v>
      </c>
    </row>
    <row r="1505" s="187" customFormat="true" ht="12" hidden="false" customHeight="false" outlineLevel="0" collapsed="false">
      <c r="B1505" s="188"/>
      <c r="D1505" s="180" t="s">
        <v>174</v>
      </c>
      <c r="E1505" s="189"/>
      <c r="F1505" s="190" t="s">
        <v>1425</v>
      </c>
      <c r="H1505" s="191" t="n">
        <v>130.08</v>
      </c>
      <c r="I1505" s="192"/>
      <c r="L1505" s="188"/>
      <c r="M1505" s="193"/>
      <c r="N1505" s="194"/>
      <c r="O1505" s="194"/>
      <c r="P1505" s="194"/>
      <c r="Q1505" s="194"/>
      <c r="R1505" s="194"/>
      <c r="S1505" s="194"/>
      <c r="T1505" s="194"/>
      <c r="U1505" s="195"/>
      <c r="AT1505" s="189" t="s">
        <v>174</v>
      </c>
      <c r="AU1505" s="189" t="s">
        <v>83</v>
      </c>
      <c r="AV1505" s="187" t="s">
        <v>83</v>
      </c>
      <c r="AW1505" s="187" t="s">
        <v>176</v>
      </c>
      <c r="AX1505" s="187" t="s">
        <v>73</v>
      </c>
      <c r="AY1505" s="189" t="s">
        <v>165</v>
      </c>
    </row>
    <row r="1506" s="196" customFormat="true" ht="12" hidden="false" customHeight="false" outlineLevel="0" collapsed="false">
      <c r="B1506" s="197"/>
      <c r="D1506" s="180" t="s">
        <v>174</v>
      </c>
      <c r="E1506" s="198"/>
      <c r="F1506" s="199" t="s">
        <v>178</v>
      </c>
      <c r="H1506" s="200" t="n">
        <v>1229.68</v>
      </c>
      <c r="I1506" s="201"/>
      <c r="L1506" s="197"/>
      <c r="M1506" s="202"/>
      <c r="N1506" s="203"/>
      <c r="O1506" s="203"/>
      <c r="P1506" s="203"/>
      <c r="Q1506" s="203"/>
      <c r="R1506" s="203"/>
      <c r="S1506" s="203"/>
      <c r="T1506" s="203"/>
      <c r="U1506" s="204"/>
      <c r="AT1506" s="198" t="s">
        <v>174</v>
      </c>
      <c r="AU1506" s="198" t="s">
        <v>83</v>
      </c>
      <c r="AV1506" s="196" t="s">
        <v>172</v>
      </c>
      <c r="AW1506" s="196" t="s">
        <v>176</v>
      </c>
      <c r="AX1506" s="196" t="s">
        <v>81</v>
      </c>
      <c r="AY1506" s="198" t="s">
        <v>165</v>
      </c>
    </row>
    <row r="1507" s="22" customFormat="true" ht="24" hidden="false" customHeight="true" outlineLevel="0" collapsed="false">
      <c r="B1507" s="164"/>
      <c r="C1507" s="165" t="s">
        <v>1428</v>
      </c>
      <c r="D1507" s="165" t="s">
        <v>167</v>
      </c>
      <c r="E1507" s="166" t="s">
        <v>1429</v>
      </c>
      <c r="F1507" s="167" t="s">
        <v>1430</v>
      </c>
      <c r="G1507" s="168" t="s">
        <v>170</v>
      </c>
      <c r="H1507" s="169" t="n">
        <v>330.626</v>
      </c>
      <c r="I1507" s="170"/>
      <c r="J1507" s="171" t="n">
        <f aca="false">ROUND(I1507*H1507,2)</f>
        <v>0</v>
      </c>
      <c r="K1507" s="167" t="s">
        <v>171</v>
      </c>
      <c r="L1507" s="23"/>
      <c r="M1507" s="172"/>
      <c r="N1507" s="173" t="s">
        <v>44</v>
      </c>
      <c r="O1507" s="54"/>
      <c r="P1507" s="174" t="n">
        <f aca="false">O1507*H1507</f>
        <v>0</v>
      </c>
      <c r="Q1507" s="174" t="n">
        <v>0</v>
      </c>
      <c r="R1507" s="174" t="n">
        <f aca="false">Q1507*H1507</f>
        <v>0</v>
      </c>
      <c r="S1507" s="174" t="n">
        <v>0.035</v>
      </c>
      <c r="T1507" s="174" t="n">
        <f aca="false">S1507*H1507</f>
        <v>11.57191</v>
      </c>
      <c r="U1507" s="175"/>
      <c r="AR1507" s="176" t="s">
        <v>172</v>
      </c>
      <c r="AT1507" s="176" t="s">
        <v>167</v>
      </c>
      <c r="AU1507" s="176" t="s">
        <v>83</v>
      </c>
      <c r="AY1507" s="3" t="s">
        <v>165</v>
      </c>
      <c r="BE1507" s="177" t="n">
        <f aca="false">IF(N1507="základní",J1507,0)</f>
        <v>0</v>
      </c>
      <c r="BF1507" s="177" t="n">
        <f aca="false">IF(N1507="snížená",J1507,0)</f>
        <v>0</v>
      </c>
      <c r="BG1507" s="177" t="n">
        <f aca="false">IF(N1507="zákl. přenesená",J1507,0)</f>
        <v>0</v>
      </c>
      <c r="BH1507" s="177" t="n">
        <f aca="false">IF(N1507="sníž. přenesená",J1507,0)</f>
        <v>0</v>
      </c>
      <c r="BI1507" s="177" t="n">
        <f aca="false">IF(N1507="nulová",J1507,0)</f>
        <v>0</v>
      </c>
      <c r="BJ1507" s="3" t="s">
        <v>81</v>
      </c>
      <c r="BK1507" s="177" t="n">
        <f aca="false">ROUND(I1507*H1507,2)</f>
        <v>0</v>
      </c>
      <c r="BL1507" s="3" t="s">
        <v>172</v>
      </c>
      <c r="BM1507" s="176" t="s">
        <v>1431</v>
      </c>
    </row>
    <row r="1508" s="178" customFormat="true" ht="12" hidden="false" customHeight="false" outlineLevel="0" collapsed="false">
      <c r="B1508" s="179"/>
      <c r="D1508" s="180" t="s">
        <v>174</v>
      </c>
      <c r="E1508" s="181"/>
      <c r="F1508" s="182" t="s">
        <v>210</v>
      </c>
      <c r="H1508" s="181"/>
      <c r="I1508" s="183"/>
      <c r="L1508" s="179"/>
      <c r="M1508" s="184"/>
      <c r="N1508" s="185"/>
      <c r="O1508" s="185"/>
      <c r="P1508" s="185"/>
      <c r="Q1508" s="185"/>
      <c r="R1508" s="185"/>
      <c r="S1508" s="185"/>
      <c r="T1508" s="185"/>
      <c r="U1508" s="186"/>
      <c r="AT1508" s="181" t="s">
        <v>174</v>
      </c>
      <c r="AU1508" s="181" t="s">
        <v>83</v>
      </c>
      <c r="AV1508" s="178" t="s">
        <v>81</v>
      </c>
      <c r="AW1508" s="178" t="s">
        <v>176</v>
      </c>
      <c r="AX1508" s="178" t="s">
        <v>73</v>
      </c>
      <c r="AY1508" s="181" t="s">
        <v>165</v>
      </c>
    </row>
    <row r="1509" s="187" customFormat="true" ht="12" hidden="false" customHeight="false" outlineLevel="0" collapsed="false">
      <c r="B1509" s="188"/>
      <c r="D1509" s="180" t="s">
        <v>174</v>
      </c>
      <c r="E1509" s="189"/>
      <c r="F1509" s="190" t="s">
        <v>1432</v>
      </c>
      <c r="H1509" s="191" t="n">
        <v>22</v>
      </c>
      <c r="I1509" s="192"/>
      <c r="L1509" s="188"/>
      <c r="M1509" s="193"/>
      <c r="N1509" s="194"/>
      <c r="O1509" s="194"/>
      <c r="P1509" s="194"/>
      <c r="Q1509" s="194"/>
      <c r="R1509" s="194"/>
      <c r="S1509" s="194"/>
      <c r="T1509" s="194"/>
      <c r="U1509" s="195"/>
      <c r="AT1509" s="189" t="s">
        <v>174</v>
      </c>
      <c r="AU1509" s="189" t="s">
        <v>83</v>
      </c>
      <c r="AV1509" s="187" t="s">
        <v>83</v>
      </c>
      <c r="AW1509" s="187" t="s">
        <v>176</v>
      </c>
      <c r="AX1509" s="187" t="s">
        <v>73</v>
      </c>
      <c r="AY1509" s="189" t="s">
        <v>165</v>
      </c>
    </row>
    <row r="1510" s="178" customFormat="true" ht="12" hidden="false" customHeight="false" outlineLevel="0" collapsed="false">
      <c r="B1510" s="179"/>
      <c r="D1510" s="180" t="s">
        <v>174</v>
      </c>
      <c r="E1510" s="181"/>
      <c r="F1510" s="182" t="s">
        <v>1433</v>
      </c>
      <c r="H1510" s="181"/>
      <c r="I1510" s="183"/>
      <c r="L1510" s="179"/>
      <c r="M1510" s="184"/>
      <c r="N1510" s="185"/>
      <c r="O1510" s="185"/>
      <c r="P1510" s="185"/>
      <c r="Q1510" s="185"/>
      <c r="R1510" s="185"/>
      <c r="S1510" s="185"/>
      <c r="T1510" s="185"/>
      <c r="U1510" s="186"/>
      <c r="AT1510" s="181" t="s">
        <v>174</v>
      </c>
      <c r="AU1510" s="181" t="s">
        <v>83</v>
      </c>
      <c r="AV1510" s="178" t="s">
        <v>81</v>
      </c>
      <c r="AW1510" s="178" t="s">
        <v>176</v>
      </c>
      <c r="AX1510" s="178" t="s">
        <v>73</v>
      </c>
      <c r="AY1510" s="181" t="s">
        <v>165</v>
      </c>
    </row>
    <row r="1511" s="187" customFormat="true" ht="12" hidden="false" customHeight="false" outlineLevel="0" collapsed="false">
      <c r="B1511" s="188"/>
      <c r="D1511" s="180" t="s">
        <v>174</v>
      </c>
      <c r="E1511" s="189"/>
      <c r="F1511" s="190" t="s">
        <v>1434</v>
      </c>
      <c r="H1511" s="191" t="n">
        <v>10.89</v>
      </c>
      <c r="I1511" s="192"/>
      <c r="L1511" s="188"/>
      <c r="M1511" s="193"/>
      <c r="N1511" s="194"/>
      <c r="O1511" s="194"/>
      <c r="P1511" s="194"/>
      <c r="Q1511" s="194"/>
      <c r="R1511" s="194"/>
      <c r="S1511" s="194"/>
      <c r="T1511" s="194"/>
      <c r="U1511" s="195"/>
      <c r="AT1511" s="189" t="s">
        <v>174</v>
      </c>
      <c r="AU1511" s="189" t="s">
        <v>83</v>
      </c>
      <c r="AV1511" s="187" t="s">
        <v>83</v>
      </c>
      <c r="AW1511" s="187" t="s">
        <v>176</v>
      </c>
      <c r="AX1511" s="187" t="s">
        <v>73</v>
      </c>
      <c r="AY1511" s="189" t="s">
        <v>165</v>
      </c>
    </row>
    <row r="1512" s="187" customFormat="true" ht="12" hidden="false" customHeight="false" outlineLevel="0" collapsed="false">
      <c r="B1512" s="188"/>
      <c r="D1512" s="180" t="s">
        <v>174</v>
      </c>
      <c r="E1512" s="189"/>
      <c r="F1512" s="190" t="s">
        <v>1435</v>
      </c>
      <c r="H1512" s="191" t="n">
        <v>5.52</v>
      </c>
      <c r="I1512" s="192"/>
      <c r="L1512" s="188"/>
      <c r="M1512" s="193"/>
      <c r="N1512" s="194"/>
      <c r="O1512" s="194"/>
      <c r="P1512" s="194"/>
      <c r="Q1512" s="194"/>
      <c r="R1512" s="194"/>
      <c r="S1512" s="194"/>
      <c r="T1512" s="194"/>
      <c r="U1512" s="195"/>
      <c r="AT1512" s="189" t="s">
        <v>174</v>
      </c>
      <c r="AU1512" s="189" t="s">
        <v>83</v>
      </c>
      <c r="AV1512" s="187" t="s">
        <v>83</v>
      </c>
      <c r="AW1512" s="187" t="s">
        <v>176</v>
      </c>
      <c r="AX1512" s="187" t="s">
        <v>73</v>
      </c>
      <c r="AY1512" s="189" t="s">
        <v>165</v>
      </c>
    </row>
    <row r="1513" s="178" customFormat="true" ht="12" hidden="false" customHeight="false" outlineLevel="0" collapsed="false">
      <c r="B1513" s="179"/>
      <c r="D1513" s="180" t="s">
        <v>174</v>
      </c>
      <c r="E1513" s="181"/>
      <c r="F1513" s="182" t="s">
        <v>375</v>
      </c>
      <c r="H1513" s="181"/>
      <c r="I1513" s="183"/>
      <c r="L1513" s="179"/>
      <c r="M1513" s="184"/>
      <c r="N1513" s="185"/>
      <c r="O1513" s="185"/>
      <c r="P1513" s="185"/>
      <c r="Q1513" s="185"/>
      <c r="R1513" s="185"/>
      <c r="S1513" s="185"/>
      <c r="T1513" s="185"/>
      <c r="U1513" s="186"/>
      <c r="AT1513" s="181" t="s">
        <v>174</v>
      </c>
      <c r="AU1513" s="181" t="s">
        <v>83</v>
      </c>
      <c r="AV1513" s="178" t="s">
        <v>81</v>
      </c>
      <c r="AW1513" s="178" t="s">
        <v>176</v>
      </c>
      <c r="AX1513" s="178" t="s">
        <v>73</v>
      </c>
      <c r="AY1513" s="181" t="s">
        <v>165</v>
      </c>
    </row>
    <row r="1514" s="187" customFormat="true" ht="24" hidden="false" customHeight="false" outlineLevel="0" collapsed="false">
      <c r="B1514" s="188"/>
      <c r="D1514" s="180" t="s">
        <v>174</v>
      </c>
      <c r="E1514" s="189"/>
      <c r="F1514" s="190" t="s">
        <v>1436</v>
      </c>
      <c r="H1514" s="191" t="n">
        <v>138.79</v>
      </c>
      <c r="I1514" s="192"/>
      <c r="L1514" s="188"/>
      <c r="M1514" s="193"/>
      <c r="N1514" s="194"/>
      <c r="O1514" s="194"/>
      <c r="P1514" s="194"/>
      <c r="Q1514" s="194"/>
      <c r="R1514" s="194"/>
      <c r="S1514" s="194"/>
      <c r="T1514" s="194"/>
      <c r="U1514" s="195"/>
      <c r="AT1514" s="189" t="s">
        <v>174</v>
      </c>
      <c r="AU1514" s="189" t="s">
        <v>83</v>
      </c>
      <c r="AV1514" s="187" t="s">
        <v>83</v>
      </c>
      <c r="AW1514" s="187" t="s">
        <v>176</v>
      </c>
      <c r="AX1514" s="187" t="s">
        <v>73</v>
      </c>
      <c r="AY1514" s="189" t="s">
        <v>165</v>
      </c>
    </row>
    <row r="1515" s="178" customFormat="true" ht="12" hidden="false" customHeight="false" outlineLevel="0" collapsed="false">
      <c r="B1515" s="179"/>
      <c r="D1515" s="180" t="s">
        <v>174</v>
      </c>
      <c r="E1515" s="181"/>
      <c r="F1515" s="182" t="s">
        <v>1437</v>
      </c>
      <c r="H1515" s="181"/>
      <c r="I1515" s="183"/>
      <c r="L1515" s="179"/>
      <c r="M1515" s="184"/>
      <c r="N1515" s="185"/>
      <c r="O1515" s="185"/>
      <c r="P1515" s="185"/>
      <c r="Q1515" s="185"/>
      <c r="R1515" s="185"/>
      <c r="S1515" s="185"/>
      <c r="T1515" s="185"/>
      <c r="U1515" s="186"/>
      <c r="AT1515" s="181" t="s">
        <v>174</v>
      </c>
      <c r="AU1515" s="181" t="s">
        <v>83</v>
      </c>
      <c r="AV1515" s="178" t="s">
        <v>81</v>
      </c>
      <c r="AW1515" s="178" t="s">
        <v>176</v>
      </c>
      <c r="AX1515" s="178" t="s">
        <v>73</v>
      </c>
      <c r="AY1515" s="181" t="s">
        <v>165</v>
      </c>
    </row>
    <row r="1516" s="187" customFormat="true" ht="12" hidden="false" customHeight="false" outlineLevel="0" collapsed="false">
      <c r="B1516" s="188"/>
      <c r="D1516" s="180" t="s">
        <v>174</v>
      </c>
      <c r="E1516" s="189"/>
      <c r="F1516" s="190" t="s">
        <v>1438</v>
      </c>
      <c r="H1516" s="191" t="n">
        <v>20.976</v>
      </c>
      <c r="I1516" s="192"/>
      <c r="L1516" s="188"/>
      <c r="M1516" s="193"/>
      <c r="N1516" s="194"/>
      <c r="O1516" s="194"/>
      <c r="P1516" s="194"/>
      <c r="Q1516" s="194"/>
      <c r="R1516" s="194"/>
      <c r="S1516" s="194"/>
      <c r="T1516" s="194"/>
      <c r="U1516" s="195"/>
      <c r="AT1516" s="189" t="s">
        <v>174</v>
      </c>
      <c r="AU1516" s="189" t="s">
        <v>83</v>
      </c>
      <c r="AV1516" s="187" t="s">
        <v>83</v>
      </c>
      <c r="AW1516" s="187" t="s">
        <v>176</v>
      </c>
      <c r="AX1516" s="187" t="s">
        <v>73</v>
      </c>
      <c r="AY1516" s="189" t="s">
        <v>165</v>
      </c>
    </row>
    <row r="1517" s="187" customFormat="true" ht="12" hidden="false" customHeight="false" outlineLevel="0" collapsed="false">
      <c r="B1517" s="188"/>
      <c r="D1517" s="180" t="s">
        <v>174</v>
      </c>
      <c r="E1517" s="189"/>
      <c r="F1517" s="190" t="s">
        <v>1439</v>
      </c>
      <c r="H1517" s="191" t="n">
        <v>5.75</v>
      </c>
      <c r="I1517" s="192"/>
      <c r="L1517" s="188"/>
      <c r="M1517" s="193"/>
      <c r="N1517" s="194"/>
      <c r="O1517" s="194"/>
      <c r="P1517" s="194"/>
      <c r="Q1517" s="194"/>
      <c r="R1517" s="194"/>
      <c r="S1517" s="194"/>
      <c r="T1517" s="194"/>
      <c r="U1517" s="195"/>
      <c r="AT1517" s="189" t="s">
        <v>174</v>
      </c>
      <c r="AU1517" s="189" t="s">
        <v>83</v>
      </c>
      <c r="AV1517" s="187" t="s">
        <v>83</v>
      </c>
      <c r="AW1517" s="187" t="s">
        <v>176</v>
      </c>
      <c r="AX1517" s="187" t="s">
        <v>73</v>
      </c>
      <c r="AY1517" s="189" t="s">
        <v>165</v>
      </c>
    </row>
    <row r="1518" s="187" customFormat="true" ht="12" hidden="false" customHeight="false" outlineLevel="0" collapsed="false">
      <c r="B1518" s="188"/>
      <c r="D1518" s="180" t="s">
        <v>174</v>
      </c>
      <c r="E1518" s="189"/>
      <c r="F1518" s="190" t="s">
        <v>1440</v>
      </c>
      <c r="H1518" s="191" t="n">
        <v>4.6</v>
      </c>
      <c r="I1518" s="192"/>
      <c r="L1518" s="188"/>
      <c r="M1518" s="193"/>
      <c r="N1518" s="194"/>
      <c r="O1518" s="194"/>
      <c r="P1518" s="194"/>
      <c r="Q1518" s="194"/>
      <c r="R1518" s="194"/>
      <c r="S1518" s="194"/>
      <c r="T1518" s="194"/>
      <c r="U1518" s="195"/>
      <c r="AT1518" s="189" t="s">
        <v>174</v>
      </c>
      <c r="AU1518" s="189" t="s">
        <v>83</v>
      </c>
      <c r="AV1518" s="187" t="s">
        <v>83</v>
      </c>
      <c r="AW1518" s="187" t="s">
        <v>176</v>
      </c>
      <c r="AX1518" s="187" t="s">
        <v>73</v>
      </c>
      <c r="AY1518" s="189" t="s">
        <v>165</v>
      </c>
    </row>
    <row r="1519" s="187" customFormat="true" ht="12" hidden="false" customHeight="false" outlineLevel="0" collapsed="false">
      <c r="B1519" s="188"/>
      <c r="D1519" s="180" t="s">
        <v>174</v>
      </c>
      <c r="E1519" s="189"/>
      <c r="F1519" s="190" t="s">
        <v>1441</v>
      </c>
      <c r="H1519" s="191" t="n">
        <v>0.45</v>
      </c>
      <c r="I1519" s="192"/>
      <c r="L1519" s="188"/>
      <c r="M1519" s="193"/>
      <c r="N1519" s="194"/>
      <c r="O1519" s="194"/>
      <c r="P1519" s="194"/>
      <c r="Q1519" s="194"/>
      <c r="R1519" s="194"/>
      <c r="S1519" s="194"/>
      <c r="T1519" s="194"/>
      <c r="U1519" s="195"/>
      <c r="AT1519" s="189" t="s">
        <v>174</v>
      </c>
      <c r="AU1519" s="189" t="s">
        <v>83</v>
      </c>
      <c r="AV1519" s="187" t="s">
        <v>83</v>
      </c>
      <c r="AW1519" s="187" t="s">
        <v>176</v>
      </c>
      <c r="AX1519" s="187" t="s">
        <v>73</v>
      </c>
      <c r="AY1519" s="189" t="s">
        <v>165</v>
      </c>
    </row>
    <row r="1520" s="178" customFormat="true" ht="12" hidden="false" customHeight="false" outlineLevel="0" collapsed="false">
      <c r="B1520" s="179"/>
      <c r="D1520" s="180" t="s">
        <v>174</v>
      </c>
      <c r="E1520" s="181"/>
      <c r="F1520" s="182" t="s">
        <v>377</v>
      </c>
      <c r="H1520" s="181"/>
      <c r="I1520" s="183"/>
      <c r="L1520" s="179"/>
      <c r="M1520" s="184"/>
      <c r="N1520" s="185"/>
      <c r="O1520" s="185"/>
      <c r="P1520" s="185"/>
      <c r="Q1520" s="185"/>
      <c r="R1520" s="185"/>
      <c r="S1520" s="185"/>
      <c r="T1520" s="185"/>
      <c r="U1520" s="186"/>
      <c r="AT1520" s="181" t="s">
        <v>174</v>
      </c>
      <c r="AU1520" s="181" t="s">
        <v>83</v>
      </c>
      <c r="AV1520" s="178" t="s">
        <v>81</v>
      </c>
      <c r="AW1520" s="178" t="s">
        <v>176</v>
      </c>
      <c r="AX1520" s="178" t="s">
        <v>73</v>
      </c>
      <c r="AY1520" s="181" t="s">
        <v>165</v>
      </c>
    </row>
    <row r="1521" s="187" customFormat="true" ht="24" hidden="false" customHeight="false" outlineLevel="0" collapsed="false">
      <c r="B1521" s="188"/>
      <c r="D1521" s="180" t="s">
        <v>174</v>
      </c>
      <c r="E1521" s="189"/>
      <c r="F1521" s="190" t="s">
        <v>1442</v>
      </c>
      <c r="H1521" s="191" t="n">
        <v>121.65</v>
      </c>
      <c r="I1521" s="192"/>
      <c r="L1521" s="188"/>
      <c r="M1521" s="193"/>
      <c r="N1521" s="194"/>
      <c r="O1521" s="194"/>
      <c r="P1521" s="194"/>
      <c r="Q1521" s="194"/>
      <c r="R1521" s="194"/>
      <c r="S1521" s="194"/>
      <c r="T1521" s="194"/>
      <c r="U1521" s="195"/>
      <c r="AT1521" s="189" t="s">
        <v>174</v>
      </c>
      <c r="AU1521" s="189" t="s">
        <v>83</v>
      </c>
      <c r="AV1521" s="187" t="s">
        <v>83</v>
      </c>
      <c r="AW1521" s="187" t="s">
        <v>176</v>
      </c>
      <c r="AX1521" s="187" t="s">
        <v>73</v>
      </c>
      <c r="AY1521" s="189" t="s">
        <v>165</v>
      </c>
    </row>
    <row r="1522" s="196" customFormat="true" ht="12" hidden="false" customHeight="false" outlineLevel="0" collapsed="false">
      <c r="B1522" s="197"/>
      <c r="D1522" s="180" t="s">
        <v>174</v>
      </c>
      <c r="E1522" s="198"/>
      <c r="F1522" s="199" t="s">
        <v>178</v>
      </c>
      <c r="H1522" s="200" t="n">
        <v>330.626</v>
      </c>
      <c r="I1522" s="201"/>
      <c r="L1522" s="197"/>
      <c r="M1522" s="202"/>
      <c r="N1522" s="203"/>
      <c r="O1522" s="203"/>
      <c r="P1522" s="203"/>
      <c r="Q1522" s="203"/>
      <c r="R1522" s="203"/>
      <c r="S1522" s="203"/>
      <c r="T1522" s="203"/>
      <c r="U1522" s="204"/>
      <c r="AT1522" s="198" t="s">
        <v>174</v>
      </c>
      <c r="AU1522" s="198" t="s">
        <v>83</v>
      </c>
      <c r="AV1522" s="196" t="s">
        <v>172</v>
      </c>
      <c r="AW1522" s="196" t="s">
        <v>176</v>
      </c>
      <c r="AX1522" s="196" t="s">
        <v>81</v>
      </c>
      <c r="AY1522" s="198" t="s">
        <v>165</v>
      </c>
    </row>
    <row r="1523" s="22" customFormat="true" ht="24" hidden="false" customHeight="true" outlineLevel="0" collapsed="false">
      <c r="B1523" s="164"/>
      <c r="C1523" s="165" t="s">
        <v>1443</v>
      </c>
      <c r="D1523" s="165" t="s">
        <v>167</v>
      </c>
      <c r="E1523" s="166" t="s">
        <v>1444</v>
      </c>
      <c r="F1523" s="167" t="s">
        <v>1445</v>
      </c>
      <c r="G1523" s="168" t="s">
        <v>170</v>
      </c>
      <c r="H1523" s="169" t="n">
        <v>338.16</v>
      </c>
      <c r="I1523" s="170"/>
      <c r="J1523" s="171" t="n">
        <f aca="false">ROUND(I1523*H1523,2)</f>
        <v>0</v>
      </c>
      <c r="K1523" s="167" t="s">
        <v>171</v>
      </c>
      <c r="L1523" s="23"/>
      <c r="M1523" s="172"/>
      <c r="N1523" s="173" t="s">
        <v>44</v>
      </c>
      <c r="O1523" s="54"/>
      <c r="P1523" s="174" t="n">
        <f aca="false">O1523*H1523</f>
        <v>0</v>
      </c>
      <c r="Q1523" s="174" t="n">
        <v>0</v>
      </c>
      <c r="R1523" s="174" t="n">
        <f aca="false">Q1523*H1523</f>
        <v>0</v>
      </c>
      <c r="S1523" s="174" t="n">
        <v>0.09</v>
      </c>
      <c r="T1523" s="174" t="n">
        <f aca="false">S1523*H1523</f>
        <v>30.4344</v>
      </c>
      <c r="U1523" s="175"/>
      <c r="AR1523" s="176" t="s">
        <v>172</v>
      </c>
      <c r="AT1523" s="176" t="s">
        <v>167</v>
      </c>
      <c r="AU1523" s="176" t="s">
        <v>83</v>
      </c>
      <c r="AY1523" s="3" t="s">
        <v>165</v>
      </c>
      <c r="BE1523" s="177" t="n">
        <f aca="false">IF(N1523="základní",J1523,0)</f>
        <v>0</v>
      </c>
      <c r="BF1523" s="177" t="n">
        <f aca="false">IF(N1523="snížená",J1523,0)</f>
        <v>0</v>
      </c>
      <c r="BG1523" s="177" t="n">
        <f aca="false">IF(N1523="zákl. přenesená",J1523,0)</f>
        <v>0</v>
      </c>
      <c r="BH1523" s="177" t="n">
        <f aca="false">IF(N1523="sníž. přenesená",J1523,0)</f>
        <v>0</v>
      </c>
      <c r="BI1523" s="177" t="n">
        <f aca="false">IF(N1523="nulová",J1523,0)</f>
        <v>0</v>
      </c>
      <c r="BJ1523" s="3" t="s">
        <v>81</v>
      </c>
      <c r="BK1523" s="177" t="n">
        <f aca="false">ROUND(I1523*H1523,2)</f>
        <v>0</v>
      </c>
      <c r="BL1523" s="3" t="s">
        <v>172</v>
      </c>
      <c r="BM1523" s="176" t="s">
        <v>1446</v>
      </c>
    </row>
    <row r="1524" s="178" customFormat="true" ht="12" hidden="false" customHeight="false" outlineLevel="0" collapsed="false">
      <c r="B1524" s="179"/>
      <c r="D1524" s="180" t="s">
        <v>174</v>
      </c>
      <c r="E1524" s="181"/>
      <c r="F1524" s="182" t="s">
        <v>210</v>
      </c>
      <c r="H1524" s="181"/>
      <c r="I1524" s="183"/>
      <c r="L1524" s="179"/>
      <c r="M1524" s="184"/>
      <c r="N1524" s="185"/>
      <c r="O1524" s="185"/>
      <c r="P1524" s="185"/>
      <c r="Q1524" s="185"/>
      <c r="R1524" s="185"/>
      <c r="S1524" s="185"/>
      <c r="T1524" s="185"/>
      <c r="U1524" s="186"/>
      <c r="AT1524" s="181" t="s">
        <v>174</v>
      </c>
      <c r="AU1524" s="181" t="s">
        <v>83</v>
      </c>
      <c r="AV1524" s="178" t="s">
        <v>81</v>
      </c>
      <c r="AW1524" s="178" t="s">
        <v>176</v>
      </c>
      <c r="AX1524" s="178" t="s">
        <v>73</v>
      </c>
      <c r="AY1524" s="181" t="s">
        <v>165</v>
      </c>
    </row>
    <row r="1525" s="187" customFormat="true" ht="36" hidden="false" customHeight="false" outlineLevel="0" collapsed="false">
      <c r="B1525" s="188"/>
      <c r="D1525" s="180" t="s">
        <v>174</v>
      </c>
      <c r="E1525" s="189"/>
      <c r="F1525" s="190" t="s">
        <v>1447</v>
      </c>
      <c r="H1525" s="191" t="n">
        <v>338.16</v>
      </c>
      <c r="I1525" s="192"/>
      <c r="L1525" s="188"/>
      <c r="M1525" s="193"/>
      <c r="N1525" s="194"/>
      <c r="O1525" s="194"/>
      <c r="P1525" s="194"/>
      <c r="Q1525" s="194"/>
      <c r="R1525" s="194"/>
      <c r="S1525" s="194"/>
      <c r="T1525" s="194"/>
      <c r="U1525" s="195"/>
      <c r="AT1525" s="189" t="s">
        <v>174</v>
      </c>
      <c r="AU1525" s="189" t="s">
        <v>83</v>
      </c>
      <c r="AV1525" s="187" t="s">
        <v>83</v>
      </c>
      <c r="AW1525" s="187" t="s">
        <v>176</v>
      </c>
      <c r="AX1525" s="187" t="s">
        <v>73</v>
      </c>
      <c r="AY1525" s="189" t="s">
        <v>165</v>
      </c>
    </row>
    <row r="1526" s="196" customFormat="true" ht="12" hidden="false" customHeight="false" outlineLevel="0" collapsed="false">
      <c r="B1526" s="197"/>
      <c r="D1526" s="180" t="s">
        <v>174</v>
      </c>
      <c r="E1526" s="198"/>
      <c r="F1526" s="199" t="s">
        <v>178</v>
      </c>
      <c r="H1526" s="200" t="n">
        <v>338.16</v>
      </c>
      <c r="I1526" s="201"/>
      <c r="L1526" s="197"/>
      <c r="M1526" s="202"/>
      <c r="N1526" s="203"/>
      <c r="O1526" s="203"/>
      <c r="P1526" s="203"/>
      <c r="Q1526" s="203"/>
      <c r="R1526" s="203"/>
      <c r="S1526" s="203"/>
      <c r="T1526" s="203"/>
      <c r="U1526" s="204"/>
      <c r="AT1526" s="198" t="s">
        <v>174</v>
      </c>
      <c r="AU1526" s="198" t="s">
        <v>83</v>
      </c>
      <c r="AV1526" s="196" t="s">
        <v>172</v>
      </c>
      <c r="AW1526" s="196" t="s">
        <v>176</v>
      </c>
      <c r="AX1526" s="196" t="s">
        <v>81</v>
      </c>
      <c r="AY1526" s="198" t="s">
        <v>165</v>
      </c>
    </row>
    <row r="1527" s="22" customFormat="true" ht="24" hidden="false" customHeight="true" outlineLevel="0" collapsed="false">
      <c r="B1527" s="164"/>
      <c r="C1527" s="165" t="s">
        <v>1448</v>
      </c>
      <c r="D1527" s="165" t="s">
        <v>167</v>
      </c>
      <c r="E1527" s="166" t="s">
        <v>1449</v>
      </c>
      <c r="F1527" s="167" t="s">
        <v>1450</v>
      </c>
      <c r="G1527" s="168" t="s">
        <v>170</v>
      </c>
      <c r="H1527" s="169" t="n">
        <v>19.7</v>
      </c>
      <c r="I1527" s="170"/>
      <c r="J1527" s="171" t="n">
        <f aca="false">ROUND(I1527*H1527,2)</f>
        <v>0</v>
      </c>
      <c r="K1527" s="167" t="s">
        <v>171</v>
      </c>
      <c r="L1527" s="23"/>
      <c r="M1527" s="172"/>
      <c r="N1527" s="173" t="s">
        <v>44</v>
      </c>
      <c r="O1527" s="54"/>
      <c r="P1527" s="174" t="n">
        <f aca="false">O1527*H1527</f>
        <v>0</v>
      </c>
      <c r="Q1527" s="174" t="n">
        <v>0</v>
      </c>
      <c r="R1527" s="174" t="n">
        <f aca="false">Q1527*H1527</f>
        <v>0</v>
      </c>
      <c r="S1527" s="174" t="n">
        <v>0.015</v>
      </c>
      <c r="T1527" s="174" t="n">
        <f aca="false">S1527*H1527</f>
        <v>0.2955</v>
      </c>
      <c r="U1527" s="175"/>
      <c r="AR1527" s="176" t="s">
        <v>172</v>
      </c>
      <c r="AT1527" s="176" t="s">
        <v>167</v>
      </c>
      <c r="AU1527" s="176" t="s">
        <v>83</v>
      </c>
      <c r="AY1527" s="3" t="s">
        <v>165</v>
      </c>
      <c r="BE1527" s="177" t="n">
        <f aca="false">IF(N1527="základní",J1527,0)</f>
        <v>0</v>
      </c>
      <c r="BF1527" s="177" t="n">
        <f aca="false">IF(N1527="snížená",J1527,0)</f>
        <v>0</v>
      </c>
      <c r="BG1527" s="177" t="n">
        <f aca="false">IF(N1527="zákl. přenesená",J1527,0)</f>
        <v>0</v>
      </c>
      <c r="BH1527" s="177" t="n">
        <f aca="false">IF(N1527="sníž. přenesená",J1527,0)</f>
        <v>0</v>
      </c>
      <c r="BI1527" s="177" t="n">
        <f aca="false">IF(N1527="nulová",J1527,0)</f>
        <v>0</v>
      </c>
      <c r="BJ1527" s="3" t="s">
        <v>81</v>
      </c>
      <c r="BK1527" s="177" t="n">
        <f aca="false">ROUND(I1527*H1527,2)</f>
        <v>0</v>
      </c>
      <c r="BL1527" s="3" t="s">
        <v>172</v>
      </c>
      <c r="BM1527" s="176" t="s">
        <v>1451</v>
      </c>
    </row>
    <row r="1528" s="178" customFormat="true" ht="12" hidden="false" customHeight="false" outlineLevel="0" collapsed="false">
      <c r="B1528" s="179"/>
      <c r="D1528" s="180" t="s">
        <v>174</v>
      </c>
      <c r="E1528" s="181"/>
      <c r="F1528" s="182" t="s">
        <v>1452</v>
      </c>
      <c r="H1528" s="181"/>
      <c r="I1528" s="183"/>
      <c r="L1528" s="179"/>
      <c r="M1528" s="184"/>
      <c r="N1528" s="185"/>
      <c r="O1528" s="185"/>
      <c r="P1528" s="185"/>
      <c r="Q1528" s="185"/>
      <c r="R1528" s="185"/>
      <c r="S1528" s="185"/>
      <c r="T1528" s="185"/>
      <c r="U1528" s="186"/>
      <c r="AT1528" s="181" t="s">
        <v>174</v>
      </c>
      <c r="AU1528" s="181" t="s">
        <v>83</v>
      </c>
      <c r="AV1528" s="178" t="s">
        <v>81</v>
      </c>
      <c r="AW1528" s="178" t="s">
        <v>176</v>
      </c>
      <c r="AX1528" s="178" t="s">
        <v>73</v>
      </c>
      <c r="AY1528" s="181" t="s">
        <v>165</v>
      </c>
    </row>
    <row r="1529" s="187" customFormat="true" ht="12" hidden="false" customHeight="false" outlineLevel="0" collapsed="false">
      <c r="B1529" s="188"/>
      <c r="D1529" s="180" t="s">
        <v>174</v>
      </c>
      <c r="E1529" s="189"/>
      <c r="F1529" s="190" t="s">
        <v>1453</v>
      </c>
      <c r="H1529" s="191" t="n">
        <v>19.7</v>
      </c>
      <c r="I1529" s="192"/>
      <c r="L1529" s="188"/>
      <c r="M1529" s="193"/>
      <c r="N1529" s="194"/>
      <c r="O1529" s="194"/>
      <c r="P1529" s="194"/>
      <c r="Q1529" s="194"/>
      <c r="R1529" s="194"/>
      <c r="S1529" s="194"/>
      <c r="T1529" s="194"/>
      <c r="U1529" s="195"/>
      <c r="AT1529" s="189" t="s">
        <v>174</v>
      </c>
      <c r="AU1529" s="189" t="s">
        <v>83</v>
      </c>
      <c r="AV1529" s="187" t="s">
        <v>83</v>
      </c>
      <c r="AW1529" s="187" t="s">
        <v>176</v>
      </c>
      <c r="AX1529" s="187" t="s">
        <v>73</v>
      </c>
      <c r="AY1529" s="189" t="s">
        <v>165</v>
      </c>
    </row>
    <row r="1530" s="196" customFormat="true" ht="12" hidden="false" customHeight="false" outlineLevel="0" collapsed="false">
      <c r="B1530" s="197"/>
      <c r="D1530" s="180" t="s">
        <v>174</v>
      </c>
      <c r="E1530" s="198"/>
      <c r="F1530" s="199" t="s">
        <v>178</v>
      </c>
      <c r="H1530" s="200" t="n">
        <v>19.7</v>
      </c>
      <c r="I1530" s="201"/>
      <c r="L1530" s="197"/>
      <c r="M1530" s="202"/>
      <c r="N1530" s="203"/>
      <c r="O1530" s="203"/>
      <c r="P1530" s="203"/>
      <c r="Q1530" s="203"/>
      <c r="R1530" s="203"/>
      <c r="S1530" s="203"/>
      <c r="T1530" s="203"/>
      <c r="U1530" s="204"/>
      <c r="AT1530" s="198" t="s">
        <v>174</v>
      </c>
      <c r="AU1530" s="198" t="s">
        <v>83</v>
      </c>
      <c r="AV1530" s="196" t="s">
        <v>172</v>
      </c>
      <c r="AW1530" s="196" t="s">
        <v>176</v>
      </c>
      <c r="AX1530" s="196" t="s">
        <v>81</v>
      </c>
      <c r="AY1530" s="198" t="s">
        <v>165</v>
      </c>
    </row>
    <row r="1531" s="22" customFormat="true" ht="24" hidden="false" customHeight="true" outlineLevel="0" collapsed="false">
      <c r="B1531" s="164"/>
      <c r="C1531" s="165" t="s">
        <v>1454</v>
      </c>
      <c r="D1531" s="165" t="s">
        <v>167</v>
      </c>
      <c r="E1531" s="166" t="s">
        <v>1455</v>
      </c>
      <c r="F1531" s="167" t="s">
        <v>1456</v>
      </c>
      <c r="G1531" s="168" t="s">
        <v>181</v>
      </c>
      <c r="H1531" s="169" t="n">
        <v>46.911</v>
      </c>
      <c r="I1531" s="170"/>
      <c r="J1531" s="171" t="n">
        <f aca="false">ROUND(I1531*H1531,2)</f>
        <v>0</v>
      </c>
      <c r="K1531" s="167" t="s">
        <v>171</v>
      </c>
      <c r="L1531" s="23"/>
      <c r="M1531" s="172"/>
      <c r="N1531" s="173" t="s">
        <v>44</v>
      </c>
      <c r="O1531" s="54"/>
      <c r="P1531" s="174" t="n">
        <f aca="false">O1531*H1531</f>
        <v>0</v>
      </c>
      <c r="Q1531" s="174" t="n">
        <v>0</v>
      </c>
      <c r="R1531" s="174" t="n">
        <f aca="false">Q1531*H1531</f>
        <v>0</v>
      </c>
      <c r="S1531" s="174" t="n">
        <v>0.019</v>
      </c>
      <c r="T1531" s="174" t="n">
        <f aca="false">S1531*H1531</f>
        <v>0.891309</v>
      </c>
      <c r="U1531" s="175"/>
      <c r="AR1531" s="176" t="s">
        <v>172</v>
      </c>
      <c r="AT1531" s="176" t="s">
        <v>167</v>
      </c>
      <c r="AU1531" s="176" t="s">
        <v>83</v>
      </c>
      <c r="AY1531" s="3" t="s">
        <v>165</v>
      </c>
      <c r="BE1531" s="177" t="n">
        <f aca="false">IF(N1531="základní",J1531,0)</f>
        <v>0</v>
      </c>
      <c r="BF1531" s="177" t="n">
        <f aca="false">IF(N1531="snížená",J1531,0)</f>
        <v>0</v>
      </c>
      <c r="BG1531" s="177" t="n">
        <f aca="false">IF(N1531="zákl. přenesená",J1531,0)</f>
        <v>0</v>
      </c>
      <c r="BH1531" s="177" t="n">
        <f aca="false">IF(N1531="sníž. přenesená",J1531,0)</f>
        <v>0</v>
      </c>
      <c r="BI1531" s="177" t="n">
        <f aca="false">IF(N1531="nulová",J1531,0)</f>
        <v>0</v>
      </c>
      <c r="BJ1531" s="3" t="s">
        <v>81</v>
      </c>
      <c r="BK1531" s="177" t="n">
        <f aca="false">ROUND(I1531*H1531,2)</f>
        <v>0</v>
      </c>
      <c r="BL1531" s="3" t="s">
        <v>172</v>
      </c>
      <c r="BM1531" s="176" t="s">
        <v>1457</v>
      </c>
    </row>
    <row r="1532" s="178" customFormat="true" ht="12" hidden="false" customHeight="false" outlineLevel="0" collapsed="false">
      <c r="B1532" s="179"/>
      <c r="D1532" s="180" t="s">
        <v>174</v>
      </c>
      <c r="E1532" s="181"/>
      <c r="F1532" s="182" t="s">
        <v>1458</v>
      </c>
      <c r="H1532" s="181"/>
      <c r="I1532" s="183"/>
      <c r="L1532" s="179"/>
      <c r="M1532" s="184"/>
      <c r="N1532" s="185"/>
      <c r="O1532" s="185"/>
      <c r="P1532" s="185"/>
      <c r="Q1532" s="185"/>
      <c r="R1532" s="185"/>
      <c r="S1532" s="185"/>
      <c r="T1532" s="185"/>
      <c r="U1532" s="186"/>
      <c r="AT1532" s="181" t="s">
        <v>174</v>
      </c>
      <c r="AU1532" s="181" t="s">
        <v>83</v>
      </c>
      <c r="AV1532" s="178" t="s">
        <v>81</v>
      </c>
      <c r="AW1532" s="178" t="s">
        <v>176</v>
      </c>
      <c r="AX1532" s="178" t="s">
        <v>73</v>
      </c>
      <c r="AY1532" s="181" t="s">
        <v>165</v>
      </c>
    </row>
    <row r="1533" s="187" customFormat="true" ht="12" hidden="false" customHeight="false" outlineLevel="0" collapsed="false">
      <c r="B1533" s="188"/>
      <c r="D1533" s="180" t="s">
        <v>174</v>
      </c>
      <c r="E1533" s="189"/>
      <c r="F1533" s="190" t="s">
        <v>1459</v>
      </c>
      <c r="H1533" s="191" t="n">
        <v>14.421</v>
      </c>
      <c r="I1533" s="192"/>
      <c r="L1533" s="188"/>
      <c r="M1533" s="193"/>
      <c r="N1533" s="194"/>
      <c r="O1533" s="194"/>
      <c r="P1533" s="194"/>
      <c r="Q1533" s="194"/>
      <c r="R1533" s="194"/>
      <c r="S1533" s="194"/>
      <c r="T1533" s="194"/>
      <c r="U1533" s="195"/>
      <c r="AT1533" s="189" t="s">
        <v>174</v>
      </c>
      <c r="AU1533" s="189" t="s">
        <v>83</v>
      </c>
      <c r="AV1533" s="187" t="s">
        <v>83</v>
      </c>
      <c r="AW1533" s="187" t="s">
        <v>176</v>
      </c>
      <c r="AX1533" s="187" t="s">
        <v>73</v>
      </c>
      <c r="AY1533" s="189" t="s">
        <v>165</v>
      </c>
    </row>
    <row r="1534" s="187" customFormat="true" ht="12" hidden="false" customHeight="false" outlineLevel="0" collapsed="false">
      <c r="B1534" s="188"/>
      <c r="D1534" s="180" t="s">
        <v>174</v>
      </c>
      <c r="E1534" s="189"/>
      <c r="F1534" s="190" t="s">
        <v>1439</v>
      </c>
      <c r="H1534" s="191" t="n">
        <v>5.75</v>
      </c>
      <c r="I1534" s="192"/>
      <c r="L1534" s="188"/>
      <c r="M1534" s="193"/>
      <c r="N1534" s="194"/>
      <c r="O1534" s="194"/>
      <c r="P1534" s="194"/>
      <c r="Q1534" s="194"/>
      <c r="R1534" s="194"/>
      <c r="S1534" s="194"/>
      <c r="T1534" s="194"/>
      <c r="U1534" s="195"/>
      <c r="AT1534" s="189" t="s">
        <v>174</v>
      </c>
      <c r="AU1534" s="189" t="s">
        <v>83</v>
      </c>
      <c r="AV1534" s="187" t="s">
        <v>83</v>
      </c>
      <c r="AW1534" s="187" t="s">
        <v>176</v>
      </c>
      <c r="AX1534" s="187" t="s">
        <v>73</v>
      </c>
      <c r="AY1534" s="189" t="s">
        <v>165</v>
      </c>
    </row>
    <row r="1535" s="187" customFormat="true" ht="12" hidden="false" customHeight="false" outlineLevel="0" collapsed="false">
      <c r="B1535" s="188"/>
      <c r="D1535" s="180" t="s">
        <v>174</v>
      </c>
      <c r="E1535" s="189"/>
      <c r="F1535" s="190" t="s">
        <v>1440</v>
      </c>
      <c r="H1535" s="191" t="n">
        <v>4.6</v>
      </c>
      <c r="I1535" s="192"/>
      <c r="L1535" s="188"/>
      <c r="M1535" s="193"/>
      <c r="N1535" s="194"/>
      <c r="O1535" s="194"/>
      <c r="P1535" s="194"/>
      <c r="Q1535" s="194"/>
      <c r="R1535" s="194"/>
      <c r="S1535" s="194"/>
      <c r="T1535" s="194"/>
      <c r="U1535" s="195"/>
      <c r="AT1535" s="189" t="s">
        <v>174</v>
      </c>
      <c r="AU1535" s="189" t="s">
        <v>83</v>
      </c>
      <c r="AV1535" s="187" t="s">
        <v>83</v>
      </c>
      <c r="AW1535" s="187" t="s">
        <v>176</v>
      </c>
      <c r="AX1535" s="187" t="s">
        <v>73</v>
      </c>
      <c r="AY1535" s="189" t="s">
        <v>165</v>
      </c>
    </row>
    <row r="1536" s="187" customFormat="true" ht="12" hidden="false" customHeight="false" outlineLevel="0" collapsed="false">
      <c r="B1536" s="188"/>
      <c r="D1536" s="180" t="s">
        <v>174</v>
      </c>
      <c r="E1536" s="189"/>
      <c r="F1536" s="190" t="s">
        <v>1460</v>
      </c>
      <c r="H1536" s="191" t="n">
        <v>0.36</v>
      </c>
      <c r="I1536" s="192"/>
      <c r="L1536" s="188"/>
      <c r="M1536" s="193"/>
      <c r="N1536" s="194"/>
      <c r="O1536" s="194"/>
      <c r="P1536" s="194"/>
      <c r="Q1536" s="194"/>
      <c r="R1536" s="194"/>
      <c r="S1536" s="194"/>
      <c r="T1536" s="194"/>
      <c r="U1536" s="195"/>
      <c r="AT1536" s="189" t="s">
        <v>174</v>
      </c>
      <c r="AU1536" s="189" t="s">
        <v>83</v>
      </c>
      <c r="AV1536" s="187" t="s">
        <v>83</v>
      </c>
      <c r="AW1536" s="187" t="s">
        <v>176</v>
      </c>
      <c r="AX1536" s="187" t="s">
        <v>73</v>
      </c>
      <c r="AY1536" s="189" t="s">
        <v>165</v>
      </c>
    </row>
    <row r="1537" s="178" customFormat="true" ht="12" hidden="false" customHeight="false" outlineLevel="0" collapsed="false">
      <c r="B1537" s="179"/>
      <c r="D1537" s="180" t="s">
        <v>174</v>
      </c>
      <c r="E1537" s="181"/>
      <c r="F1537" s="182" t="s">
        <v>1461</v>
      </c>
      <c r="H1537" s="181"/>
      <c r="I1537" s="183"/>
      <c r="L1537" s="179"/>
      <c r="M1537" s="184"/>
      <c r="N1537" s="185"/>
      <c r="O1537" s="185"/>
      <c r="P1537" s="185"/>
      <c r="Q1537" s="185"/>
      <c r="R1537" s="185"/>
      <c r="S1537" s="185"/>
      <c r="T1537" s="185"/>
      <c r="U1537" s="186"/>
      <c r="AT1537" s="181" t="s">
        <v>174</v>
      </c>
      <c r="AU1537" s="181" t="s">
        <v>83</v>
      </c>
      <c r="AV1537" s="178" t="s">
        <v>81</v>
      </c>
      <c r="AW1537" s="178" t="s">
        <v>176</v>
      </c>
      <c r="AX1537" s="178" t="s">
        <v>73</v>
      </c>
      <c r="AY1537" s="181" t="s">
        <v>165</v>
      </c>
    </row>
    <row r="1538" s="187" customFormat="true" ht="12" hidden="false" customHeight="false" outlineLevel="0" collapsed="false">
      <c r="B1538" s="188"/>
      <c r="D1538" s="180" t="s">
        <v>174</v>
      </c>
      <c r="E1538" s="189"/>
      <c r="F1538" s="190" t="s">
        <v>1462</v>
      </c>
      <c r="H1538" s="191" t="n">
        <v>10.89</v>
      </c>
      <c r="I1538" s="192"/>
      <c r="L1538" s="188"/>
      <c r="M1538" s="193"/>
      <c r="N1538" s="194"/>
      <c r="O1538" s="194"/>
      <c r="P1538" s="194"/>
      <c r="Q1538" s="194"/>
      <c r="R1538" s="194"/>
      <c r="S1538" s="194"/>
      <c r="T1538" s="194"/>
      <c r="U1538" s="195"/>
      <c r="AT1538" s="189" t="s">
        <v>174</v>
      </c>
      <c r="AU1538" s="189" t="s">
        <v>83</v>
      </c>
      <c r="AV1538" s="187" t="s">
        <v>83</v>
      </c>
      <c r="AW1538" s="187" t="s">
        <v>176</v>
      </c>
      <c r="AX1538" s="187" t="s">
        <v>73</v>
      </c>
      <c r="AY1538" s="189" t="s">
        <v>165</v>
      </c>
    </row>
    <row r="1539" s="178" customFormat="true" ht="12" hidden="false" customHeight="false" outlineLevel="0" collapsed="false">
      <c r="B1539" s="179"/>
      <c r="D1539" s="180" t="s">
        <v>174</v>
      </c>
      <c r="E1539" s="181"/>
      <c r="F1539" s="182" t="s">
        <v>1463</v>
      </c>
      <c r="H1539" s="181"/>
      <c r="I1539" s="183"/>
      <c r="L1539" s="179"/>
      <c r="M1539" s="184"/>
      <c r="N1539" s="185"/>
      <c r="O1539" s="185"/>
      <c r="P1539" s="185"/>
      <c r="Q1539" s="185"/>
      <c r="R1539" s="185"/>
      <c r="S1539" s="185"/>
      <c r="T1539" s="185"/>
      <c r="U1539" s="186"/>
      <c r="AT1539" s="181" t="s">
        <v>174</v>
      </c>
      <c r="AU1539" s="181" t="s">
        <v>83</v>
      </c>
      <c r="AV1539" s="178" t="s">
        <v>81</v>
      </c>
      <c r="AW1539" s="178" t="s">
        <v>176</v>
      </c>
      <c r="AX1539" s="178" t="s">
        <v>73</v>
      </c>
      <c r="AY1539" s="181" t="s">
        <v>165</v>
      </c>
    </row>
    <row r="1540" s="187" customFormat="true" ht="12" hidden="false" customHeight="false" outlineLevel="0" collapsed="false">
      <c r="B1540" s="188"/>
      <c r="D1540" s="180" t="s">
        <v>174</v>
      </c>
      <c r="E1540" s="189"/>
      <c r="F1540" s="190" t="s">
        <v>1462</v>
      </c>
      <c r="H1540" s="191" t="n">
        <v>10.89</v>
      </c>
      <c r="I1540" s="192"/>
      <c r="L1540" s="188"/>
      <c r="M1540" s="193"/>
      <c r="N1540" s="194"/>
      <c r="O1540" s="194"/>
      <c r="P1540" s="194"/>
      <c r="Q1540" s="194"/>
      <c r="R1540" s="194"/>
      <c r="S1540" s="194"/>
      <c r="T1540" s="194"/>
      <c r="U1540" s="195"/>
      <c r="AT1540" s="189" t="s">
        <v>174</v>
      </c>
      <c r="AU1540" s="189" t="s">
        <v>83</v>
      </c>
      <c r="AV1540" s="187" t="s">
        <v>83</v>
      </c>
      <c r="AW1540" s="187" t="s">
        <v>176</v>
      </c>
      <c r="AX1540" s="187" t="s">
        <v>73</v>
      </c>
      <c r="AY1540" s="189" t="s">
        <v>165</v>
      </c>
    </row>
    <row r="1541" s="196" customFormat="true" ht="12" hidden="false" customHeight="false" outlineLevel="0" collapsed="false">
      <c r="B1541" s="197"/>
      <c r="D1541" s="180" t="s">
        <v>174</v>
      </c>
      <c r="E1541" s="198"/>
      <c r="F1541" s="199" t="s">
        <v>178</v>
      </c>
      <c r="H1541" s="200" t="n">
        <v>46.911</v>
      </c>
      <c r="I1541" s="201"/>
      <c r="L1541" s="197"/>
      <c r="M1541" s="202"/>
      <c r="N1541" s="203"/>
      <c r="O1541" s="203"/>
      <c r="P1541" s="203"/>
      <c r="Q1541" s="203"/>
      <c r="R1541" s="203"/>
      <c r="S1541" s="203"/>
      <c r="T1541" s="203"/>
      <c r="U1541" s="204"/>
      <c r="AT1541" s="198" t="s">
        <v>174</v>
      </c>
      <c r="AU1541" s="198" t="s">
        <v>83</v>
      </c>
      <c r="AV1541" s="196" t="s">
        <v>172</v>
      </c>
      <c r="AW1541" s="196" t="s">
        <v>176</v>
      </c>
      <c r="AX1541" s="196" t="s">
        <v>81</v>
      </c>
      <c r="AY1541" s="198" t="s">
        <v>165</v>
      </c>
    </row>
    <row r="1542" s="22" customFormat="true" ht="24" hidden="false" customHeight="true" outlineLevel="0" collapsed="false">
      <c r="B1542" s="164"/>
      <c r="C1542" s="165" t="s">
        <v>1464</v>
      </c>
      <c r="D1542" s="165" t="s">
        <v>167</v>
      </c>
      <c r="E1542" s="166" t="s">
        <v>1465</v>
      </c>
      <c r="F1542" s="167" t="s">
        <v>1466</v>
      </c>
      <c r="G1542" s="168" t="s">
        <v>170</v>
      </c>
      <c r="H1542" s="169" t="n">
        <v>3.24</v>
      </c>
      <c r="I1542" s="170"/>
      <c r="J1542" s="171" t="n">
        <f aca="false">ROUND(I1542*H1542,2)</f>
        <v>0</v>
      </c>
      <c r="K1542" s="167" t="s">
        <v>171</v>
      </c>
      <c r="L1542" s="23"/>
      <c r="M1542" s="172"/>
      <c r="N1542" s="173" t="s">
        <v>44</v>
      </c>
      <c r="O1542" s="54"/>
      <c r="P1542" s="174" t="n">
        <f aca="false">O1542*H1542</f>
        <v>0</v>
      </c>
      <c r="Q1542" s="174" t="n">
        <v>0</v>
      </c>
      <c r="R1542" s="174" t="n">
        <f aca="false">Q1542*H1542</f>
        <v>0</v>
      </c>
      <c r="S1542" s="174" t="n">
        <v>0.041</v>
      </c>
      <c r="T1542" s="174" t="n">
        <f aca="false">S1542*H1542</f>
        <v>0.13284</v>
      </c>
      <c r="U1542" s="175"/>
      <c r="AR1542" s="176" t="s">
        <v>172</v>
      </c>
      <c r="AT1542" s="176" t="s">
        <v>167</v>
      </c>
      <c r="AU1542" s="176" t="s">
        <v>83</v>
      </c>
      <c r="AY1542" s="3" t="s">
        <v>165</v>
      </c>
      <c r="BE1542" s="177" t="n">
        <f aca="false">IF(N1542="základní",J1542,0)</f>
        <v>0</v>
      </c>
      <c r="BF1542" s="177" t="n">
        <f aca="false">IF(N1542="snížená",J1542,0)</f>
        <v>0</v>
      </c>
      <c r="BG1542" s="177" t="n">
        <f aca="false">IF(N1542="zákl. přenesená",J1542,0)</f>
        <v>0</v>
      </c>
      <c r="BH1542" s="177" t="n">
        <f aca="false">IF(N1542="sníž. přenesená",J1542,0)</f>
        <v>0</v>
      </c>
      <c r="BI1542" s="177" t="n">
        <f aca="false">IF(N1542="nulová",J1542,0)</f>
        <v>0</v>
      </c>
      <c r="BJ1542" s="3" t="s">
        <v>81</v>
      </c>
      <c r="BK1542" s="177" t="n">
        <f aca="false">ROUND(I1542*H1542,2)</f>
        <v>0</v>
      </c>
      <c r="BL1542" s="3" t="s">
        <v>172</v>
      </c>
      <c r="BM1542" s="176" t="s">
        <v>1467</v>
      </c>
    </row>
    <row r="1543" s="178" customFormat="true" ht="12" hidden="false" customHeight="false" outlineLevel="0" collapsed="false">
      <c r="B1543" s="179"/>
      <c r="D1543" s="180" t="s">
        <v>174</v>
      </c>
      <c r="E1543" s="181"/>
      <c r="F1543" s="182" t="s">
        <v>375</v>
      </c>
      <c r="H1543" s="181"/>
      <c r="I1543" s="183"/>
      <c r="L1543" s="179"/>
      <c r="M1543" s="184"/>
      <c r="N1543" s="185"/>
      <c r="O1543" s="185"/>
      <c r="P1543" s="185"/>
      <c r="Q1543" s="185"/>
      <c r="R1543" s="185"/>
      <c r="S1543" s="185"/>
      <c r="T1543" s="185"/>
      <c r="U1543" s="186"/>
      <c r="AT1543" s="181" t="s">
        <v>174</v>
      </c>
      <c r="AU1543" s="181" t="s">
        <v>83</v>
      </c>
      <c r="AV1543" s="178" t="s">
        <v>81</v>
      </c>
      <c r="AW1543" s="178" t="s">
        <v>176</v>
      </c>
      <c r="AX1543" s="178" t="s">
        <v>73</v>
      </c>
      <c r="AY1543" s="181" t="s">
        <v>165</v>
      </c>
    </row>
    <row r="1544" s="187" customFormat="true" ht="12" hidden="false" customHeight="false" outlineLevel="0" collapsed="false">
      <c r="B1544" s="188"/>
      <c r="D1544" s="180" t="s">
        <v>174</v>
      </c>
      <c r="E1544" s="189"/>
      <c r="F1544" s="190" t="s">
        <v>1468</v>
      </c>
      <c r="H1544" s="191" t="n">
        <v>1.62</v>
      </c>
      <c r="I1544" s="192"/>
      <c r="L1544" s="188"/>
      <c r="M1544" s="193"/>
      <c r="N1544" s="194"/>
      <c r="O1544" s="194"/>
      <c r="P1544" s="194"/>
      <c r="Q1544" s="194"/>
      <c r="R1544" s="194"/>
      <c r="S1544" s="194"/>
      <c r="T1544" s="194"/>
      <c r="U1544" s="195"/>
      <c r="AT1544" s="189" t="s">
        <v>174</v>
      </c>
      <c r="AU1544" s="189" t="s">
        <v>83</v>
      </c>
      <c r="AV1544" s="187" t="s">
        <v>83</v>
      </c>
      <c r="AW1544" s="187" t="s">
        <v>176</v>
      </c>
      <c r="AX1544" s="187" t="s">
        <v>73</v>
      </c>
      <c r="AY1544" s="189" t="s">
        <v>165</v>
      </c>
    </row>
    <row r="1545" s="178" customFormat="true" ht="12" hidden="false" customHeight="false" outlineLevel="0" collapsed="false">
      <c r="B1545" s="179"/>
      <c r="D1545" s="180" t="s">
        <v>174</v>
      </c>
      <c r="E1545" s="181"/>
      <c r="F1545" s="182" t="s">
        <v>377</v>
      </c>
      <c r="H1545" s="181"/>
      <c r="I1545" s="183"/>
      <c r="L1545" s="179"/>
      <c r="M1545" s="184"/>
      <c r="N1545" s="185"/>
      <c r="O1545" s="185"/>
      <c r="P1545" s="185"/>
      <c r="Q1545" s="185"/>
      <c r="R1545" s="185"/>
      <c r="S1545" s="185"/>
      <c r="T1545" s="185"/>
      <c r="U1545" s="186"/>
      <c r="AT1545" s="181" t="s">
        <v>174</v>
      </c>
      <c r="AU1545" s="181" t="s">
        <v>83</v>
      </c>
      <c r="AV1545" s="178" t="s">
        <v>81</v>
      </c>
      <c r="AW1545" s="178" t="s">
        <v>176</v>
      </c>
      <c r="AX1545" s="178" t="s">
        <v>73</v>
      </c>
      <c r="AY1545" s="181" t="s">
        <v>165</v>
      </c>
    </row>
    <row r="1546" s="187" customFormat="true" ht="12" hidden="false" customHeight="false" outlineLevel="0" collapsed="false">
      <c r="B1546" s="188"/>
      <c r="D1546" s="180" t="s">
        <v>174</v>
      </c>
      <c r="E1546" s="189"/>
      <c r="F1546" s="190" t="s">
        <v>1468</v>
      </c>
      <c r="H1546" s="191" t="n">
        <v>1.62</v>
      </c>
      <c r="I1546" s="192"/>
      <c r="L1546" s="188"/>
      <c r="M1546" s="193"/>
      <c r="N1546" s="194"/>
      <c r="O1546" s="194"/>
      <c r="P1546" s="194"/>
      <c r="Q1546" s="194"/>
      <c r="R1546" s="194"/>
      <c r="S1546" s="194"/>
      <c r="T1546" s="194"/>
      <c r="U1546" s="195"/>
      <c r="AT1546" s="189" t="s">
        <v>174</v>
      </c>
      <c r="AU1546" s="189" t="s">
        <v>83</v>
      </c>
      <c r="AV1546" s="187" t="s">
        <v>83</v>
      </c>
      <c r="AW1546" s="187" t="s">
        <v>176</v>
      </c>
      <c r="AX1546" s="187" t="s">
        <v>73</v>
      </c>
      <c r="AY1546" s="189" t="s">
        <v>165</v>
      </c>
    </row>
    <row r="1547" s="196" customFormat="true" ht="12" hidden="false" customHeight="false" outlineLevel="0" collapsed="false">
      <c r="B1547" s="197"/>
      <c r="D1547" s="180" t="s">
        <v>174</v>
      </c>
      <c r="E1547" s="198"/>
      <c r="F1547" s="199" t="s">
        <v>178</v>
      </c>
      <c r="H1547" s="200" t="n">
        <v>3.24</v>
      </c>
      <c r="I1547" s="201"/>
      <c r="L1547" s="197"/>
      <c r="M1547" s="202"/>
      <c r="N1547" s="203"/>
      <c r="O1547" s="203"/>
      <c r="P1547" s="203"/>
      <c r="Q1547" s="203"/>
      <c r="R1547" s="203"/>
      <c r="S1547" s="203"/>
      <c r="T1547" s="203"/>
      <c r="U1547" s="204"/>
      <c r="AT1547" s="198" t="s">
        <v>174</v>
      </c>
      <c r="AU1547" s="198" t="s">
        <v>83</v>
      </c>
      <c r="AV1547" s="196" t="s">
        <v>172</v>
      </c>
      <c r="AW1547" s="196" t="s">
        <v>176</v>
      </c>
      <c r="AX1547" s="196" t="s">
        <v>81</v>
      </c>
      <c r="AY1547" s="198" t="s">
        <v>165</v>
      </c>
    </row>
    <row r="1548" s="22" customFormat="true" ht="24" hidden="false" customHeight="true" outlineLevel="0" collapsed="false">
      <c r="B1548" s="164"/>
      <c r="C1548" s="165" t="s">
        <v>1469</v>
      </c>
      <c r="D1548" s="165" t="s">
        <v>167</v>
      </c>
      <c r="E1548" s="166" t="s">
        <v>1470</v>
      </c>
      <c r="F1548" s="167" t="s">
        <v>1471</v>
      </c>
      <c r="G1548" s="168" t="s">
        <v>170</v>
      </c>
      <c r="H1548" s="169" t="n">
        <v>1.44</v>
      </c>
      <c r="I1548" s="170"/>
      <c r="J1548" s="171" t="n">
        <f aca="false">ROUND(I1548*H1548,2)</f>
        <v>0</v>
      </c>
      <c r="K1548" s="167" t="s">
        <v>171</v>
      </c>
      <c r="L1548" s="23"/>
      <c r="M1548" s="172"/>
      <c r="N1548" s="173" t="s">
        <v>44</v>
      </c>
      <c r="O1548" s="54"/>
      <c r="P1548" s="174" t="n">
        <f aca="false">O1548*H1548</f>
        <v>0</v>
      </c>
      <c r="Q1548" s="174" t="n">
        <v>0</v>
      </c>
      <c r="R1548" s="174" t="n">
        <f aca="false">Q1548*H1548</f>
        <v>0</v>
      </c>
      <c r="S1548" s="174" t="n">
        <v>0.031</v>
      </c>
      <c r="T1548" s="174" t="n">
        <f aca="false">S1548*H1548</f>
        <v>0.04464</v>
      </c>
      <c r="U1548" s="175"/>
      <c r="AR1548" s="176" t="s">
        <v>172</v>
      </c>
      <c r="AT1548" s="176" t="s">
        <v>167</v>
      </c>
      <c r="AU1548" s="176" t="s">
        <v>83</v>
      </c>
      <c r="AY1548" s="3" t="s">
        <v>165</v>
      </c>
      <c r="BE1548" s="177" t="n">
        <f aca="false">IF(N1548="základní",J1548,0)</f>
        <v>0</v>
      </c>
      <c r="BF1548" s="177" t="n">
        <f aca="false">IF(N1548="snížená",J1548,0)</f>
        <v>0</v>
      </c>
      <c r="BG1548" s="177" t="n">
        <f aca="false">IF(N1548="zákl. přenesená",J1548,0)</f>
        <v>0</v>
      </c>
      <c r="BH1548" s="177" t="n">
        <f aca="false">IF(N1548="sníž. přenesená",J1548,0)</f>
        <v>0</v>
      </c>
      <c r="BI1548" s="177" t="n">
        <f aca="false">IF(N1548="nulová",J1548,0)</f>
        <v>0</v>
      </c>
      <c r="BJ1548" s="3" t="s">
        <v>81</v>
      </c>
      <c r="BK1548" s="177" t="n">
        <f aca="false">ROUND(I1548*H1548,2)</f>
        <v>0</v>
      </c>
      <c r="BL1548" s="3" t="s">
        <v>172</v>
      </c>
      <c r="BM1548" s="176" t="s">
        <v>1472</v>
      </c>
    </row>
    <row r="1549" s="178" customFormat="true" ht="12" hidden="false" customHeight="false" outlineLevel="0" collapsed="false">
      <c r="B1549" s="179"/>
      <c r="D1549" s="180" t="s">
        <v>174</v>
      </c>
      <c r="E1549" s="181"/>
      <c r="F1549" s="182" t="s">
        <v>210</v>
      </c>
      <c r="H1549" s="181"/>
      <c r="I1549" s="183"/>
      <c r="L1549" s="179"/>
      <c r="M1549" s="184"/>
      <c r="N1549" s="185"/>
      <c r="O1549" s="185"/>
      <c r="P1549" s="185"/>
      <c r="Q1549" s="185"/>
      <c r="R1549" s="185"/>
      <c r="S1549" s="185"/>
      <c r="T1549" s="185"/>
      <c r="U1549" s="186"/>
      <c r="AT1549" s="181" t="s">
        <v>174</v>
      </c>
      <c r="AU1549" s="181" t="s">
        <v>83</v>
      </c>
      <c r="AV1549" s="178" t="s">
        <v>81</v>
      </c>
      <c r="AW1549" s="178" t="s">
        <v>176</v>
      </c>
      <c r="AX1549" s="178" t="s">
        <v>73</v>
      </c>
      <c r="AY1549" s="181" t="s">
        <v>165</v>
      </c>
    </row>
    <row r="1550" s="187" customFormat="true" ht="12" hidden="false" customHeight="false" outlineLevel="0" collapsed="false">
      <c r="B1550" s="188"/>
      <c r="D1550" s="180" t="s">
        <v>174</v>
      </c>
      <c r="E1550" s="189"/>
      <c r="F1550" s="190" t="s">
        <v>1473</v>
      </c>
      <c r="H1550" s="191" t="n">
        <v>1.44</v>
      </c>
      <c r="I1550" s="192"/>
      <c r="L1550" s="188"/>
      <c r="M1550" s="193"/>
      <c r="N1550" s="194"/>
      <c r="O1550" s="194"/>
      <c r="P1550" s="194"/>
      <c r="Q1550" s="194"/>
      <c r="R1550" s="194"/>
      <c r="S1550" s="194"/>
      <c r="T1550" s="194"/>
      <c r="U1550" s="195"/>
      <c r="AT1550" s="189" t="s">
        <v>174</v>
      </c>
      <c r="AU1550" s="189" t="s">
        <v>83</v>
      </c>
      <c r="AV1550" s="187" t="s">
        <v>83</v>
      </c>
      <c r="AW1550" s="187" t="s">
        <v>176</v>
      </c>
      <c r="AX1550" s="187" t="s">
        <v>73</v>
      </c>
      <c r="AY1550" s="189" t="s">
        <v>165</v>
      </c>
    </row>
    <row r="1551" s="196" customFormat="true" ht="12" hidden="false" customHeight="false" outlineLevel="0" collapsed="false">
      <c r="B1551" s="197"/>
      <c r="D1551" s="180" t="s">
        <v>174</v>
      </c>
      <c r="E1551" s="198"/>
      <c r="F1551" s="199" t="s">
        <v>178</v>
      </c>
      <c r="H1551" s="200" t="n">
        <v>1.44</v>
      </c>
      <c r="I1551" s="201"/>
      <c r="L1551" s="197"/>
      <c r="M1551" s="202"/>
      <c r="N1551" s="203"/>
      <c r="O1551" s="203"/>
      <c r="P1551" s="203"/>
      <c r="Q1551" s="203"/>
      <c r="R1551" s="203"/>
      <c r="S1551" s="203"/>
      <c r="T1551" s="203"/>
      <c r="U1551" s="204"/>
      <c r="AT1551" s="198" t="s">
        <v>174</v>
      </c>
      <c r="AU1551" s="198" t="s">
        <v>83</v>
      </c>
      <c r="AV1551" s="196" t="s">
        <v>172</v>
      </c>
      <c r="AW1551" s="196" t="s">
        <v>176</v>
      </c>
      <c r="AX1551" s="196" t="s">
        <v>81</v>
      </c>
      <c r="AY1551" s="198" t="s">
        <v>165</v>
      </c>
    </row>
    <row r="1552" s="22" customFormat="true" ht="24" hidden="false" customHeight="true" outlineLevel="0" collapsed="false">
      <c r="B1552" s="164"/>
      <c r="C1552" s="165" t="s">
        <v>1474</v>
      </c>
      <c r="D1552" s="165" t="s">
        <v>167</v>
      </c>
      <c r="E1552" s="166" t="s">
        <v>1475</v>
      </c>
      <c r="F1552" s="167" t="s">
        <v>1476</v>
      </c>
      <c r="G1552" s="168" t="s">
        <v>170</v>
      </c>
      <c r="H1552" s="169" t="n">
        <v>62.922</v>
      </c>
      <c r="I1552" s="170"/>
      <c r="J1552" s="171" t="n">
        <f aca="false">ROUND(I1552*H1552,2)</f>
        <v>0</v>
      </c>
      <c r="K1552" s="167" t="s">
        <v>171</v>
      </c>
      <c r="L1552" s="23"/>
      <c r="M1552" s="172"/>
      <c r="N1552" s="173" t="s">
        <v>44</v>
      </c>
      <c r="O1552" s="54"/>
      <c r="P1552" s="174" t="n">
        <f aca="false">O1552*H1552</f>
        <v>0</v>
      </c>
      <c r="Q1552" s="174" t="n">
        <v>0</v>
      </c>
      <c r="R1552" s="174" t="n">
        <f aca="false">Q1552*H1552</f>
        <v>0</v>
      </c>
      <c r="S1552" s="174" t="n">
        <v>0.015</v>
      </c>
      <c r="T1552" s="174" t="n">
        <f aca="false">S1552*H1552</f>
        <v>0.94383</v>
      </c>
      <c r="U1552" s="175"/>
      <c r="AR1552" s="176" t="s">
        <v>172</v>
      </c>
      <c r="AT1552" s="176" t="s">
        <v>167</v>
      </c>
      <c r="AU1552" s="176" t="s">
        <v>83</v>
      </c>
      <c r="AY1552" s="3" t="s">
        <v>165</v>
      </c>
      <c r="BE1552" s="177" t="n">
        <f aca="false">IF(N1552="základní",J1552,0)</f>
        <v>0</v>
      </c>
      <c r="BF1552" s="177" t="n">
        <f aca="false">IF(N1552="snížená",J1552,0)</f>
        <v>0</v>
      </c>
      <c r="BG1552" s="177" t="n">
        <f aca="false">IF(N1552="zákl. přenesená",J1552,0)</f>
        <v>0</v>
      </c>
      <c r="BH1552" s="177" t="n">
        <f aca="false">IF(N1552="sníž. přenesená",J1552,0)</f>
        <v>0</v>
      </c>
      <c r="BI1552" s="177" t="n">
        <f aca="false">IF(N1552="nulová",J1552,0)</f>
        <v>0</v>
      </c>
      <c r="BJ1552" s="3" t="s">
        <v>81</v>
      </c>
      <c r="BK1552" s="177" t="n">
        <f aca="false">ROUND(I1552*H1552,2)</f>
        <v>0</v>
      </c>
      <c r="BL1552" s="3" t="s">
        <v>172</v>
      </c>
      <c r="BM1552" s="176" t="s">
        <v>1477</v>
      </c>
    </row>
    <row r="1553" s="178" customFormat="true" ht="12" hidden="false" customHeight="false" outlineLevel="0" collapsed="false">
      <c r="B1553" s="179"/>
      <c r="D1553" s="180" t="s">
        <v>174</v>
      </c>
      <c r="E1553" s="181"/>
      <c r="F1553" s="182" t="s">
        <v>375</v>
      </c>
      <c r="H1553" s="181"/>
      <c r="I1553" s="183"/>
      <c r="L1553" s="179"/>
      <c r="M1553" s="184"/>
      <c r="N1553" s="185"/>
      <c r="O1553" s="185"/>
      <c r="P1553" s="185"/>
      <c r="Q1553" s="185"/>
      <c r="R1553" s="185"/>
      <c r="S1553" s="185"/>
      <c r="T1553" s="185"/>
      <c r="U1553" s="186"/>
      <c r="AT1553" s="181" t="s">
        <v>174</v>
      </c>
      <c r="AU1553" s="181" t="s">
        <v>83</v>
      </c>
      <c r="AV1553" s="178" t="s">
        <v>81</v>
      </c>
      <c r="AW1553" s="178" t="s">
        <v>176</v>
      </c>
      <c r="AX1553" s="178" t="s">
        <v>73</v>
      </c>
      <c r="AY1553" s="181" t="s">
        <v>165</v>
      </c>
    </row>
    <row r="1554" s="187" customFormat="true" ht="12" hidden="false" customHeight="false" outlineLevel="0" collapsed="false">
      <c r="B1554" s="188"/>
      <c r="D1554" s="180" t="s">
        <v>174</v>
      </c>
      <c r="E1554" s="189"/>
      <c r="F1554" s="190" t="s">
        <v>1478</v>
      </c>
      <c r="H1554" s="191" t="n">
        <v>31.4608</v>
      </c>
      <c r="I1554" s="192"/>
      <c r="L1554" s="188"/>
      <c r="M1554" s="193"/>
      <c r="N1554" s="194"/>
      <c r="O1554" s="194"/>
      <c r="P1554" s="194"/>
      <c r="Q1554" s="194"/>
      <c r="R1554" s="194"/>
      <c r="S1554" s="194"/>
      <c r="T1554" s="194"/>
      <c r="U1554" s="195"/>
      <c r="AT1554" s="189" t="s">
        <v>174</v>
      </c>
      <c r="AU1554" s="189" t="s">
        <v>83</v>
      </c>
      <c r="AV1554" s="187" t="s">
        <v>83</v>
      </c>
      <c r="AW1554" s="187" t="s">
        <v>176</v>
      </c>
      <c r="AX1554" s="187" t="s">
        <v>73</v>
      </c>
      <c r="AY1554" s="189" t="s">
        <v>165</v>
      </c>
    </row>
    <row r="1555" s="178" customFormat="true" ht="12" hidden="false" customHeight="false" outlineLevel="0" collapsed="false">
      <c r="B1555" s="179"/>
      <c r="D1555" s="180" t="s">
        <v>174</v>
      </c>
      <c r="E1555" s="181"/>
      <c r="F1555" s="182" t="s">
        <v>377</v>
      </c>
      <c r="H1555" s="181"/>
      <c r="I1555" s="183"/>
      <c r="L1555" s="179"/>
      <c r="M1555" s="184"/>
      <c r="N1555" s="185"/>
      <c r="O1555" s="185"/>
      <c r="P1555" s="185"/>
      <c r="Q1555" s="185"/>
      <c r="R1555" s="185"/>
      <c r="S1555" s="185"/>
      <c r="T1555" s="185"/>
      <c r="U1555" s="186"/>
      <c r="AT1555" s="181" t="s">
        <v>174</v>
      </c>
      <c r="AU1555" s="181" t="s">
        <v>83</v>
      </c>
      <c r="AV1555" s="178" t="s">
        <v>81</v>
      </c>
      <c r="AW1555" s="178" t="s">
        <v>176</v>
      </c>
      <c r="AX1555" s="178" t="s">
        <v>73</v>
      </c>
      <c r="AY1555" s="181" t="s">
        <v>165</v>
      </c>
    </row>
    <row r="1556" s="187" customFormat="true" ht="12" hidden="false" customHeight="false" outlineLevel="0" collapsed="false">
      <c r="B1556" s="188"/>
      <c r="D1556" s="180" t="s">
        <v>174</v>
      </c>
      <c r="E1556" s="189"/>
      <c r="F1556" s="190" t="s">
        <v>1478</v>
      </c>
      <c r="H1556" s="191" t="n">
        <v>31.4608</v>
      </c>
      <c r="I1556" s="192"/>
      <c r="L1556" s="188"/>
      <c r="M1556" s="193"/>
      <c r="N1556" s="194"/>
      <c r="O1556" s="194"/>
      <c r="P1556" s="194"/>
      <c r="Q1556" s="194"/>
      <c r="R1556" s="194"/>
      <c r="S1556" s="194"/>
      <c r="T1556" s="194"/>
      <c r="U1556" s="195"/>
      <c r="AT1556" s="189" t="s">
        <v>174</v>
      </c>
      <c r="AU1556" s="189" t="s">
        <v>83</v>
      </c>
      <c r="AV1556" s="187" t="s">
        <v>83</v>
      </c>
      <c r="AW1556" s="187" t="s">
        <v>176</v>
      </c>
      <c r="AX1556" s="187" t="s">
        <v>73</v>
      </c>
      <c r="AY1556" s="189" t="s">
        <v>165</v>
      </c>
    </row>
    <row r="1557" s="196" customFormat="true" ht="12" hidden="false" customHeight="false" outlineLevel="0" collapsed="false">
      <c r="B1557" s="197"/>
      <c r="D1557" s="180" t="s">
        <v>174</v>
      </c>
      <c r="E1557" s="198"/>
      <c r="F1557" s="199" t="s">
        <v>178</v>
      </c>
      <c r="H1557" s="200" t="n">
        <v>62.9216</v>
      </c>
      <c r="I1557" s="201"/>
      <c r="L1557" s="197"/>
      <c r="M1557" s="202"/>
      <c r="N1557" s="203"/>
      <c r="O1557" s="203"/>
      <c r="P1557" s="203"/>
      <c r="Q1557" s="203"/>
      <c r="R1557" s="203"/>
      <c r="S1557" s="203"/>
      <c r="T1557" s="203"/>
      <c r="U1557" s="204"/>
      <c r="AT1557" s="198" t="s">
        <v>174</v>
      </c>
      <c r="AU1557" s="198" t="s">
        <v>83</v>
      </c>
      <c r="AV1557" s="196" t="s">
        <v>172</v>
      </c>
      <c r="AW1557" s="196" t="s">
        <v>176</v>
      </c>
      <c r="AX1557" s="196" t="s">
        <v>81</v>
      </c>
      <c r="AY1557" s="198" t="s">
        <v>165</v>
      </c>
    </row>
    <row r="1558" s="22" customFormat="true" ht="16.5" hidden="false" customHeight="true" outlineLevel="0" collapsed="false">
      <c r="B1558" s="164"/>
      <c r="C1558" s="165" t="s">
        <v>1479</v>
      </c>
      <c r="D1558" s="165" t="s">
        <v>167</v>
      </c>
      <c r="E1558" s="166" t="s">
        <v>1480</v>
      </c>
      <c r="F1558" s="167" t="s">
        <v>1481</v>
      </c>
      <c r="G1558" s="168" t="s">
        <v>170</v>
      </c>
      <c r="H1558" s="169" t="n">
        <v>100.2</v>
      </c>
      <c r="I1558" s="170"/>
      <c r="J1558" s="171" t="n">
        <f aca="false">ROUND(I1558*H1558,2)</f>
        <v>0</v>
      </c>
      <c r="K1558" s="167" t="s">
        <v>171</v>
      </c>
      <c r="L1558" s="23"/>
      <c r="M1558" s="172"/>
      <c r="N1558" s="173" t="s">
        <v>44</v>
      </c>
      <c r="O1558" s="54"/>
      <c r="P1558" s="174" t="n">
        <f aca="false">O1558*H1558</f>
        <v>0</v>
      </c>
      <c r="Q1558" s="174" t="n">
        <v>0</v>
      </c>
      <c r="R1558" s="174" t="n">
        <f aca="false">Q1558*H1558</f>
        <v>0</v>
      </c>
      <c r="S1558" s="174" t="n">
        <v>0.076</v>
      </c>
      <c r="T1558" s="174" t="n">
        <f aca="false">S1558*H1558</f>
        <v>7.6152</v>
      </c>
      <c r="U1558" s="175"/>
      <c r="AR1558" s="176" t="s">
        <v>172</v>
      </c>
      <c r="AT1558" s="176" t="s">
        <v>167</v>
      </c>
      <c r="AU1558" s="176" t="s">
        <v>83</v>
      </c>
      <c r="AY1558" s="3" t="s">
        <v>165</v>
      </c>
      <c r="BE1558" s="177" t="n">
        <f aca="false">IF(N1558="základní",J1558,0)</f>
        <v>0</v>
      </c>
      <c r="BF1558" s="177" t="n">
        <f aca="false">IF(N1558="snížená",J1558,0)</f>
        <v>0</v>
      </c>
      <c r="BG1558" s="177" t="n">
        <f aca="false">IF(N1558="zákl. přenesená",J1558,0)</f>
        <v>0</v>
      </c>
      <c r="BH1558" s="177" t="n">
        <f aca="false">IF(N1558="sníž. přenesená",J1558,0)</f>
        <v>0</v>
      </c>
      <c r="BI1558" s="177" t="n">
        <f aca="false">IF(N1558="nulová",J1558,0)</f>
        <v>0</v>
      </c>
      <c r="BJ1558" s="3" t="s">
        <v>81</v>
      </c>
      <c r="BK1558" s="177" t="n">
        <f aca="false">ROUND(I1558*H1558,2)</f>
        <v>0</v>
      </c>
      <c r="BL1558" s="3" t="s">
        <v>172</v>
      </c>
      <c r="BM1558" s="176" t="s">
        <v>1482</v>
      </c>
    </row>
    <row r="1559" s="178" customFormat="true" ht="12" hidden="false" customHeight="false" outlineLevel="0" collapsed="false">
      <c r="B1559" s="179"/>
      <c r="D1559" s="180" t="s">
        <v>174</v>
      </c>
      <c r="E1559" s="181"/>
      <c r="F1559" s="182" t="s">
        <v>210</v>
      </c>
      <c r="H1559" s="181"/>
      <c r="I1559" s="183"/>
      <c r="L1559" s="179"/>
      <c r="M1559" s="184"/>
      <c r="N1559" s="185"/>
      <c r="O1559" s="185"/>
      <c r="P1559" s="185"/>
      <c r="Q1559" s="185"/>
      <c r="R1559" s="185"/>
      <c r="S1559" s="185"/>
      <c r="T1559" s="185"/>
      <c r="U1559" s="186"/>
      <c r="AT1559" s="181" t="s">
        <v>174</v>
      </c>
      <c r="AU1559" s="181" t="s">
        <v>83</v>
      </c>
      <c r="AV1559" s="178" t="s">
        <v>81</v>
      </c>
      <c r="AW1559" s="178" t="s">
        <v>176</v>
      </c>
      <c r="AX1559" s="178" t="s">
        <v>73</v>
      </c>
      <c r="AY1559" s="181" t="s">
        <v>165</v>
      </c>
    </row>
    <row r="1560" s="187" customFormat="true" ht="12" hidden="false" customHeight="false" outlineLevel="0" collapsed="false">
      <c r="B1560" s="188"/>
      <c r="D1560" s="180" t="s">
        <v>174</v>
      </c>
      <c r="E1560" s="189"/>
      <c r="F1560" s="190" t="s">
        <v>1483</v>
      </c>
      <c r="H1560" s="191" t="n">
        <v>3.6</v>
      </c>
      <c r="I1560" s="192"/>
      <c r="L1560" s="188"/>
      <c r="M1560" s="193"/>
      <c r="N1560" s="194"/>
      <c r="O1560" s="194"/>
      <c r="P1560" s="194"/>
      <c r="Q1560" s="194"/>
      <c r="R1560" s="194"/>
      <c r="S1560" s="194"/>
      <c r="T1560" s="194"/>
      <c r="U1560" s="195"/>
      <c r="AT1560" s="189" t="s">
        <v>174</v>
      </c>
      <c r="AU1560" s="189" t="s">
        <v>83</v>
      </c>
      <c r="AV1560" s="187" t="s">
        <v>83</v>
      </c>
      <c r="AW1560" s="187" t="s">
        <v>176</v>
      </c>
      <c r="AX1560" s="187" t="s">
        <v>73</v>
      </c>
      <c r="AY1560" s="189" t="s">
        <v>165</v>
      </c>
    </row>
    <row r="1561" s="187" customFormat="true" ht="12" hidden="false" customHeight="false" outlineLevel="0" collapsed="false">
      <c r="B1561" s="188"/>
      <c r="D1561" s="180" t="s">
        <v>174</v>
      </c>
      <c r="E1561" s="189"/>
      <c r="F1561" s="190" t="s">
        <v>1484</v>
      </c>
      <c r="H1561" s="191" t="n">
        <v>1.6</v>
      </c>
      <c r="I1561" s="192"/>
      <c r="L1561" s="188"/>
      <c r="M1561" s="193"/>
      <c r="N1561" s="194"/>
      <c r="O1561" s="194"/>
      <c r="P1561" s="194"/>
      <c r="Q1561" s="194"/>
      <c r="R1561" s="194"/>
      <c r="S1561" s="194"/>
      <c r="T1561" s="194"/>
      <c r="U1561" s="195"/>
      <c r="AT1561" s="189" t="s">
        <v>174</v>
      </c>
      <c r="AU1561" s="189" t="s">
        <v>83</v>
      </c>
      <c r="AV1561" s="187" t="s">
        <v>83</v>
      </c>
      <c r="AW1561" s="187" t="s">
        <v>176</v>
      </c>
      <c r="AX1561" s="187" t="s">
        <v>73</v>
      </c>
      <c r="AY1561" s="189" t="s">
        <v>165</v>
      </c>
    </row>
    <row r="1562" s="187" customFormat="true" ht="12" hidden="false" customHeight="false" outlineLevel="0" collapsed="false">
      <c r="B1562" s="188"/>
      <c r="D1562" s="180" t="s">
        <v>174</v>
      </c>
      <c r="E1562" s="189"/>
      <c r="F1562" s="190" t="s">
        <v>1485</v>
      </c>
      <c r="H1562" s="191" t="n">
        <v>30.6</v>
      </c>
      <c r="I1562" s="192"/>
      <c r="L1562" s="188"/>
      <c r="M1562" s="193"/>
      <c r="N1562" s="194"/>
      <c r="O1562" s="194"/>
      <c r="P1562" s="194"/>
      <c r="Q1562" s="194"/>
      <c r="R1562" s="194"/>
      <c r="S1562" s="194"/>
      <c r="T1562" s="194"/>
      <c r="U1562" s="195"/>
      <c r="AT1562" s="189" t="s">
        <v>174</v>
      </c>
      <c r="AU1562" s="189" t="s">
        <v>83</v>
      </c>
      <c r="AV1562" s="187" t="s">
        <v>83</v>
      </c>
      <c r="AW1562" s="187" t="s">
        <v>176</v>
      </c>
      <c r="AX1562" s="187" t="s">
        <v>73</v>
      </c>
      <c r="AY1562" s="189" t="s">
        <v>165</v>
      </c>
    </row>
    <row r="1563" s="178" customFormat="true" ht="12" hidden="false" customHeight="false" outlineLevel="0" collapsed="false">
      <c r="B1563" s="179"/>
      <c r="D1563" s="180" t="s">
        <v>174</v>
      </c>
      <c r="E1563" s="181"/>
      <c r="F1563" s="182" t="s">
        <v>375</v>
      </c>
      <c r="H1563" s="181"/>
      <c r="I1563" s="183"/>
      <c r="L1563" s="179"/>
      <c r="M1563" s="184"/>
      <c r="N1563" s="185"/>
      <c r="O1563" s="185"/>
      <c r="P1563" s="185"/>
      <c r="Q1563" s="185"/>
      <c r="R1563" s="185"/>
      <c r="S1563" s="185"/>
      <c r="T1563" s="185"/>
      <c r="U1563" s="186"/>
      <c r="AT1563" s="181" t="s">
        <v>174</v>
      </c>
      <c r="AU1563" s="181" t="s">
        <v>83</v>
      </c>
      <c r="AV1563" s="178" t="s">
        <v>81</v>
      </c>
      <c r="AW1563" s="178" t="s">
        <v>176</v>
      </c>
      <c r="AX1563" s="178" t="s">
        <v>73</v>
      </c>
      <c r="AY1563" s="181" t="s">
        <v>165</v>
      </c>
    </row>
    <row r="1564" s="187" customFormat="true" ht="12" hidden="false" customHeight="false" outlineLevel="0" collapsed="false">
      <c r="B1564" s="188"/>
      <c r="D1564" s="180" t="s">
        <v>174</v>
      </c>
      <c r="E1564" s="189"/>
      <c r="F1564" s="190" t="s">
        <v>1486</v>
      </c>
      <c r="H1564" s="191" t="n">
        <v>1.4</v>
      </c>
      <c r="I1564" s="192"/>
      <c r="L1564" s="188"/>
      <c r="M1564" s="193"/>
      <c r="N1564" s="194"/>
      <c r="O1564" s="194"/>
      <c r="P1564" s="194"/>
      <c r="Q1564" s="194"/>
      <c r="R1564" s="194"/>
      <c r="S1564" s="194"/>
      <c r="T1564" s="194"/>
      <c r="U1564" s="195"/>
      <c r="AT1564" s="189" t="s">
        <v>174</v>
      </c>
      <c r="AU1564" s="189" t="s">
        <v>83</v>
      </c>
      <c r="AV1564" s="187" t="s">
        <v>83</v>
      </c>
      <c r="AW1564" s="187" t="s">
        <v>176</v>
      </c>
      <c r="AX1564" s="187" t="s">
        <v>73</v>
      </c>
      <c r="AY1564" s="189" t="s">
        <v>165</v>
      </c>
    </row>
    <row r="1565" s="187" customFormat="true" ht="12" hidden="false" customHeight="false" outlineLevel="0" collapsed="false">
      <c r="B1565" s="188"/>
      <c r="D1565" s="180" t="s">
        <v>174</v>
      </c>
      <c r="E1565" s="189"/>
      <c r="F1565" s="190" t="s">
        <v>1483</v>
      </c>
      <c r="H1565" s="191" t="n">
        <v>3.6</v>
      </c>
      <c r="I1565" s="192"/>
      <c r="L1565" s="188"/>
      <c r="M1565" s="193"/>
      <c r="N1565" s="194"/>
      <c r="O1565" s="194"/>
      <c r="P1565" s="194"/>
      <c r="Q1565" s="194"/>
      <c r="R1565" s="194"/>
      <c r="S1565" s="194"/>
      <c r="T1565" s="194"/>
      <c r="U1565" s="195"/>
      <c r="AT1565" s="189" t="s">
        <v>174</v>
      </c>
      <c r="AU1565" s="189" t="s">
        <v>83</v>
      </c>
      <c r="AV1565" s="187" t="s">
        <v>83</v>
      </c>
      <c r="AW1565" s="187" t="s">
        <v>176</v>
      </c>
      <c r="AX1565" s="187" t="s">
        <v>73</v>
      </c>
      <c r="AY1565" s="189" t="s">
        <v>165</v>
      </c>
    </row>
    <row r="1566" s="187" customFormat="true" ht="12" hidden="false" customHeight="false" outlineLevel="0" collapsed="false">
      <c r="B1566" s="188"/>
      <c r="D1566" s="180" t="s">
        <v>174</v>
      </c>
      <c r="E1566" s="189"/>
      <c r="F1566" s="190" t="s">
        <v>1487</v>
      </c>
      <c r="H1566" s="191" t="n">
        <v>24</v>
      </c>
      <c r="I1566" s="192"/>
      <c r="L1566" s="188"/>
      <c r="M1566" s="193"/>
      <c r="N1566" s="194"/>
      <c r="O1566" s="194"/>
      <c r="P1566" s="194"/>
      <c r="Q1566" s="194"/>
      <c r="R1566" s="194"/>
      <c r="S1566" s="194"/>
      <c r="T1566" s="194"/>
      <c r="U1566" s="195"/>
      <c r="AT1566" s="189" t="s">
        <v>174</v>
      </c>
      <c r="AU1566" s="189" t="s">
        <v>83</v>
      </c>
      <c r="AV1566" s="187" t="s">
        <v>83</v>
      </c>
      <c r="AW1566" s="187" t="s">
        <v>176</v>
      </c>
      <c r="AX1566" s="187" t="s">
        <v>73</v>
      </c>
      <c r="AY1566" s="189" t="s">
        <v>165</v>
      </c>
    </row>
    <row r="1567" s="178" customFormat="true" ht="12" hidden="false" customHeight="false" outlineLevel="0" collapsed="false">
      <c r="B1567" s="179"/>
      <c r="D1567" s="180" t="s">
        <v>174</v>
      </c>
      <c r="E1567" s="181"/>
      <c r="F1567" s="182" t="s">
        <v>377</v>
      </c>
      <c r="H1567" s="181"/>
      <c r="I1567" s="183"/>
      <c r="L1567" s="179"/>
      <c r="M1567" s="184"/>
      <c r="N1567" s="185"/>
      <c r="O1567" s="185"/>
      <c r="P1567" s="185"/>
      <c r="Q1567" s="185"/>
      <c r="R1567" s="185"/>
      <c r="S1567" s="185"/>
      <c r="T1567" s="185"/>
      <c r="U1567" s="186"/>
      <c r="AT1567" s="181" t="s">
        <v>174</v>
      </c>
      <c r="AU1567" s="181" t="s">
        <v>83</v>
      </c>
      <c r="AV1567" s="178" t="s">
        <v>81</v>
      </c>
      <c r="AW1567" s="178" t="s">
        <v>176</v>
      </c>
      <c r="AX1567" s="178" t="s">
        <v>73</v>
      </c>
      <c r="AY1567" s="181" t="s">
        <v>165</v>
      </c>
    </row>
    <row r="1568" s="187" customFormat="true" ht="12" hidden="false" customHeight="false" outlineLevel="0" collapsed="false">
      <c r="B1568" s="188"/>
      <c r="D1568" s="180" t="s">
        <v>174</v>
      </c>
      <c r="E1568" s="189"/>
      <c r="F1568" s="190" t="s">
        <v>1486</v>
      </c>
      <c r="H1568" s="191" t="n">
        <v>1.4</v>
      </c>
      <c r="I1568" s="192"/>
      <c r="L1568" s="188"/>
      <c r="M1568" s="193"/>
      <c r="N1568" s="194"/>
      <c r="O1568" s="194"/>
      <c r="P1568" s="194"/>
      <c r="Q1568" s="194"/>
      <c r="R1568" s="194"/>
      <c r="S1568" s="194"/>
      <c r="T1568" s="194"/>
      <c r="U1568" s="195"/>
      <c r="AT1568" s="189" t="s">
        <v>174</v>
      </c>
      <c r="AU1568" s="189" t="s">
        <v>83</v>
      </c>
      <c r="AV1568" s="187" t="s">
        <v>83</v>
      </c>
      <c r="AW1568" s="187" t="s">
        <v>176</v>
      </c>
      <c r="AX1568" s="187" t="s">
        <v>73</v>
      </c>
      <c r="AY1568" s="189" t="s">
        <v>165</v>
      </c>
    </row>
    <row r="1569" s="187" customFormat="true" ht="12" hidden="false" customHeight="false" outlineLevel="0" collapsed="false">
      <c r="B1569" s="188"/>
      <c r="D1569" s="180" t="s">
        <v>174</v>
      </c>
      <c r="E1569" s="189"/>
      <c r="F1569" s="190" t="s">
        <v>1488</v>
      </c>
      <c r="H1569" s="191" t="n">
        <v>8.4</v>
      </c>
      <c r="I1569" s="192"/>
      <c r="L1569" s="188"/>
      <c r="M1569" s="193"/>
      <c r="N1569" s="194"/>
      <c r="O1569" s="194"/>
      <c r="P1569" s="194"/>
      <c r="Q1569" s="194"/>
      <c r="R1569" s="194"/>
      <c r="S1569" s="194"/>
      <c r="T1569" s="194"/>
      <c r="U1569" s="195"/>
      <c r="AT1569" s="189" t="s">
        <v>174</v>
      </c>
      <c r="AU1569" s="189" t="s">
        <v>83</v>
      </c>
      <c r="AV1569" s="187" t="s">
        <v>83</v>
      </c>
      <c r="AW1569" s="187" t="s">
        <v>176</v>
      </c>
      <c r="AX1569" s="187" t="s">
        <v>73</v>
      </c>
      <c r="AY1569" s="189" t="s">
        <v>165</v>
      </c>
    </row>
    <row r="1570" s="187" customFormat="true" ht="12" hidden="false" customHeight="false" outlineLevel="0" collapsed="false">
      <c r="B1570" s="188"/>
      <c r="D1570" s="180" t="s">
        <v>174</v>
      </c>
      <c r="E1570" s="189"/>
      <c r="F1570" s="190" t="s">
        <v>1489</v>
      </c>
      <c r="H1570" s="191" t="n">
        <v>25.6</v>
      </c>
      <c r="I1570" s="192"/>
      <c r="L1570" s="188"/>
      <c r="M1570" s="193"/>
      <c r="N1570" s="194"/>
      <c r="O1570" s="194"/>
      <c r="P1570" s="194"/>
      <c r="Q1570" s="194"/>
      <c r="R1570" s="194"/>
      <c r="S1570" s="194"/>
      <c r="T1570" s="194"/>
      <c r="U1570" s="195"/>
      <c r="AT1570" s="189" t="s">
        <v>174</v>
      </c>
      <c r="AU1570" s="189" t="s">
        <v>83</v>
      </c>
      <c r="AV1570" s="187" t="s">
        <v>83</v>
      </c>
      <c r="AW1570" s="187" t="s">
        <v>176</v>
      </c>
      <c r="AX1570" s="187" t="s">
        <v>73</v>
      </c>
      <c r="AY1570" s="189" t="s">
        <v>165</v>
      </c>
    </row>
    <row r="1571" s="196" customFormat="true" ht="12" hidden="false" customHeight="false" outlineLevel="0" collapsed="false">
      <c r="B1571" s="197"/>
      <c r="D1571" s="180" t="s">
        <v>174</v>
      </c>
      <c r="E1571" s="198"/>
      <c r="F1571" s="199" t="s">
        <v>178</v>
      </c>
      <c r="H1571" s="200" t="n">
        <v>100.2</v>
      </c>
      <c r="I1571" s="201"/>
      <c r="L1571" s="197"/>
      <c r="M1571" s="202"/>
      <c r="N1571" s="203"/>
      <c r="O1571" s="203"/>
      <c r="P1571" s="203"/>
      <c r="Q1571" s="203"/>
      <c r="R1571" s="203"/>
      <c r="S1571" s="203"/>
      <c r="T1571" s="203"/>
      <c r="U1571" s="204"/>
      <c r="AT1571" s="198" t="s">
        <v>174</v>
      </c>
      <c r="AU1571" s="198" t="s">
        <v>83</v>
      </c>
      <c r="AV1571" s="196" t="s">
        <v>172</v>
      </c>
      <c r="AW1571" s="196" t="s">
        <v>176</v>
      </c>
      <c r="AX1571" s="196" t="s">
        <v>81</v>
      </c>
      <c r="AY1571" s="198" t="s">
        <v>165</v>
      </c>
    </row>
    <row r="1572" s="22" customFormat="true" ht="16.5" hidden="false" customHeight="true" outlineLevel="0" collapsed="false">
      <c r="B1572" s="164"/>
      <c r="C1572" s="165" t="s">
        <v>1490</v>
      </c>
      <c r="D1572" s="165" t="s">
        <v>167</v>
      </c>
      <c r="E1572" s="166" t="s">
        <v>1491</v>
      </c>
      <c r="F1572" s="167" t="s">
        <v>1492</v>
      </c>
      <c r="G1572" s="168" t="s">
        <v>170</v>
      </c>
      <c r="H1572" s="169" t="n">
        <v>25.8</v>
      </c>
      <c r="I1572" s="170"/>
      <c r="J1572" s="171" t="n">
        <f aca="false">ROUND(I1572*H1572,2)</f>
        <v>0</v>
      </c>
      <c r="K1572" s="167" t="s">
        <v>171</v>
      </c>
      <c r="L1572" s="23"/>
      <c r="M1572" s="172"/>
      <c r="N1572" s="173" t="s">
        <v>44</v>
      </c>
      <c r="O1572" s="54"/>
      <c r="P1572" s="174" t="n">
        <f aca="false">O1572*H1572</f>
        <v>0</v>
      </c>
      <c r="Q1572" s="174" t="n">
        <v>0</v>
      </c>
      <c r="R1572" s="174" t="n">
        <f aca="false">Q1572*H1572</f>
        <v>0</v>
      </c>
      <c r="S1572" s="174" t="n">
        <v>0.063</v>
      </c>
      <c r="T1572" s="174" t="n">
        <f aca="false">S1572*H1572</f>
        <v>1.6254</v>
      </c>
      <c r="U1572" s="175"/>
      <c r="AR1572" s="176" t="s">
        <v>172</v>
      </c>
      <c r="AT1572" s="176" t="s">
        <v>167</v>
      </c>
      <c r="AU1572" s="176" t="s">
        <v>83</v>
      </c>
      <c r="AY1572" s="3" t="s">
        <v>165</v>
      </c>
      <c r="BE1572" s="177" t="n">
        <f aca="false">IF(N1572="základní",J1572,0)</f>
        <v>0</v>
      </c>
      <c r="BF1572" s="177" t="n">
        <f aca="false">IF(N1572="snížená",J1572,0)</f>
        <v>0</v>
      </c>
      <c r="BG1572" s="177" t="n">
        <f aca="false">IF(N1572="zákl. přenesená",J1572,0)</f>
        <v>0</v>
      </c>
      <c r="BH1572" s="177" t="n">
        <f aca="false">IF(N1572="sníž. přenesená",J1572,0)</f>
        <v>0</v>
      </c>
      <c r="BI1572" s="177" t="n">
        <f aca="false">IF(N1572="nulová",J1572,0)</f>
        <v>0</v>
      </c>
      <c r="BJ1572" s="3" t="s">
        <v>81</v>
      </c>
      <c r="BK1572" s="177" t="n">
        <f aca="false">ROUND(I1572*H1572,2)</f>
        <v>0</v>
      </c>
      <c r="BL1572" s="3" t="s">
        <v>172</v>
      </c>
      <c r="BM1572" s="176" t="s">
        <v>1493</v>
      </c>
    </row>
    <row r="1573" s="178" customFormat="true" ht="12" hidden="false" customHeight="false" outlineLevel="0" collapsed="false">
      <c r="B1573" s="179"/>
      <c r="D1573" s="180" t="s">
        <v>174</v>
      </c>
      <c r="E1573" s="181"/>
      <c r="F1573" s="182" t="s">
        <v>210</v>
      </c>
      <c r="H1573" s="181"/>
      <c r="I1573" s="183"/>
      <c r="L1573" s="179"/>
      <c r="M1573" s="184"/>
      <c r="N1573" s="185"/>
      <c r="O1573" s="185"/>
      <c r="P1573" s="185"/>
      <c r="Q1573" s="185"/>
      <c r="R1573" s="185"/>
      <c r="S1573" s="185"/>
      <c r="T1573" s="185"/>
      <c r="U1573" s="186"/>
      <c r="AT1573" s="181" t="s">
        <v>174</v>
      </c>
      <c r="AU1573" s="181" t="s">
        <v>83</v>
      </c>
      <c r="AV1573" s="178" t="s">
        <v>81</v>
      </c>
      <c r="AW1573" s="178" t="s">
        <v>176</v>
      </c>
      <c r="AX1573" s="178" t="s">
        <v>73</v>
      </c>
      <c r="AY1573" s="181" t="s">
        <v>165</v>
      </c>
    </row>
    <row r="1574" s="187" customFormat="true" ht="12" hidden="false" customHeight="false" outlineLevel="0" collapsed="false">
      <c r="B1574" s="188"/>
      <c r="D1574" s="180" t="s">
        <v>174</v>
      </c>
      <c r="E1574" s="189"/>
      <c r="F1574" s="190" t="s">
        <v>1494</v>
      </c>
      <c r="H1574" s="191" t="n">
        <v>11.6</v>
      </c>
      <c r="I1574" s="192"/>
      <c r="L1574" s="188"/>
      <c r="M1574" s="193"/>
      <c r="N1574" s="194"/>
      <c r="O1574" s="194"/>
      <c r="P1574" s="194"/>
      <c r="Q1574" s="194"/>
      <c r="R1574" s="194"/>
      <c r="S1574" s="194"/>
      <c r="T1574" s="194"/>
      <c r="U1574" s="195"/>
      <c r="AT1574" s="189" t="s">
        <v>174</v>
      </c>
      <c r="AU1574" s="189" t="s">
        <v>83</v>
      </c>
      <c r="AV1574" s="187" t="s">
        <v>83</v>
      </c>
      <c r="AW1574" s="187" t="s">
        <v>176</v>
      </c>
      <c r="AX1574" s="187" t="s">
        <v>73</v>
      </c>
      <c r="AY1574" s="189" t="s">
        <v>165</v>
      </c>
    </row>
    <row r="1575" s="187" customFormat="true" ht="12" hidden="false" customHeight="false" outlineLevel="0" collapsed="false">
      <c r="B1575" s="188"/>
      <c r="D1575" s="180" t="s">
        <v>174</v>
      </c>
      <c r="E1575" s="189"/>
      <c r="F1575" s="190" t="s">
        <v>1495</v>
      </c>
      <c r="H1575" s="191" t="n">
        <v>3.5</v>
      </c>
      <c r="I1575" s="192"/>
      <c r="L1575" s="188"/>
      <c r="M1575" s="193"/>
      <c r="N1575" s="194"/>
      <c r="O1575" s="194"/>
      <c r="P1575" s="194"/>
      <c r="Q1575" s="194"/>
      <c r="R1575" s="194"/>
      <c r="S1575" s="194"/>
      <c r="T1575" s="194"/>
      <c r="U1575" s="195"/>
      <c r="AT1575" s="189" t="s">
        <v>174</v>
      </c>
      <c r="AU1575" s="189" t="s">
        <v>83</v>
      </c>
      <c r="AV1575" s="187" t="s">
        <v>83</v>
      </c>
      <c r="AW1575" s="187" t="s">
        <v>176</v>
      </c>
      <c r="AX1575" s="187" t="s">
        <v>73</v>
      </c>
      <c r="AY1575" s="189" t="s">
        <v>165</v>
      </c>
    </row>
    <row r="1576" s="178" customFormat="true" ht="12" hidden="false" customHeight="false" outlineLevel="0" collapsed="false">
      <c r="B1576" s="179"/>
      <c r="D1576" s="180" t="s">
        <v>174</v>
      </c>
      <c r="E1576" s="181"/>
      <c r="F1576" s="182" t="s">
        <v>375</v>
      </c>
      <c r="H1576" s="181"/>
      <c r="I1576" s="183"/>
      <c r="L1576" s="179"/>
      <c r="M1576" s="184"/>
      <c r="N1576" s="185"/>
      <c r="O1576" s="185"/>
      <c r="P1576" s="185"/>
      <c r="Q1576" s="185"/>
      <c r="R1576" s="185"/>
      <c r="S1576" s="185"/>
      <c r="T1576" s="185"/>
      <c r="U1576" s="186"/>
      <c r="AT1576" s="181" t="s">
        <v>174</v>
      </c>
      <c r="AU1576" s="181" t="s">
        <v>83</v>
      </c>
      <c r="AV1576" s="178" t="s">
        <v>81</v>
      </c>
      <c r="AW1576" s="178" t="s">
        <v>176</v>
      </c>
      <c r="AX1576" s="178" t="s">
        <v>73</v>
      </c>
      <c r="AY1576" s="181" t="s">
        <v>165</v>
      </c>
    </row>
    <row r="1577" s="187" customFormat="true" ht="12" hidden="false" customHeight="false" outlineLevel="0" collapsed="false">
      <c r="B1577" s="188"/>
      <c r="D1577" s="180" t="s">
        <v>174</v>
      </c>
      <c r="E1577" s="189"/>
      <c r="F1577" s="190" t="s">
        <v>1496</v>
      </c>
      <c r="H1577" s="191" t="n">
        <v>2.9</v>
      </c>
      <c r="I1577" s="192"/>
      <c r="L1577" s="188"/>
      <c r="M1577" s="193"/>
      <c r="N1577" s="194"/>
      <c r="O1577" s="194"/>
      <c r="P1577" s="194"/>
      <c r="Q1577" s="194"/>
      <c r="R1577" s="194"/>
      <c r="S1577" s="194"/>
      <c r="T1577" s="194"/>
      <c r="U1577" s="195"/>
      <c r="AT1577" s="189" t="s">
        <v>174</v>
      </c>
      <c r="AU1577" s="189" t="s">
        <v>83</v>
      </c>
      <c r="AV1577" s="187" t="s">
        <v>83</v>
      </c>
      <c r="AW1577" s="187" t="s">
        <v>176</v>
      </c>
      <c r="AX1577" s="187" t="s">
        <v>73</v>
      </c>
      <c r="AY1577" s="189" t="s">
        <v>165</v>
      </c>
    </row>
    <row r="1578" s="178" customFormat="true" ht="12" hidden="false" customHeight="false" outlineLevel="0" collapsed="false">
      <c r="B1578" s="179"/>
      <c r="D1578" s="180" t="s">
        <v>174</v>
      </c>
      <c r="E1578" s="181"/>
      <c r="F1578" s="182" t="s">
        <v>377</v>
      </c>
      <c r="H1578" s="181"/>
      <c r="I1578" s="183"/>
      <c r="L1578" s="179"/>
      <c r="M1578" s="184"/>
      <c r="N1578" s="185"/>
      <c r="O1578" s="185"/>
      <c r="P1578" s="185"/>
      <c r="Q1578" s="185"/>
      <c r="R1578" s="185"/>
      <c r="S1578" s="185"/>
      <c r="T1578" s="185"/>
      <c r="U1578" s="186"/>
      <c r="AT1578" s="181" t="s">
        <v>174</v>
      </c>
      <c r="AU1578" s="181" t="s">
        <v>83</v>
      </c>
      <c r="AV1578" s="178" t="s">
        <v>81</v>
      </c>
      <c r="AW1578" s="178" t="s">
        <v>176</v>
      </c>
      <c r="AX1578" s="178" t="s">
        <v>73</v>
      </c>
      <c r="AY1578" s="181" t="s">
        <v>165</v>
      </c>
    </row>
    <row r="1579" s="187" customFormat="true" ht="12" hidden="false" customHeight="false" outlineLevel="0" collapsed="false">
      <c r="B1579" s="188"/>
      <c r="D1579" s="180" t="s">
        <v>174</v>
      </c>
      <c r="E1579" s="189"/>
      <c r="F1579" s="190" t="s">
        <v>1497</v>
      </c>
      <c r="H1579" s="191" t="n">
        <v>7.8</v>
      </c>
      <c r="I1579" s="192"/>
      <c r="L1579" s="188"/>
      <c r="M1579" s="193"/>
      <c r="N1579" s="194"/>
      <c r="O1579" s="194"/>
      <c r="P1579" s="194"/>
      <c r="Q1579" s="194"/>
      <c r="R1579" s="194"/>
      <c r="S1579" s="194"/>
      <c r="T1579" s="194"/>
      <c r="U1579" s="195"/>
      <c r="AT1579" s="189" t="s">
        <v>174</v>
      </c>
      <c r="AU1579" s="189" t="s">
        <v>83</v>
      </c>
      <c r="AV1579" s="187" t="s">
        <v>83</v>
      </c>
      <c r="AW1579" s="187" t="s">
        <v>176</v>
      </c>
      <c r="AX1579" s="187" t="s">
        <v>73</v>
      </c>
      <c r="AY1579" s="189" t="s">
        <v>165</v>
      </c>
    </row>
    <row r="1580" s="196" customFormat="true" ht="12" hidden="false" customHeight="false" outlineLevel="0" collapsed="false">
      <c r="B1580" s="197"/>
      <c r="D1580" s="180" t="s">
        <v>174</v>
      </c>
      <c r="E1580" s="198"/>
      <c r="F1580" s="199" t="s">
        <v>178</v>
      </c>
      <c r="H1580" s="200" t="n">
        <v>25.8</v>
      </c>
      <c r="I1580" s="201"/>
      <c r="L1580" s="197"/>
      <c r="M1580" s="202"/>
      <c r="N1580" s="203"/>
      <c r="O1580" s="203"/>
      <c r="P1580" s="203"/>
      <c r="Q1580" s="203"/>
      <c r="R1580" s="203"/>
      <c r="S1580" s="203"/>
      <c r="T1580" s="203"/>
      <c r="U1580" s="204"/>
      <c r="AT1580" s="198" t="s">
        <v>174</v>
      </c>
      <c r="AU1580" s="198" t="s">
        <v>83</v>
      </c>
      <c r="AV1580" s="196" t="s">
        <v>172</v>
      </c>
      <c r="AW1580" s="196" t="s">
        <v>176</v>
      </c>
      <c r="AX1580" s="196" t="s">
        <v>81</v>
      </c>
      <c r="AY1580" s="198" t="s">
        <v>165</v>
      </c>
    </row>
    <row r="1581" s="22" customFormat="true" ht="24" hidden="false" customHeight="true" outlineLevel="0" collapsed="false">
      <c r="B1581" s="164"/>
      <c r="C1581" s="165" t="s">
        <v>1498</v>
      </c>
      <c r="D1581" s="165" t="s">
        <v>167</v>
      </c>
      <c r="E1581" s="166" t="s">
        <v>1499</v>
      </c>
      <c r="F1581" s="167" t="s">
        <v>1500</v>
      </c>
      <c r="G1581" s="168" t="s">
        <v>181</v>
      </c>
      <c r="H1581" s="169" t="n">
        <v>491</v>
      </c>
      <c r="I1581" s="170"/>
      <c r="J1581" s="171" t="n">
        <f aca="false">ROUND(I1581*H1581,2)</f>
        <v>0</v>
      </c>
      <c r="K1581" s="167" t="s">
        <v>171</v>
      </c>
      <c r="L1581" s="23"/>
      <c r="M1581" s="172"/>
      <c r="N1581" s="173" t="s">
        <v>44</v>
      </c>
      <c r="O1581" s="54"/>
      <c r="P1581" s="174" t="n">
        <f aca="false">O1581*H1581</f>
        <v>0</v>
      </c>
      <c r="Q1581" s="174" t="n">
        <v>0</v>
      </c>
      <c r="R1581" s="174" t="n">
        <f aca="false">Q1581*H1581</f>
        <v>0</v>
      </c>
      <c r="S1581" s="174" t="n">
        <v>0.013</v>
      </c>
      <c r="T1581" s="174" t="n">
        <f aca="false">S1581*H1581</f>
        <v>6.383</v>
      </c>
      <c r="U1581" s="175"/>
      <c r="AR1581" s="176" t="s">
        <v>172</v>
      </c>
      <c r="AT1581" s="176" t="s">
        <v>167</v>
      </c>
      <c r="AU1581" s="176" t="s">
        <v>83</v>
      </c>
      <c r="AY1581" s="3" t="s">
        <v>165</v>
      </c>
      <c r="BE1581" s="177" t="n">
        <f aca="false">IF(N1581="základní",J1581,0)</f>
        <v>0</v>
      </c>
      <c r="BF1581" s="177" t="n">
        <f aca="false">IF(N1581="snížená",J1581,0)</f>
        <v>0</v>
      </c>
      <c r="BG1581" s="177" t="n">
        <f aca="false">IF(N1581="zákl. přenesená",J1581,0)</f>
        <v>0</v>
      </c>
      <c r="BH1581" s="177" t="n">
        <f aca="false">IF(N1581="sníž. přenesená",J1581,0)</f>
        <v>0</v>
      </c>
      <c r="BI1581" s="177" t="n">
        <f aca="false">IF(N1581="nulová",J1581,0)</f>
        <v>0</v>
      </c>
      <c r="BJ1581" s="3" t="s">
        <v>81</v>
      </c>
      <c r="BK1581" s="177" t="n">
        <f aca="false">ROUND(I1581*H1581,2)</f>
        <v>0</v>
      </c>
      <c r="BL1581" s="3" t="s">
        <v>172</v>
      </c>
      <c r="BM1581" s="176" t="s">
        <v>1501</v>
      </c>
    </row>
    <row r="1582" s="187" customFormat="true" ht="12" hidden="false" customHeight="false" outlineLevel="0" collapsed="false">
      <c r="B1582" s="188"/>
      <c r="D1582" s="180" t="s">
        <v>174</v>
      </c>
      <c r="E1582" s="189"/>
      <c r="F1582" s="190" t="s">
        <v>1502</v>
      </c>
      <c r="H1582" s="191" t="n">
        <v>491</v>
      </c>
      <c r="I1582" s="192"/>
      <c r="L1582" s="188"/>
      <c r="M1582" s="193"/>
      <c r="N1582" s="194"/>
      <c r="O1582" s="194"/>
      <c r="P1582" s="194"/>
      <c r="Q1582" s="194"/>
      <c r="R1582" s="194"/>
      <c r="S1582" s="194"/>
      <c r="T1582" s="194"/>
      <c r="U1582" s="195"/>
      <c r="AT1582" s="189" t="s">
        <v>174</v>
      </c>
      <c r="AU1582" s="189" t="s">
        <v>83</v>
      </c>
      <c r="AV1582" s="187" t="s">
        <v>83</v>
      </c>
      <c r="AW1582" s="187" t="s">
        <v>176</v>
      </c>
      <c r="AX1582" s="187" t="s">
        <v>73</v>
      </c>
      <c r="AY1582" s="189" t="s">
        <v>165</v>
      </c>
    </row>
    <row r="1583" s="196" customFormat="true" ht="12" hidden="false" customHeight="false" outlineLevel="0" collapsed="false">
      <c r="B1583" s="197"/>
      <c r="D1583" s="180" t="s">
        <v>174</v>
      </c>
      <c r="E1583" s="198"/>
      <c r="F1583" s="199" t="s">
        <v>178</v>
      </c>
      <c r="H1583" s="200" t="n">
        <v>491</v>
      </c>
      <c r="I1583" s="201"/>
      <c r="L1583" s="197"/>
      <c r="M1583" s="202"/>
      <c r="N1583" s="203"/>
      <c r="O1583" s="203"/>
      <c r="P1583" s="203"/>
      <c r="Q1583" s="203"/>
      <c r="R1583" s="203"/>
      <c r="S1583" s="203"/>
      <c r="T1583" s="203"/>
      <c r="U1583" s="204"/>
      <c r="AT1583" s="198" t="s">
        <v>174</v>
      </c>
      <c r="AU1583" s="198" t="s">
        <v>83</v>
      </c>
      <c r="AV1583" s="196" t="s">
        <v>172</v>
      </c>
      <c r="AW1583" s="196" t="s">
        <v>176</v>
      </c>
      <c r="AX1583" s="196" t="s">
        <v>81</v>
      </c>
      <c r="AY1583" s="198" t="s">
        <v>165</v>
      </c>
    </row>
    <row r="1584" s="22" customFormat="true" ht="16.5" hidden="false" customHeight="true" outlineLevel="0" collapsed="false">
      <c r="B1584" s="164"/>
      <c r="C1584" s="165" t="s">
        <v>1503</v>
      </c>
      <c r="D1584" s="165" t="s">
        <v>167</v>
      </c>
      <c r="E1584" s="166" t="s">
        <v>1504</v>
      </c>
      <c r="F1584" s="167" t="s">
        <v>1505</v>
      </c>
      <c r="G1584" s="168" t="s">
        <v>181</v>
      </c>
      <c r="H1584" s="169" t="n">
        <v>245</v>
      </c>
      <c r="I1584" s="170"/>
      <c r="J1584" s="171" t="n">
        <f aca="false">ROUND(I1584*H1584,2)</f>
        <v>0</v>
      </c>
      <c r="K1584" s="167" t="s">
        <v>171</v>
      </c>
      <c r="L1584" s="23"/>
      <c r="M1584" s="172"/>
      <c r="N1584" s="173" t="s">
        <v>44</v>
      </c>
      <c r="O1584" s="54"/>
      <c r="P1584" s="174" t="n">
        <f aca="false">O1584*H1584</f>
        <v>0</v>
      </c>
      <c r="Q1584" s="174" t="n">
        <v>0</v>
      </c>
      <c r="R1584" s="174" t="n">
        <f aca="false">Q1584*H1584</f>
        <v>0</v>
      </c>
      <c r="S1584" s="174" t="n">
        <v>0.037</v>
      </c>
      <c r="T1584" s="174" t="n">
        <f aca="false">S1584*H1584</f>
        <v>9.065</v>
      </c>
      <c r="U1584" s="175"/>
      <c r="AR1584" s="176" t="s">
        <v>172</v>
      </c>
      <c r="AT1584" s="176" t="s">
        <v>167</v>
      </c>
      <c r="AU1584" s="176" t="s">
        <v>83</v>
      </c>
      <c r="AY1584" s="3" t="s">
        <v>165</v>
      </c>
      <c r="BE1584" s="177" t="n">
        <f aca="false">IF(N1584="základní",J1584,0)</f>
        <v>0</v>
      </c>
      <c r="BF1584" s="177" t="n">
        <f aca="false">IF(N1584="snížená",J1584,0)</f>
        <v>0</v>
      </c>
      <c r="BG1584" s="177" t="n">
        <f aca="false">IF(N1584="zákl. přenesená",J1584,0)</f>
        <v>0</v>
      </c>
      <c r="BH1584" s="177" t="n">
        <f aca="false">IF(N1584="sníž. přenesená",J1584,0)</f>
        <v>0</v>
      </c>
      <c r="BI1584" s="177" t="n">
        <f aca="false">IF(N1584="nulová",J1584,0)</f>
        <v>0</v>
      </c>
      <c r="BJ1584" s="3" t="s">
        <v>81</v>
      </c>
      <c r="BK1584" s="177" t="n">
        <f aca="false">ROUND(I1584*H1584,2)</f>
        <v>0</v>
      </c>
      <c r="BL1584" s="3" t="s">
        <v>172</v>
      </c>
      <c r="BM1584" s="176" t="s">
        <v>1506</v>
      </c>
    </row>
    <row r="1585" s="187" customFormat="true" ht="12" hidden="false" customHeight="false" outlineLevel="0" collapsed="false">
      <c r="B1585" s="188"/>
      <c r="D1585" s="180" t="s">
        <v>174</v>
      </c>
      <c r="E1585" s="189"/>
      <c r="F1585" s="190" t="s">
        <v>1507</v>
      </c>
      <c r="H1585" s="191" t="n">
        <v>245</v>
      </c>
      <c r="I1585" s="192"/>
      <c r="L1585" s="188"/>
      <c r="M1585" s="193"/>
      <c r="N1585" s="194"/>
      <c r="O1585" s="194"/>
      <c r="P1585" s="194"/>
      <c r="Q1585" s="194"/>
      <c r="R1585" s="194"/>
      <c r="S1585" s="194"/>
      <c r="T1585" s="194"/>
      <c r="U1585" s="195"/>
      <c r="AT1585" s="189" t="s">
        <v>174</v>
      </c>
      <c r="AU1585" s="189" t="s">
        <v>83</v>
      </c>
      <c r="AV1585" s="187" t="s">
        <v>83</v>
      </c>
      <c r="AW1585" s="187" t="s">
        <v>176</v>
      </c>
      <c r="AX1585" s="187" t="s">
        <v>73</v>
      </c>
      <c r="AY1585" s="189" t="s">
        <v>165</v>
      </c>
    </row>
    <row r="1586" s="196" customFormat="true" ht="12" hidden="false" customHeight="false" outlineLevel="0" collapsed="false">
      <c r="B1586" s="197"/>
      <c r="D1586" s="180" t="s">
        <v>174</v>
      </c>
      <c r="E1586" s="198"/>
      <c r="F1586" s="199" t="s">
        <v>178</v>
      </c>
      <c r="H1586" s="200" t="n">
        <v>245</v>
      </c>
      <c r="I1586" s="201"/>
      <c r="L1586" s="197"/>
      <c r="M1586" s="202"/>
      <c r="N1586" s="203"/>
      <c r="O1586" s="203"/>
      <c r="P1586" s="203"/>
      <c r="Q1586" s="203"/>
      <c r="R1586" s="203"/>
      <c r="S1586" s="203"/>
      <c r="T1586" s="203"/>
      <c r="U1586" s="204"/>
      <c r="AT1586" s="198" t="s">
        <v>174</v>
      </c>
      <c r="AU1586" s="198" t="s">
        <v>83</v>
      </c>
      <c r="AV1586" s="196" t="s">
        <v>172</v>
      </c>
      <c r="AW1586" s="196" t="s">
        <v>176</v>
      </c>
      <c r="AX1586" s="196" t="s">
        <v>81</v>
      </c>
      <c r="AY1586" s="198" t="s">
        <v>165</v>
      </c>
    </row>
    <row r="1587" s="22" customFormat="true" ht="24" hidden="false" customHeight="true" outlineLevel="0" collapsed="false">
      <c r="B1587" s="164"/>
      <c r="C1587" s="165" t="s">
        <v>1508</v>
      </c>
      <c r="D1587" s="165" t="s">
        <v>167</v>
      </c>
      <c r="E1587" s="166" t="s">
        <v>1509</v>
      </c>
      <c r="F1587" s="167" t="s">
        <v>1510</v>
      </c>
      <c r="G1587" s="168" t="s">
        <v>170</v>
      </c>
      <c r="H1587" s="169" t="n">
        <v>9.24</v>
      </c>
      <c r="I1587" s="170"/>
      <c r="J1587" s="171" t="n">
        <f aca="false">ROUND(I1587*H1587,2)</f>
        <v>0</v>
      </c>
      <c r="K1587" s="167" t="s">
        <v>171</v>
      </c>
      <c r="L1587" s="23"/>
      <c r="M1587" s="172"/>
      <c r="N1587" s="173" t="s">
        <v>44</v>
      </c>
      <c r="O1587" s="54"/>
      <c r="P1587" s="174" t="n">
        <f aca="false">O1587*H1587</f>
        <v>0</v>
      </c>
      <c r="Q1587" s="174" t="n">
        <v>0</v>
      </c>
      <c r="R1587" s="174" t="n">
        <f aca="false">Q1587*H1587</f>
        <v>0</v>
      </c>
      <c r="S1587" s="174" t="n">
        <v>0.27</v>
      </c>
      <c r="T1587" s="174" t="n">
        <f aca="false">S1587*H1587</f>
        <v>2.4948</v>
      </c>
      <c r="U1587" s="175"/>
      <c r="AR1587" s="176" t="s">
        <v>172</v>
      </c>
      <c r="AT1587" s="176" t="s">
        <v>167</v>
      </c>
      <c r="AU1587" s="176" t="s">
        <v>83</v>
      </c>
      <c r="AY1587" s="3" t="s">
        <v>165</v>
      </c>
      <c r="BE1587" s="177" t="n">
        <f aca="false">IF(N1587="základní",J1587,0)</f>
        <v>0</v>
      </c>
      <c r="BF1587" s="177" t="n">
        <f aca="false">IF(N1587="snížená",J1587,0)</f>
        <v>0</v>
      </c>
      <c r="BG1587" s="177" t="n">
        <f aca="false">IF(N1587="zákl. přenesená",J1587,0)</f>
        <v>0</v>
      </c>
      <c r="BH1587" s="177" t="n">
        <f aca="false">IF(N1587="sníž. přenesená",J1587,0)</f>
        <v>0</v>
      </c>
      <c r="BI1587" s="177" t="n">
        <f aca="false">IF(N1587="nulová",J1587,0)</f>
        <v>0</v>
      </c>
      <c r="BJ1587" s="3" t="s">
        <v>81</v>
      </c>
      <c r="BK1587" s="177" t="n">
        <f aca="false">ROUND(I1587*H1587,2)</f>
        <v>0</v>
      </c>
      <c r="BL1587" s="3" t="s">
        <v>172</v>
      </c>
      <c r="BM1587" s="176" t="s">
        <v>1511</v>
      </c>
    </row>
    <row r="1588" s="178" customFormat="true" ht="12" hidden="false" customHeight="false" outlineLevel="0" collapsed="false">
      <c r="B1588" s="179"/>
      <c r="D1588" s="180" t="s">
        <v>174</v>
      </c>
      <c r="E1588" s="181"/>
      <c r="F1588" s="182" t="s">
        <v>210</v>
      </c>
      <c r="H1588" s="181"/>
      <c r="I1588" s="183"/>
      <c r="L1588" s="179"/>
      <c r="M1588" s="184"/>
      <c r="N1588" s="185"/>
      <c r="O1588" s="185"/>
      <c r="P1588" s="185"/>
      <c r="Q1588" s="185"/>
      <c r="R1588" s="185"/>
      <c r="S1588" s="185"/>
      <c r="T1588" s="185"/>
      <c r="U1588" s="186"/>
      <c r="AT1588" s="181" t="s">
        <v>174</v>
      </c>
      <c r="AU1588" s="181" t="s">
        <v>83</v>
      </c>
      <c r="AV1588" s="178" t="s">
        <v>81</v>
      </c>
      <c r="AW1588" s="178" t="s">
        <v>176</v>
      </c>
      <c r="AX1588" s="178" t="s">
        <v>73</v>
      </c>
      <c r="AY1588" s="181" t="s">
        <v>165</v>
      </c>
    </row>
    <row r="1589" s="187" customFormat="true" ht="12" hidden="false" customHeight="false" outlineLevel="0" collapsed="false">
      <c r="B1589" s="188"/>
      <c r="D1589" s="180" t="s">
        <v>174</v>
      </c>
      <c r="E1589" s="189"/>
      <c r="F1589" s="190" t="s">
        <v>1512</v>
      </c>
      <c r="H1589" s="191" t="n">
        <v>2.1</v>
      </c>
      <c r="I1589" s="192"/>
      <c r="L1589" s="188"/>
      <c r="M1589" s="193"/>
      <c r="N1589" s="194"/>
      <c r="O1589" s="194"/>
      <c r="P1589" s="194"/>
      <c r="Q1589" s="194"/>
      <c r="R1589" s="194"/>
      <c r="S1589" s="194"/>
      <c r="T1589" s="194"/>
      <c r="U1589" s="195"/>
      <c r="AT1589" s="189" t="s">
        <v>174</v>
      </c>
      <c r="AU1589" s="189" t="s">
        <v>83</v>
      </c>
      <c r="AV1589" s="187" t="s">
        <v>83</v>
      </c>
      <c r="AW1589" s="187" t="s">
        <v>176</v>
      </c>
      <c r="AX1589" s="187" t="s">
        <v>73</v>
      </c>
      <c r="AY1589" s="189" t="s">
        <v>165</v>
      </c>
    </row>
    <row r="1590" s="187" customFormat="true" ht="12" hidden="false" customHeight="false" outlineLevel="0" collapsed="false">
      <c r="B1590" s="188"/>
      <c r="D1590" s="180" t="s">
        <v>174</v>
      </c>
      <c r="E1590" s="189"/>
      <c r="F1590" s="190" t="s">
        <v>1513</v>
      </c>
      <c r="H1590" s="191" t="n">
        <v>2.1</v>
      </c>
      <c r="I1590" s="192"/>
      <c r="L1590" s="188"/>
      <c r="M1590" s="193"/>
      <c r="N1590" s="194"/>
      <c r="O1590" s="194"/>
      <c r="P1590" s="194"/>
      <c r="Q1590" s="194"/>
      <c r="R1590" s="194"/>
      <c r="S1590" s="194"/>
      <c r="T1590" s="194"/>
      <c r="U1590" s="195"/>
      <c r="AT1590" s="189" t="s">
        <v>174</v>
      </c>
      <c r="AU1590" s="189" t="s">
        <v>83</v>
      </c>
      <c r="AV1590" s="187" t="s">
        <v>83</v>
      </c>
      <c r="AW1590" s="187" t="s">
        <v>176</v>
      </c>
      <c r="AX1590" s="187" t="s">
        <v>73</v>
      </c>
      <c r="AY1590" s="189" t="s">
        <v>165</v>
      </c>
    </row>
    <row r="1591" s="187" customFormat="true" ht="12" hidden="false" customHeight="false" outlineLevel="0" collapsed="false">
      <c r="B1591" s="188"/>
      <c r="D1591" s="180" t="s">
        <v>174</v>
      </c>
      <c r="E1591" s="189"/>
      <c r="F1591" s="190" t="s">
        <v>1514</v>
      </c>
      <c r="H1591" s="191" t="n">
        <v>1.44</v>
      </c>
      <c r="I1591" s="192"/>
      <c r="L1591" s="188"/>
      <c r="M1591" s="193"/>
      <c r="N1591" s="194"/>
      <c r="O1591" s="194"/>
      <c r="P1591" s="194"/>
      <c r="Q1591" s="194"/>
      <c r="R1591" s="194"/>
      <c r="S1591" s="194"/>
      <c r="T1591" s="194"/>
      <c r="U1591" s="195"/>
      <c r="AT1591" s="189" t="s">
        <v>174</v>
      </c>
      <c r="AU1591" s="189" t="s">
        <v>83</v>
      </c>
      <c r="AV1591" s="187" t="s">
        <v>83</v>
      </c>
      <c r="AW1591" s="187" t="s">
        <v>176</v>
      </c>
      <c r="AX1591" s="187" t="s">
        <v>73</v>
      </c>
      <c r="AY1591" s="189" t="s">
        <v>165</v>
      </c>
    </row>
    <row r="1592" s="187" customFormat="true" ht="12" hidden="false" customHeight="false" outlineLevel="0" collapsed="false">
      <c r="B1592" s="188"/>
      <c r="D1592" s="180" t="s">
        <v>174</v>
      </c>
      <c r="E1592" s="189"/>
      <c r="F1592" s="190" t="s">
        <v>1515</v>
      </c>
      <c r="H1592" s="191" t="n">
        <v>3.6</v>
      </c>
      <c r="I1592" s="192"/>
      <c r="L1592" s="188"/>
      <c r="M1592" s="193"/>
      <c r="N1592" s="194"/>
      <c r="O1592" s="194"/>
      <c r="P1592" s="194"/>
      <c r="Q1592" s="194"/>
      <c r="R1592" s="194"/>
      <c r="S1592" s="194"/>
      <c r="T1592" s="194"/>
      <c r="U1592" s="195"/>
      <c r="AT1592" s="189" t="s">
        <v>174</v>
      </c>
      <c r="AU1592" s="189" t="s">
        <v>83</v>
      </c>
      <c r="AV1592" s="187" t="s">
        <v>83</v>
      </c>
      <c r="AW1592" s="187" t="s">
        <v>176</v>
      </c>
      <c r="AX1592" s="187" t="s">
        <v>73</v>
      </c>
      <c r="AY1592" s="189" t="s">
        <v>165</v>
      </c>
    </row>
    <row r="1593" s="196" customFormat="true" ht="12" hidden="false" customHeight="false" outlineLevel="0" collapsed="false">
      <c r="B1593" s="197"/>
      <c r="D1593" s="180" t="s">
        <v>174</v>
      </c>
      <c r="E1593" s="198"/>
      <c r="F1593" s="199" t="s">
        <v>178</v>
      </c>
      <c r="H1593" s="200" t="n">
        <v>9.24</v>
      </c>
      <c r="I1593" s="201"/>
      <c r="L1593" s="197"/>
      <c r="M1593" s="202"/>
      <c r="N1593" s="203"/>
      <c r="O1593" s="203"/>
      <c r="P1593" s="203"/>
      <c r="Q1593" s="203"/>
      <c r="R1593" s="203"/>
      <c r="S1593" s="203"/>
      <c r="T1593" s="203"/>
      <c r="U1593" s="204"/>
      <c r="AT1593" s="198" t="s">
        <v>174</v>
      </c>
      <c r="AU1593" s="198" t="s">
        <v>83</v>
      </c>
      <c r="AV1593" s="196" t="s">
        <v>172</v>
      </c>
      <c r="AW1593" s="196" t="s">
        <v>176</v>
      </c>
      <c r="AX1593" s="196" t="s">
        <v>81</v>
      </c>
      <c r="AY1593" s="198" t="s">
        <v>165</v>
      </c>
    </row>
    <row r="1594" s="22" customFormat="true" ht="24" hidden="false" customHeight="true" outlineLevel="0" collapsed="false">
      <c r="B1594" s="164"/>
      <c r="C1594" s="165" t="s">
        <v>1516</v>
      </c>
      <c r="D1594" s="165" t="s">
        <v>167</v>
      </c>
      <c r="E1594" s="166" t="s">
        <v>1517</v>
      </c>
      <c r="F1594" s="167" t="s">
        <v>1518</v>
      </c>
      <c r="G1594" s="168" t="s">
        <v>187</v>
      </c>
      <c r="H1594" s="169" t="n">
        <v>1.62</v>
      </c>
      <c r="I1594" s="170"/>
      <c r="J1594" s="171" t="n">
        <f aca="false">ROUND(I1594*H1594,2)</f>
        <v>0</v>
      </c>
      <c r="K1594" s="167" t="s">
        <v>171</v>
      </c>
      <c r="L1594" s="23"/>
      <c r="M1594" s="172"/>
      <c r="N1594" s="173" t="s">
        <v>44</v>
      </c>
      <c r="O1594" s="54"/>
      <c r="P1594" s="174" t="n">
        <f aca="false">O1594*H1594</f>
        <v>0</v>
      </c>
      <c r="Q1594" s="174" t="n">
        <v>0</v>
      </c>
      <c r="R1594" s="174" t="n">
        <f aca="false">Q1594*H1594</f>
        <v>0</v>
      </c>
      <c r="S1594" s="174" t="n">
        <v>1.8</v>
      </c>
      <c r="T1594" s="174" t="n">
        <f aca="false">S1594*H1594</f>
        <v>2.916</v>
      </c>
      <c r="U1594" s="175"/>
      <c r="AR1594" s="176" t="s">
        <v>172</v>
      </c>
      <c r="AT1594" s="176" t="s">
        <v>167</v>
      </c>
      <c r="AU1594" s="176" t="s">
        <v>83</v>
      </c>
      <c r="AY1594" s="3" t="s">
        <v>165</v>
      </c>
      <c r="BE1594" s="177" t="n">
        <f aca="false">IF(N1594="základní",J1594,0)</f>
        <v>0</v>
      </c>
      <c r="BF1594" s="177" t="n">
        <f aca="false">IF(N1594="snížená",J1594,0)</f>
        <v>0</v>
      </c>
      <c r="BG1594" s="177" t="n">
        <f aca="false">IF(N1594="zákl. přenesená",J1594,0)</f>
        <v>0</v>
      </c>
      <c r="BH1594" s="177" t="n">
        <f aca="false">IF(N1594="sníž. přenesená",J1594,0)</f>
        <v>0</v>
      </c>
      <c r="BI1594" s="177" t="n">
        <f aca="false">IF(N1594="nulová",J1594,0)</f>
        <v>0</v>
      </c>
      <c r="BJ1594" s="3" t="s">
        <v>81</v>
      </c>
      <c r="BK1594" s="177" t="n">
        <f aca="false">ROUND(I1594*H1594,2)</f>
        <v>0</v>
      </c>
      <c r="BL1594" s="3" t="s">
        <v>172</v>
      </c>
      <c r="BM1594" s="176" t="s">
        <v>1519</v>
      </c>
    </row>
    <row r="1595" s="178" customFormat="true" ht="12" hidden="false" customHeight="false" outlineLevel="0" collapsed="false">
      <c r="B1595" s="179"/>
      <c r="D1595" s="180" t="s">
        <v>174</v>
      </c>
      <c r="E1595" s="181"/>
      <c r="F1595" s="182" t="s">
        <v>210</v>
      </c>
      <c r="H1595" s="181"/>
      <c r="I1595" s="183"/>
      <c r="L1595" s="179"/>
      <c r="M1595" s="184"/>
      <c r="N1595" s="185"/>
      <c r="O1595" s="185"/>
      <c r="P1595" s="185"/>
      <c r="Q1595" s="185"/>
      <c r="R1595" s="185"/>
      <c r="S1595" s="185"/>
      <c r="T1595" s="185"/>
      <c r="U1595" s="186"/>
      <c r="AT1595" s="181" t="s">
        <v>174</v>
      </c>
      <c r="AU1595" s="181" t="s">
        <v>83</v>
      </c>
      <c r="AV1595" s="178" t="s">
        <v>81</v>
      </c>
      <c r="AW1595" s="178" t="s">
        <v>176</v>
      </c>
      <c r="AX1595" s="178" t="s">
        <v>73</v>
      </c>
      <c r="AY1595" s="181" t="s">
        <v>165</v>
      </c>
    </row>
    <row r="1596" s="187" customFormat="true" ht="12" hidden="false" customHeight="false" outlineLevel="0" collapsed="false">
      <c r="B1596" s="188"/>
      <c r="D1596" s="180" t="s">
        <v>174</v>
      </c>
      <c r="E1596" s="189"/>
      <c r="F1596" s="190" t="s">
        <v>1520</v>
      </c>
      <c r="H1596" s="191" t="n">
        <v>0.54</v>
      </c>
      <c r="I1596" s="192"/>
      <c r="L1596" s="188"/>
      <c r="M1596" s="193"/>
      <c r="N1596" s="194"/>
      <c r="O1596" s="194"/>
      <c r="P1596" s="194"/>
      <c r="Q1596" s="194"/>
      <c r="R1596" s="194"/>
      <c r="S1596" s="194"/>
      <c r="T1596" s="194"/>
      <c r="U1596" s="195"/>
      <c r="AT1596" s="189" t="s">
        <v>174</v>
      </c>
      <c r="AU1596" s="189" t="s">
        <v>83</v>
      </c>
      <c r="AV1596" s="187" t="s">
        <v>83</v>
      </c>
      <c r="AW1596" s="187" t="s">
        <v>176</v>
      </c>
      <c r="AX1596" s="187" t="s">
        <v>73</v>
      </c>
      <c r="AY1596" s="189" t="s">
        <v>165</v>
      </c>
    </row>
    <row r="1597" s="187" customFormat="true" ht="12" hidden="false" customHeight="false" outlineLevel="0" collapsed="false">
      <c r="B1597" s="188"/>
      <c r="D1597" s="180" t="s">
        <v>174</v>
      </c>
      <c r="E1597" s="189"/>
      <c r="F1597" s="190" t="s">
        <v>1521</v>
      </c>
      <c r="H1597" s="191" t="n">
        <v>1.08</v>
      </c>
      <c r="I1597" s="192"/>
      <c r="L1597" s="188"/>
      <c r="M1597" s="193"/>
      <c r="N1597" s="194"/>
      <c r="O1597" s="194"/>
      <c r="P1597" s="194"/>
      <c r="Q1597" s="194"/>
      <c r="R1597" s="194"/>
      <c r="S1597" s="194"/>
      <c r="T1597" s="194"/>
      <c r="U1597" s="195"/>
      <c r="AT1597" s="189" t="s">
        <v>174</v>
      </c>
      <c r="AU1597" s="189" t="s">
        <v>83</v>
      </c>
      <c r="AV1597" s="187" t="s">
        <v>83</v>
      </c>
      <c r="AW1597" s="187" t="s">
        <v>176</v>
      </c>
      <c r="AX1597" s="187" t="s">
        <v>73</v>
      </c>
      <c r="AY1597" s="189" t="s">
        <v>165</v>
      </c>
    </row>
    <row r="1598" s="196" customFormat="true" ht="12" hidden="false" customHeight="false" outlineLevel="0" collapsed="false">
      <c r="B1598" s="197"/>
      <c r="D1598" s="180" t="s">
        <v>174</v>
      </c>
      <c r="E1598" s="198"/>
      <c r="F1598" s="199" t="s">
        <v>178</v>
      </c>
      <c r="H1598" s="200" t="n">
        <v>1.62</v>
      </c>
      <c r="I1598" s="201"/>
      <c r="L1598" s="197"/>
      <c r="M1598" s="202"/>
      <c r="N1598" s="203"/>
      <c r="O1598" s="203"/>
      <c r="P1598" s="203"/>
      <c r="Q1598" s="203"/>
      <c r="R1598" s="203"/>
      <c r="S1598" s="203"/>
      <c r="T1598" s="203"/>
      <c r="U1598" s="204"/>
      <c r="AT1598" s="198" t="s">
        <v>174</v>
      </c>
      <c r="AU1598" s="198" t="s">
        <v>83</v>
      </c>
      <c r="AV1598" s="196" t="s">
        <v>172</v>
      </c>
      <c r="AW1598" s="196" t="s">
        <v>176</v>
      </c>
      <c r="AX1598" s="196" t="s">
        <v>81</v>
      </c>
      <c r="AY1598" s="198" t="s">
        <v>165</v>
      </c>
    </row>
    <row r="1599" s="22" customFormat="true" ht="24" hidden="false" customHeight="true" outlineLevel="0" collapsed="false">
      <c r="B1599" s="164"/>
      <c r="C1599" s="165" t="s">
        <v>1522</v>
      </c>
      <c r="D1599" s="165" t="s">
        <v>167</v>
      </c>
      <c r="E1599" s="166" t="s">
        <v>1523</v>
      </c>
      <c r="F1599" s="167" t="s">
        <v>1524</v>
      </c>
      <c r="G1599" s="168" t="s">
        <v>403</v>
      </c>
      <c r="H1599" s="169" t="n">
        <v>11</v>
      </c>
      <c r="I1599" s="170"/>
      <c r="J1599" s="171" t="n">
        <f aca="false">ROUND(I1599*H1599,2)</f>
        <v>0</v>
      </c>
      <c r="K1599" s="167" t="s">
        <v>171</v>
      </c>
      <c r="L1599" s="23"/>
      <c r="M1599" s="172"/>
      <c r="N1599" s="173" t="s">
        <v>44</v>
      </c>
      <c r="O1599" s="54"/>
      <c r="P1599" s="174" t="n">
        <f aca="false">O1599*H1599</f>
        <v>0</v>
      </c>
      <c r="Q1599" s="174" t="n">
        <v>0</v>
      </c>
      <c r="R1599" s="174" t="n">
        <f aca="false">Q1599*H1599</f>
        <v>0</v>
      </c>
      <c r="S1599" s="174" t="n">
        <v>0.119</v>
      </c>
      <c r="T1599" s="174" t="n">
        <f aca="false">S1599*H1599</f>
        <v>1.309</v>
      </c>
      <c r="U1599" s="175"/>
      <c r="AR1599" s="176" t="s">
        <v>172</v>
      </c>
      <c r="AT1599" s="176" t="s">
        <v>167</v>
      </c>
      <c r="AU1599" s="176" t="s">
        <v>83</v>
      </c>
      <c r="AY1599" s="3" t="s">
        <v>165</v>
      </c>
      <c r="BE1599" s="177" t="n">
        <f aca="false">IF(N1599="základní",J1599,0)</f>
        <v>0</v>
      </c>
      <c r="BF1599" s="177" t="n">
        <f aca="false">IF(N1599="snížená",J1599,0)</f>
        <v>0</v>
      </c>
      <c r="BG1599" s="177" t="n">
        <f aca="false">IF(N1599="zákl. přenesená",J1599,0)</f>
        <v>0</v>
      </c>
      <c r="BH1599" s="177" t="n">
        <f aca="false">IF(N1599="sníž. přenesená",J1599,0)</f>
        <v>0</v>
      </c>
      <c r="BI1599" s="177" t="n">
        <f aca="false">IF(N1599="nulová",J1599,0)</f>
        <v>0</v>
      </c>
      <c r="BJ1599" s="3" t="s">
        <v>81</v>
      </c>
      <c r="BK1599" s="177" t="n">
        <f aca="false">ROUND(I1599*H1599,2)</f>
        <v>0</v>
      </c>
      <c r="BL1599" s="3" t="s">
        <v>172</v>
      </c>
      <c r="BM1599" s="176" t="s">
        <v>1525</v>
      </c>
    </row>
    <row r="1600" s="178" customFormat="true" ht="12" hidden="false" customHeight="false" outlineLevel="0" collapsed="false">
      <c r="B1600" s="179"/>
      <c r="D1600" s="180" t="s">
        <v>174</v>
      </c>
      <c r="E1600" s="181"/>
      <c r="F1600" s="182" t="s">
        <v>211</v>
      </c>
      <c r="H1600" s="181"/>
      <c r="I1600" s="183"/>
      <c r="L1600" s="179"/>
      <c r="M1600" s="184"/>
      <c r="N1600" s="185"/>
      <c r="O1600" s="185"/>
      <c r="P1600" s="185"/>
      <c r="Q1600" s="185"/>
      <c r="R1600" s="185"/>
      <c r="S1600" s="185"/>
      <c r="T1600" s="185"/>
      <c r="U1600" s="186"/>
      <c r="AT1600" s="181" t="s">
        <v>174</v>
      </c>
      <c r="AU1600" s="181" t="s">
        <v>83</v>
      </c>
      <c r="AV1600" s="178" t="s">
        <v>81</v>
      </c>
      <c r="AW1600" s="178" t="s">
        <v>176</v>
      </c>
      <c r="AX1600" s="178" t="s">
        <v>73</v>
      </c>
      <c r="AY1600" s="181" t="s">
        <v>165</v>
      </c>
    </row>
    <row r="1601" s="187" customFormat="true" ht="12" hidden="false" customHeight="false" outlineLevel="0" collapsed="false">
      <c r="B1601" s="188"/>
      <c r="D1601" s="180" t="s">
        <v>174</v>
      </c>
      <c r="E1601" s="189"/>
      <c r="F1601" s="190" t="s">
        <v>1526</v>
      </c>
      <c r="H1601" s="191" t="n">
        <v>5</v>
      </c>
      <c r="I1601" s="192"/>
      <c r="L1601" s="188"/>
      <c r="M1601" s="193"/>
      <c r="N1601" s="194"/>
      <c r="O1601" s="194"/>
      <c r="P1601" s="194"/>
      <c r="Q1601" s="194"/>
      <c r="R1601" s="194"/>
      <c r="S1601" s="194"/>
      <c r="T1601" s="194"/>
      <c r="U1601" s="195"/>
      <c r="AT1601" s="189" t="s">
        <v>174</v>
      </c>
      <c r="AU1601" s="189" t="s">
        <v>83</v>
      </c>
      <c r="AV1601" s="187" t="s">
        <v>83</v>
      </c>
      <c r="AW1601" s="187" t="s">
        <v>176</v>
      </c>
      <c r="AX1601" s="187" t="s">
        <v>73</v>
      </c>
      <c r="AY1601" s="189" t="s">
        <v>165</v>
      </c>
    </row>
    <row r="1602" s="187" customFormat="true" ht="12" hidden="false" customHeight="false" outlineLevel="0" collapsed="false">
      <c r="B1602" s="188"/>
      <c r="D1602" s="180" t="s">
        <v>174</v>
      </c>
      <c r="E1602" s="189"/>
      <c r="F1602" s="190" t="s">
        <v>1527</v>
      </c>
      <c r="H1602" s="191" t="n">
        <v>6</v>
      </c>
      <c r="I1602" s="192"/>
      <c r="L1602" s="188"/>
      <c r="M1602" s="193"/>
      <c r="N1602" s="194"/>
      <c r="O1602" s="194"/>
      <c r="P1602" s="194"/>
      <c r="Q1602" s="194"/>
      <c r="R1602" s="194"/>
      <c r="S1602" s="194"/>
      <c r="T1602" s="194"/>
      <c r="U1602" s="195"/>
      <c r="AT1602" s="189" t="s">
        <v>174</v>
      </c>
      <c r="AU1602" s="189" t="s">
        <v>83</v>
      </c>
      <c r="AV1602" s="187" t="s">
        <v>83</v>
      </c>
      <c r="AW1602" s="187" t="s">
        <v>176</v>
      </c>
      <c r="AX1602" s="187" t="s">
        <v>73</v>
      </c>
      <c r="AY1602" s="189" t="s">
        <v>165</v>
      </c>
    </row>
    <row r="1603" s="196" customFormat="true" ht="12" hidden="false" customHeight="false" outlineLevel="0" collapsed="false">
      <c r="B1603" s="197"/>
      <c r="D1603" s="180" t="s">
        <v>174</v>
      </c>
      <c r="E1603" s="198"/>
      <c r="F1603" s="199" t="s">
        <v>178</v>
      </c>
      <c r="H1603" s="200" t="n">
        <v>11</v>
      </c>
      <c r="I1603" s="201"/>
      <c r="L1603" s="197"/>
      <c r="M1603" s="202"/>
      <c r="N1603" s="203"/>
      <c r="O1603" s="203"/>
      <c r="P1603" s="203"/>
      <c r="Q1603" s="203"/>
      <c r="R1603" s="203"/>
      <c r="S1603" s="203"/>
      <c r="T1603" s="203"/>
      <c r="U1603" s="204"/>
      <c r="AT1603" s="198" t="s">
        <v>174</v>
      </c>
      <c r="AU1603" s="198" t="s">
        <v>83</v>
      </c>
      <c r="AV1603" s="196" t="s">
        <v>172</v>
      </c>
      <c r="AW1603" s="196" t="s">
        <v>176</v>
      </c>
      <c r="AX1603" s="196" t="s">
        <v>81</v>
      </c>
      <c r="AY1603" s="198" t="s">
        <v>165</v>
      </c>
    </row>
    <row r="1604" s="22" customFormat="true" ht="24" hidden="false" customHeight="true" outlineLevel="0" collapsed="false">
      <c r="B1604" s="164"/>
      <c r="C1604" s="165" t="s">
        <v>1528</v>
      </c>
      <c r="D1604" s="165" t="s">
        <v>167</v>
      </c>
      <c r="E1604" s="166" t="s">
        <v>1529</v>
      </c>
      <c r="F1604" s="167" t="s">
        <v>1530</v>
      </c>
      <c r="G1604" s="168" t="s">
        <v>403</v>
      </c>
      <c r="H1604" s="169" t="n">
        <v>6</v>
      </c>
      <c r="I1604" s="170"/>
      <c r="J1604" s="171" t="n">
        <f aca="false">ROUND(I1604*H1604,2)</f>
        <v>0</v>
      </c>
      <c r="K1604" s="167" t="s">
        <v>171</v>
      </c>
      <c r="L1604" s="23"/>
      <c r="M1604" s="172"/>
      <c r="N1604" s="173" t="s">
        <v>44</v>
      </c>
      <c r="O1604" s="54"/>
      <c r="P1604" s="174" t="n">
        <f aca="false">O1604*H1604</f>
        <v>0</v>
      </c>
      <c r="Q1604" s="174" t="n">
        <v>0</v>
      </c>
      <c r="R1604" s="174" t="n">
        <f aca="false">Q1604*H1604</f>
        <v>0</v>
      </c>
      <c r="S1604" s="174" t="n">
        <v>0.179</v>
      </c>
      <c r="T1604" s="174" t="n">
        <f aca="false">S1604*H1604</f>
        <v>1.074</v>
      </c>
      <c r="U1604" s="175"/>
      <c r="AR1604" s="176" t="s">
        <v>172</v>
      </c>
      <c r="AT1604" s="176" t="s">
        <v>167</v>
      </c>
      <c r="AU1604" s="176" t="s">
        <v>83</v>
      </c>
      <c r="AY1604" s="3" t="s">
        <v>165</v>
      </c>
      <c r="BE1604" s="177" t="n">
        <f aca="false">IF(N1604="základní",J1604,0)</f>
        <v>0</v>
      </c>
      <c r="BF1604" s="177" t="n">
        <f aca="false">IF(N1604="snížená",J1604,0)</f>
        <v>0</v>
      </c>
      <c r="BG1604" s="177" t="n">
        <f aca="false">IF(N1604="zákl. přenesená",J1604,0)</f>
        <v>0</v>
      </c>
      <c r="BH1604" s="177" t="n">
        <f aca="false">IF(N1604="sníž. přenesená",J1604,0)</f>
        <v>0</v>
      </c>
      <c r="BI1604" s="177" t="n">
        <f aca="false">IF(N1604="nulová",J1604,0)</f>
        <v>0</v>
      </c>
      <c r="BJ1604" s="3" t="s">
        <v>81</v>
      </c>
      <c r="BK1604" s="177" t="n">
        <f aca="false">ROUND(I1604*H1604,2)</f>
        <v>0</v>
      </c>
      <c r="BL1604" s="3" t="s">
        <v>172</v>
      </c>
      <c r="BM1604" s="176" t="s">
        <v>1531</v>
      </c>
    </row>
    <row r="1605" s="178" customFormat="true" ht="12" hidden="false" customHeight="false" outlineLevel="0" collapsed="false">
      <c r="B1605" s="179"/>
      <c r="D1605" s="180" t="s">
        <v>174</v>
      </c>
      <c r="E1605" s="181"/>
      <c r="F1605" s="182" t="s">
        <v>211</v>
      </c>
      <c r="H1605" s="181"/>
      <c r="I1605" s="183"/>
      <c r="L1605" s="179"/>
      <c r="M1605" s="184"/>
      <c r="N1605" s="185"/>
      <c r="O1605" s="185"/>
      <c r="P1605" s="185"/>
      <c r="Q1605" s="185"/>
      <c r="R1605" s="185"/>
      <c r="S1605" s="185"/>
      <c r="T1605" s="185"/>
      <c r="U1605" s="186"/>
      <c r="AT1605" s="181" t="s">
        <v>174</v>
      </c>
      <c r="AU1605" s="181" t="s">
        <v>83</v>
      </c>
      <c r="AV1605" s="178" t="s">
        <v>81</v>
      </c>
      <c r="AW1605" s="178" t="s">
        <v>176</v>
      </c>
      <c r="AX1605" s="178" t="s">
        <v>73</v>
      </c>
      <c r="AY1605" s="181" t="s">
        <v>165</v>
      </c>
    </row>
    <row r="1606" s="187" customFormat="true" ht="12" hidden="false" customHeight="false" outlineLevel="0" collapsed="false">
      <c r="B1606" s="188"/>
      <c r="D1606" s="180" t="s">
        <v>174</v>
      </c>
      <c r="E1606" s="189"/>
      <c r="F1606" s="190" t="s">
        <v>1532</v>
      </c>
      <c r="H1606" s="191" t="n">
        <v>4</v>
      </c>
      <c r="I1606" s="192"/>
      <c r="L1606" s="188"/>
      <c r="M1606" s="193"/>
      <c r="N1606" s="194"/>
      <c r="O1606" s="194"/>
      <c r="P1606" s="194"/>
      <c r="Q1606" s="194"/>
      <c r="R1606" s="194"/>
      <c r="S1606" s="194"/>
      <c r="T1606" s="194"/>
      <c r="U1606" s="195"/>
      <c r="AT1606" s="189" t="s">
        <v>174</v>
      </c>
      <c r="AU1606" s="189" t="s">
        <v>83</v>
      </c>
      <c r="AV1606" s="187" t="s">
        <v>83</v>
      </c>
      <c r="AW1606" s="187" t="s">
        <v>176</v>
      </c>
      <c r="AX1606" s="187" t="s">
        <v>73</v>
      </c>
      <c r="AY1606" s="189" t="s">
        <v>165</v>
      </c>
    </row>
    <row r="1607" s="187" customFormat="true" ht="12" hidden="false" customHeight="false" outlineLevel="0" collapsed="false">
      <c r="B1607" s="188"/>
      <c r="D1607" s="180" t="s">
        <v>174</v>
      </c>
      <c r="E1607" s="189"/>
      <c r="F1607" s="190" t="s">
        <v>1533</v>
      </c>
      <c r="H1607" s="191" t="n">
        <v>2</v>
      </c>
      <c r="I1607" s="192"/>
      <c r="L1607" s="188"/>
      <c r="M1607" s="193"/>
      <c r="N1607" s="194"/>
      <c r="O1607" s="194"/>
      <c r="P1607" s="194"/>
      <c r="Q1607" s="194"/>
      <c r="R1607" s="194"/>
      <c r="S1607" s="194"/>
      <c r="T1607" s="194"/>
      <c r="U1607" s="195"/>
      <c r="AT1607" s="189" t="s">
        <v>174</v>
      </c>
      <c r="AU1607" s="189" t="s">
        <v>83</v>
      </c>
      <c r="AV1607" s="187" t="s">
        <v>83</v>
      </c>
      <c r="AW1607" s="187" t="s">
        <v>176</v>
      </c>
      <c r="AX1607" s="187" t="s">
        <v>73</v>
      </c>
      <c r="AY1607" s="189" t="s">
        <v>165</v>
      </c>
    </row>
    <row r="1608" s="196" customFormat="true" ht="12" hidden="false" customHeight="false" outlineLevel="0" collapsed="false">
      <c r="B1608" s="197"/>
      <c r="D1608" s="180" t="s">
        <v>174</v>
      </c>
      <c r="E1608" s="198"/>
      <c r="F1608" s="199" t="s">
        <v>178</v>
      </c>
      <c r="H1608" s="200" t="n">
        <v>6</v>
      </c>
      <c r="I1608" s="201"/>
      <c r="L1608" s="197"/>
      <c r="M1608" s="202"/>
      <c r="N1608" s="203"/>
      <c r="O1608" s="203"/>
      <c r="P1608" s="203"/>
      <c r="Q1608" s="203"/>
      <c r="R1608" s="203"/>
      <c r="S1608" s="203"/>
      <c r="T1608" s="203"/>
      <c r="U1608" s="204"/>
      <c r="AT1608" s="198" t="s">
        <v>174</v>
      </c>
      <c r="AU1608" s="198" t="s">
        <v>83</v>
      </c>
      <c r="AV1608" s="196" t="s">
        <v>172</v>
      </c>
      <c r="AW1608" s="196" t="s">
        <v>176</v>
      </c>
      <c r="AX1608" s="196" t="s">
        <v>81</v>
      </c>
      <c r="AY1608" s="198" t="s">
        <v>165</v>
      </c>
    </row>
    <row r="1609" s="22" customFormat="true" ht="24" hidden="false" customHeight="true" outlineLevel="0" collapsed="false">
      <c r="B1609" s="164"/>
      <c r="C1609" s="165" t="s">
        <v>1534</v>
      </c>
      <c r="D1609" s="165" t="s">
        <v>167</v>
      </c>
      <c r="E1609" s="166" t="s">
        <v>1535</v>
      </c>
      <c r="F1609" s="167" t="s">
        <v>1536</v>
      </c>
      <c r="G1609" s="168" t="s">
        <v>187</v>
      </c>
      <c r="H1609" s="169" t="n">
        <v>0.36</v>
      </c>
      <c r="I1609" s="170"/>
      <c r="J1609" s="171" t="n">
        <f aca="false">ROUND(I1609*H1609,2)</f>
        <v>0</v>
      </c>
      <c r="K1609" s="167" t="s">
        <v>171</v>
      </c>
      <c r="L1609" s="23"/>
      <c r="M1609" s="172"/>
      <c r="N1609" s="173" t="s">
        <v>44</v>
      </c>
      <c r="O1609" s="54"/>
      <c r="P1609" s="174" t="n">
        <f aca="false">O1609*H1609</f>
        <v>0</v>
      </c>
      <c r="Q1609" s="174" t="n">
        <v>0</v>
      </c>
      <c r="R1609" s="174" t="n">
        <f aca="false">Q1609*H1609</f>
        <v>0</v>
      </c>
      <c r="S1609" s="174" t="n">
        <v>2.4</v>
      </c>
      <c r="T1609" s="174" t="n">
        <f aca="false">S1609*H1609</f>
        <v>0.864</v>
      </c>
      <c r="U1609" s="175"/>
      <c r="AR1609" s="176" t="s">
        <v>172</v>
      </c>
      <c r="AT1609" s="176" t="s">
        <v>167</v>
      </c>
      <c r="AU1609" s="176" t="s">
        <v>83</v>
      </c>
      <c r="AY1609" s="3" t="s">
        <v>165</v>
      </c>
      <c r="BE1609" s="177" t="n">
        <f aca="false">IF(N1609="základní",J1609,0)</f>
        <v>0</v>
      </c>
      <c r="BF1609" s="177" t="n">
        <f aca="false">IF(N1609="snížená",J1609,0)</f>
        <v>0</v>
      </c>
      <c r="BG1609" s="177" t="n">
        <f aca="false">IF(N1609="zákl. přenesená",J1609,0)</f>
        <v>0</v>
      </c>
      <c r="BH1609" s="177" t="n">
        <f aca="false">IF(N1609="sníž. přenesená",J1609,0)</f>
        <v>0</v>
      </c>
      <c r="BI1609" s="177" t="n">
        <f aca="false">IF(N1609="nulová",J1609,0)</f>
        <v>0</v>
      </c>
      <c r="BJ1609" s="3" t="s">
        <v>81</v>
      </c>
      <c r="BK1609" s="177" t="n">
        <f aca="false">ROUND(I1609*H1609,2)</f>
        <v>0</v>
      </c>
      <c r="BL1609" s="3" t="s">
        <v>172</v>
      </c>
      <c r="BM1609" s="176" t="s">
        <v>1537</v>
      </c>
    </row>
    <row r="1610" s="178" customFormat="true" ht="12" hidden="false" customHeight="false" outlineLevel="0" collapsed="false">
      <c r="B1610" s="179"/>
      <c r="D1610" s="180" t="s">
        <v>174</v>
      </c>
      <c r="E1610" s="181"/>
      <c r="F1610" s="182" t="s">
        <v>210</v>
      </c>
      <c r="H1610" s="181"/>
      <c r="I1610" s="183"/>
      <c r="L1610" s="179"/>
      <c r="M1610" s="184"/>
      <c r="N1610" s="185"/>
      <c r="O1610" s="185"/>
      <c r="P1610" s="185"/>
      <c r="Q1610" s="185"/>
      <c r="R1610" s="185"/>
      <c r="S1610" s="185"/>
      <c r="T1610" s="185"/>
      <c r="U1610" s="186"/>
      <c r="AT1610" s="181" t="s">
        <v>174</v>
      </c>
      <c r="AU1610" s="181" t="s">
        <v>83</v>
      </c>
      <c r="AV1610" s="178" t="s">
        <v>81</v>
      </c>
      <c r="AW1610" s="178" t="s">
        <v>176</v>
      </c>
      <c r="AX1610" s="178" t="s">
        <v>73</v>
      </c>
      <c r="AY1610" s="181" t="s">
        <v>165</v>
      </c>
    </row>
    <row r="1611" s="187" customFormat="true" ht="24" hidden="false" customHeight="false" outlineLevel="0" collapsed="false">
      <c r="B1611" s="188"/>
      <c r="D1611" s="180" t="s">
        <v>174</v>
      </c>
      <c r="E1611" s="189"/>
      <c r="F1611" s="190" t="s">
        <v>1538</v>
      </c>
      <c r="H1611" s="191" t="n">
        <v>0.36</v>
      </c>
      <c r="I1611" s="192"/>
      <c r="L1611" s="188"/>
      <c r="M1611" s="193"/>
      <c r="N1611" s="194"/>
      <c r="O1611" s="194"/>
      <c r="P1611" s="194"/>
      <c r="Q1611" s="194"/>
      <c r="R1611" s="194"/>
      <c r="S1611" s="194"/>
      <c r="T1611" s="194"/>
      <c r="U1611" s="195"/>
      <c r="AT1611" s="189" t="s">
        <v>174</v>
      </c>
      <c r="AU1611" s="189" t="s">
        <v>83</v>
      </c>
      <c r="AV1611" s="187" t="s">
        <v>83</v>
      </c>
      <c r="AW1611" s="187" t="s">
        <v>176</v>
      </c>
      <c r="AX1611" s="187" t="s">
        <v>73</v>
      </c>
      <c r="AY1611" s="189" t="s">
        <v>165</v>
      </c>
    </row>
    <row r="1612" s="196" customFormat="true" ht="12" hidden="false" customHeight="false" outlineLevel="0" collapsed="false">
      <c r="B1612" s="197"/>
      <c r="D1612" s="180" t="s">
        <v>174</v>
      </c>
      <c r="E1612" s="198"/>
      <c r="F1612" s="199" t="s">
        <v>178</v>
      </c>
      <c r="H1612" s="200" t="n">
        <v>0.36</v>
      </c>
      <c r="I1612" s="201"/>
      <c r="L1612" s="197"/>
      <c r="M1612" s="202"/>
      <c r="N1612" s="203"/>
      <c r="O1612" s="203"/>
      <c r="P1612" s="203"/>
      <c r="Q1612" s="203"/>
      <c r="R1612" s="203"/>
      <c r="S1612" s="203"/>
      <c r="T1612" s="203"/>
      <c r="U1612" s="204"/>
      <c r="AT1612" s="198" t="s">
        <v>174</v>
      </c>
      <c r="AU1612" s="198" t="s">
        <v>83</v>
      </c>
      <c r="AV1612" s="196" t="s">
        <v>172</v>
      </c>
      <c r="AW1612" s="196" t="s">
        <v>176</v>
      </c>
      <c r="AX1612" s="196" t="s">
        <v>81</v>
      </c>
      <c r="AY1612" s="198" t="s">
        <v>165</v>
      </c>
    </row>
    <row r="1613" s="22" customFormat="true" ht="24" hidden="false" customHeight="true" outlineLevel="0" collapsed="false">
      <c r="B1613" s="164"/>
      <c r="C1613" s="165" t="s">
        <v>1539</v>
      </c>
      <c r="D1613" s="165" t="s">
        <v>167</v>
      </c>
      <c r="E1613" s="166" t="s">
        <v>1540</v>
      </c>
      <c r="F1613" s="167" t="s">
        <v>1541</v>
      </c>
      <c r="G1613" s="168" t="s">
        <v>403</v>
      </c>
      <c r="H1613" s="169" t="n">
        <v>4</v>
      </c>
      <c r="I1613" s="170"/>
      <c r="J1613" s="171" t="n">
        <f aca="false">ROUND(I1613*H1613,2)</f>
        <v>0</v>
      </c>
      <c r="K1613" s="167" t="s">
        <v>171</v>
      </c>
      <c r="L1613" s="23"/>
      <c r="M1613" s="172"/>
      <c r="N1613" s="173" t="s">
        <v>44</v>
      </c>
      <c r="O1613" s="54"/>
      <c r="P1613" s="174" t="n">
        <f aca="false">O1613*H1613</f>
        <v>0</v>
      </c>
      <c r="Q1613" s="174" t="n">
        <v>0</v>
      </c>
      <c r="R1613" s="174" t="n">
        <f aca="false">Q1613*H1613</f>
        <v>0</v>
      </c>
      <c r="S1613" s="174" t="n">
        <v>0.015</v>
      </c>
      <c r="T1613" s="174" t="n">
        <f aca="false">S1613*H1613</f>
        <v>0.06</v>
      </c>
      <c r="U1613" s="175"/>
      <c r="AR1613" s="176" t="s">
        <v>172</v>
      </c>
      <c r="AT1613" s="176" t="s">
        <v>167</v>
      </c>
      <c r="AU1613" s="176" t="s">
        <v>83</v>
      </c>
      <c r="AY1613" s="3" t="s">
        <v>165</v>
      </c>
      <c r="BE1613" s="177" t="n">
        <f aca="false">IF(N1613="základní",J1613,0)</f>
        <v>0</v>
      </c>
      <c r="BF1613" s="177" t="n">
        <f aca="false">IF(N1613="snížená",J1613,0)</f>
        <v>0</v>
      </c>
      <c r="BG1613" s="177" t="n">
        <f aca="false">IF(N1613="zákl. přenesená",J1613,0)</f>
        <v>0</v>
      </c>
      <c r="BH1613" s="177" t="n">
        <f aca="false">IF(N1613="sníž. přenesená",J1613,0)</f>
        <v>0</v>
      </c>
      <c r="BI1613" s="177" t="n">
        <f aca="false">IF(N1613="nulová",J1613,0)</f>
        <v>0</v>
      </c>
      <c r="BJ1613" s="3" t="s">
        <v>81</v>
      </c>
      <c r="BK1613" s="177" t="n">
        <f aca="false">ROUND(I1613*H1613,2)</f>
        <v>0</v>
      </c>
      <c r="BL1613" s="3" t="s">
        <v>172</v>
      </c>
      <c r="BM1613" s="176" t="s">
        <v>1542</v>
      </c>
    </row>
    <row r="1614" s="178" customFormat="true" ht="12" hidden="false" customHeight="false" outlineLevel="0" collapsed="false">
      <c r="B1614" s="179"/>
      <c r="D1614" s="180" t="s">
        <v>174</v>
      </c>
      <c r="E1614" s="181"/>
      <c r="F1614" s="182" t="s">
        <v>375</v>
      </c>
      <c r="H1614" s="181"/>
      <c r="I1614" s="183"/>
      <c r="L1614" s="179"/>
      <c r="M1614" s="184"/>
      <c r="N1614" s="185"/>
      <c r="O1614" s="185"/>
      <c r="P1614" s="185"/>
      <c r="Q1614" s="185"/>
      <c r="R1614" s="185"/>
      <c r="S1614" s="185"/>
      <c r="T1614" s="185"/>
      <c r="U1614" s="186"/>
      <c r="AT1614" s="181" t="s">
        <v>174</v>
      </c>
      <c r="AU1614" s="181" t="s">
        <v>83</v>
      </c>
      <c r="AV1614" s="178" t="s">
        <v>81</v>
      </c>
      <c r="AW1614" s="178" t="s">
        <v>176</v>
      </c>
      <c r="AX1614" s="178" t="s">
        <v>73</v>
      </c>
      <c r="AY1614" s="181" t="s">
        <v>165</v>
      </c>
    </row>
    <row r="1615" s="187" customFormat="true" ht="12" hidden="false" customHeight="false" outlineLevel="0" collapsed="false">
      <c r="B1615" s="188"/>
      <c r="D1615" s="180" t="s">
        <v>174</v>
      </c>
      <c r="E1615" s="189"/>
      <c r="F1615" s="190" t="s">
        <v>1543</v>
      </c>
      <c r="H1615" s="191" t="n">
        <v>2</v>
      </c>
      <c r="I1615" s="192"/>
      <c r="L1615" s="188"/>
      <c r="M1615" s="193"/>
      <c r="N1615" s="194"/>
      <c r="O1615" s="194"/>
      <c r="P1615" s="194"/>
      <c r="Q1615" s="194"/>
      <c r="R1615" s="194"/>
      <c r="S1615" s="194"/>
      <c r="T1615" s="194"/>
      <c r="U1615" s="195"/>
      <c r="AT1615" s="189" t="s">
        <v>174</v>
      </c>
      <c r="AU1615" s="189" t="s">
        <v>83</v>
      </c>
      <c r="AV1615" s="187" t="s">
        <v>83</v>
      </c>
      <c r="AW1615" s="187" t="s">
        <v>176</v>
      </c>
      <c r="AX1615" s="187" t="s">
        <v>73</v>
      </c>
      <c r="AY1615" s="189" t="s">
        <v>165</v>
      </c>
    </row>
    <row r="1616" s="178" customFormat="true" ht="12" hidden="false" customHeight="false" outlineLevel="0" collapsed="false">
      <c r="B1616" s="179"/>
      <c r="D1616" s="180" t="s">
        <v>174</v>
      </c>
      <c r="E1616" s="181"/>
      <c r="F1616" s="182" t="s">
        <v>377</v>
      </c>
      <c r="H1616" s="181"/>
      <c r="I1616" s="183"/>
      <c r="L1616" s="179"/>
      <c r="M1616" s="184"/>
      <c r="N1616" s="185"/>
      <c r="O1616" s="185"/>
      <c r="P1616" s="185"/>
      <c r="Q1616" s="185"/>
      <c r="R1616" s="185"/>
      <c r="S1616" s="185"/>
      <c r="T1616" s="185"/>
      <c r="U1616" s="186"/>
      <c r="AT1616" s="181" t="s">
        <v>174</v>
      </c>
      <c r="AU1616" s="181" t="s">
        <v>83</v>
      </c>
      <c r="AV1616" s="178" t="s">
        <v>81</v>
      </c>
      <c r="AW1616" s="178" t="s">
        <v>176</v>
      </c>
      <c r="AX1616" s="178" t="s">
        <v>73</v>
      </c>
      <c r="AY1616" s="181" t="s">
        <v>165</v>
      </c>
    </row>
    <row r="1617" s="187" customFormat="true" ht="12" hidden="false" customHeight="false" outlineLevel="0" collapsed="false">
      <c r="B1617" s="188"/>
      <c r="D1617" s="180" t="s">
        <v>174</v>
      </c>
      <c r="E1617" s="189"/>
      <c r="F1617" s="190" t="s">
        <v>1543</v>
      </c>
      <c r="H1617" s="191" t="n">
        <v>2</v>
      </c>
      <c r="I1617" s="192"/>
      <c r="L1617" s="188"/>
      <c r="M1617" s="193"/>
      <c r="N1617" s="194"/>
      <c r="O1617" s="194"/>
      <c r="P1617" s="194"/>
      <c r="Q1617" s="194"/>
      <c r="R1617" s="194"/>
      <c r="S1617" s="194"/>
      <c r="T1617" s="194"/>
      <c r="U1617" s="195"/>
      <c r="AT1617" s="189" t="s">
        <v>174</v>
      </c>
      <c r="AU1617" s="189" t="s">
        <v>83</v>
      </c>
      <c r="AV1617" s="187" t="s">
        <v>83</v>
      </c>
      <c r="AW1617" s="187" t="s">
        <v>176</v>
      </c>
      <c r="AX1617" s="187" t="s">
        <v>73</v>
      </c>
      <c r="AY1617" s="189" t="s">
        <v>165</v>
      </c>
    </row>
    <row r="1618" s="196" customFormat="true" ht="12" hidden="false" customHeight="false" outlineLevel="0" collapsed="false">
      <c r="B1618" s="197"/>
      <c r="D1618" s="180" t="s">
        <v>174</v>
      </c>
      <c r="E1618" s="198"/>
      <c r="F1618" s="199" t="s">
        <v>178</v>
      </c>
      <c r="H1618" s="200" t="n">
        <v>4</v>
      </c>
      <c r="I1618" s="201"/>
      <c r="L1618" s="197"/>
      <c r="M1618" s="202"/>
      <c r="N1618" s="203"/>
      <c r="O1618" s="203"/>
      <c r="P1618" s="203"/>
      <c r="Q1618" s="203"/>
      <c r="R1618" s="203"/>
      <c r="S1618" s="203"/>
      <c r="T1618" s="203"/>
      <c r="U1618" s="204"/>
      <c r="AT1618" s="198" t="s">
        <v>174</v>
      </c>
      <c r="AU1618" s="198" t="s">
        <v>83</v>
      </c>
      <c r="AV1618" s="196" t="s">
        <v>172</v>
      </c>
      <c r="AW1618" s="196" t="s">
        <v>176</v>
      </c>
      <c r="AX1618" s="196" t="s">
        <v>81</v>
      </c>
      <c r="AY1618" s="198" t="s">
        <v>165</v>
      </c>
    </row>
    <row r="1619" s="22" customFormat="true" ht="24" hidden="false" customHeight="true" outlineLevel="0" collapsed="false">
      <c r="B1619" s="164"/>
      <c r="C1619" s="165" t="s">
        <v>1544</v>
      </c>
      <c r="D1619" s="165" t="s">
        <v>167</v>
      </c>
      <c r="E1619" s="166" t="s">
        <v>1545</v>
      </c>
      <c r="F1619" s="167" t="s">
        <v>1546</v>
      </c>
      <c r="G1619" s="168" t="s">
        <v>181</v>
      </c>
      <c r="H1619" s="169" t="n">
        <v>52.35</v>
      </c>
      <c r="I1619" s="170"/>
      <c r="J1619" s="171" t="n">
        <f aca="false">ROUND(I1619*H1619,2)</f>
        <v>0</v>
      </c>
      <c r="K1619" s="167" t="s">
        <v>171</v>
      </c>
      <c r="L1619" s="23"/>
      <c r="M1619" s="172"/>
      <c r="N1619" s="173" t="s">
        <v>44</v>
      </c>
      <c r="O1619" s="54"/>
      <c r="P1619" s="174" t="n">
        <f aca="false">O1619*H1619</f>
        <v>0</v>
      </c>
      <c r="Q1619" s="174" t="n">
        <v>0</v>
      </c>
      <c r="R1619" s="174" t="n">
        <f aca="false">Q1619*H1619</f>
        <v>0</v>
      </c>
      <c r="S1619" s="174" t="n">
        <v>0.009</v>
      </c>
      <c r="T1619" s="174" t="n">
        <f aca="false">S1619*H1619</f>
        <v>0.47115</v>
      </c>
      <c r="U1619" s="175"/>
      <c r="AR1619" s="176" t="s">
        <v>172</v>
      </c>
      <c r="AT1619" s="176" t="s">
        <v>167</v>
      </c>
      <c r="AU1619" s="176" t="s">
        <v>83</v>
      </c>
      <c r="AY1619" s="3" t="s">
        <v>165</v>
      </c>
      <c r="BE1619" s="177" t="n">
        <f aca="false">IF(N1619="základní",J1619,0)</f>
        <v>0</v>
      </c>
      <c r="BF1619" s="177" t="n">
        <f aca="false">IF(N1619="snížená",J1619,0)</f>
        <v>0</v>
      </c>
      <c r="BG1619" s="177" t="n">
        <f aca="false">IF(N1619="zákl. přenesená",J1619,0)</f>
        <v>0</v>
      </c>
      <c r="BH1619" s="177" t="n">
        <f aca="false">IF(N1619="sníž. přenesená",J1619,0)</f>
        <v>0</v>
      </c>
      <c r="BI1619" s="177" t="n">
        <f aca="false">IF(N1619="nulová",J1619,0)</f>
        <v>0</v>
      </c>
      <c r="BJ1619" s="3" t="s">
        <v>81</v>
      </c>
      <c r="BK1619" s="177" t="n">
        <f aca="false">ROUND(I1619*H1619,2)</f>
        <v>0</v>
      </c>
      <c r="BL1619" s="3" t="s">
        <v>172</v>
      </c>
      <c r="BM1619" s="176" t="s">
        <v>1547</v>
      </c>
    </row>
    <row r="1620" s="178" customFormat="true" ht="12" hidden="false" customHeight="false" outlineLevel="0" collapsed="false">
      <c r="B1620" s="179"/>
      <c r="D1620" s="180" t="s">
        <v>174</v>
      </c>
      <c r="E1620" s="181"/>
      <c r="F1620" s="182" t="s">
        <v>210</v>
      </c>
      <c r="H1620" s="181"/>
      <c r="I1620" s="183"/>
      <c r="L1620" s="179"/>
      <c r="M1620" s="184"/>
      <c r="N1620" s="185"/>
      <c r="O1620" s="185"/>
      <c r="P1620" s="185"/>
      <c r="Q1620" s="185"/>
      <c r="R1620" s="185"/>
      <c r="S1620" s="185"/>
      <c r="T1620" s="185"/>
      <c r="U1620" s="186"/>
      <c r="AT1620" s="181" t="s">
        <v>174</v>
      </c>
      <c r="AU1620" s="181" t="s">
        <v>83</v>
      </c>
      <c r="AV1620" s="178" t="s">
        <v>81</v>
      </c>
      <c r="AW1620" s="178" t="s">
        <v>176</v>
      </c>
      <c r="AX1620" s="178" t="s">
        <v>73</v>
      </c>
      <c r="AY1620" s="181" t="s">
        <v>165</v>
      </c>
    </row>
    <row r="1621" s="178" customFormat="true" ht="12" hidden="false" customHeight="false" outlineLevel="0" collapsed="false">
      <c r="B1621" s="179"/>
      <c r="D1621" s="180" t="s">
        <v>174</v>
      </c>
      <c r="E1621" s="181"/>
      <c r="F1621" s="182" t="s">
        <v>1548</v>
      </c>
      <c r="H1621" s="181"/>
      <c r="I1621" s="183"/>
      <c r="L1621" s="179"/>
      <c r="M1621" s="184"/>
      <c r="N1621" s="185"/>
      <c r="O1621" s="185"/>
      <c r="P1621" s="185"/>
      <c r="Q1621" s="185"/>
      <c r="R1621" s="185"/>
      <c r="S1621" s="185"/>
      <c r="T1621" s="185"/>
      <c r="U1621" s="186"/>
      <c r="AT1621" s="181" t="s">
        <v>174</v>
      </c>
      <c r="AU1621" s="181" t="s">
        <v>83</v>
      </c>
      <c r="AV1621" s="178" t="s">
        <v>81</v>
      </c>
      <c r="AW1621" s="178" t="s">
        <v>176</v>
      </c>
      <c r="AX1621" s="178" t="s">
        <v>73</v>
      </c>
      <c r="AY1621" s="181" t="s">
        <v>165</v>
      </c>
    </row>
    <row r="1622" s="187" customFormat="true" ht="12" hidden="false" customHeight="false" outlineLevel="0" collapsed="false">
      <c r="B1622" s="188"/>
      <c r="D1622" s="180" t="s">
        <v>174</v>
      </c>
      <c r="E1622" s="189"/>
      <c r="F1622" s="190" t="s">
        <v>1549</v>
      </c>
      <c r="H1622" s="191" t="n">
        <v>2.4</v>
      </c>
      <c r="I1622" s="192"/>
      <c r="L1622" s="188"/>
      <c r="M1622" s="193"/>
      <c r="N1622" s="194"/>
      <c r="O1622" s="194"/>
      <c r="P1622" s="194"/>
      <c r="Q1622" s="194"/>
      <c r="R1622" s="194"/>
      <c r="S1622" s="194"/>
      <c r="T1622" s="194"/>
      <c r="U1622" s="195"/>
      <c r="AT1622" s="189" t="s">
        <v>174</v>
      </c>
      <c r="AU1622" s="189" t="s">
        <v>83</v>
      </c>
      <c r="AV1622" s="187" t="s">
        <v>83</v>
      </c>
      <c r="AW1622" s="187" t="s">
        <v>176</v>
      </c>
      <c r="AX1622" s="187" t="s">
        <v>73</v>
      </c>
      <c r="AY1622" s="189" t="s">
        <v>165</v>
      </c>
    </row>
    <row r="1623" s="187" customFormat="true" ht="12" hidden="false" customHeight="false" outlineLevel="0" collapsed="false">
      <c r="B1623" s="188"/>
      <c r="D1623" s="180" t="s">
        <v>174</v>
      </c>
      <c r="E1623" s="189"/>
      <c r="F1623" s="190" t="s">
        <v>1550</v>
      </c>
      <c r="H1623" s="191" t="n">
        <v>4.2</v>
      </c>
      <c r="I1623" s="192"/>
      <c r="L1623" s="188"/>
      <c r="M1623" s="193"/>
      <c r="N1623" s="194"/>
      <c r="O1623" s="194"/>
      <c r="P1623" s="194"/>
      <c r="Q1623" s="194"/>
      <c r="R1623" s="194"/>
      <c r="S1623" s="194"/>
      <c r="T1623" s="194"/>
      <c r="U1623" s="195"/>
      <c r="AT1623" s="189" t="s">
        <v>174</v>
      </c>
      <c r="AU1623" s="189" t="s">
        <v>83</v>
      </c>
      <c r="AV1623" s="187" t="s">
        <v>83</v>
      </c>
      <c r="AW1623" s="187" t="s">
        <v>176</v>
      </c>
      <c r="AX1623" s="187" t="s">
        <v>73</v>
      </c>
      <c r="AY1623" s="189" t="s">
        <v>165</v>
      </c>
    </row>
    <row r="1624" s="178" customFormat="true" ht="12" hidden="false" customHeight="false" outlineLevel="0" collapsed="false">
      <c r="B1624" s="179"/>
      <c r="D1624" s="180" t="s">
        <v>174</v>
      </c>
      <c r="E1624" s="181"/>
      <c r="F1624" s="182" t="s">
        <v>610</v>
      </c>
      <c r="H1624" s="181"/>
      <c r="I1624" s="183"/>
      <c r="L1624" s="179"/>
      <c r="M1624" s="184"/>
      <c r="N1624" s="185"/>
      <c r="O1624" s="185"/>
      <c r="P1624" s="185"/>
      <c r="Q1624" s="185"/>
      <c r="R1624" s="185"/>
      <c r="S1624" s="185"/>
      <c r="T1624" s="185"/>
      <c r="U1624" s="186"/>
      <c r="AT1624" s="181" t="s">
        <v>174</v>
      </c>
      <c r="AU1624" s="181" t="s">
        <v>83</v>
      </c>
      <c r="AV1624" s="178" t="s">
        <v>81</v>
      </c>
      <c r="AW1624" s="178" t="s">
        <v>176</v>
      </c>
      <c r="AX1624" s="178" t="s">
        <v>73</v>
      </c>
      <c r="AY1624" s="181" t="s">
        <v>165</v>
      </c>
    </row>
    <row r="1625" s="187" customFormat="true" ht="12" hidden="false" customHeight="false" outlineLevel="0" collapsed="false">
      <c r="B1625" s="188"/>
      <c r="D1625" s="180" t="s">
        <v>174</v>
      </c>
      <c r="E1625" s="189"/>
      <c r="F1625" s="190" t="s">
        <v>1551</v>
      </c>
      <c r="H1625" s="191" t="n">
        <v>3.05</v>
      </c>
      <c r="I1625" s="192"/>
      <c r="L1625" s="188"/>
      <c r="M1625" s="193"/>
      <c r="N1625" s="194"/>
      <c r="O1625" s="194"/>
      <c r="P1625" s="194"/>
      <c r="Q1625" s="194"/>
      <c r="R1625" s="194"/>
      <c r="S1625" s="194"/>
      <c r="T1625" s="194"/>
      <c r="U1625" s="195"/>
      <c r="AT1625" s="189" t="s">
        <v>174</v>
      </c>
      <c r="AU1625" s="189" t="s">
        <v>83</v>
      </c>
      <c r="AV1625" s="187" t="s">
        <v>83</v>
      </c>
      <c r="AW1625" s="187" t="s">
        <v>176</v>
      </c>
      <c r="AX1625" s="187" t="s">
        <v>73</v>
      </c>
      <c r="AY1625" s="189" t="s">
        <v>165</v>
      </c>
    </row>
    <row r="1626" s="178" customFormat="true" ht="12" hidden="false" customHeight="false" outlineLevel="0" collapsed="false">
      <c r="B1626" s="179"/>
      <c r="D1626" s="180" t="s">
        <v>174</v>
      </c>
      <c r="E1626" s="181"/>
      <c r="F1626" s="182" t="s">
        <v>375</v>
      </c>
      <c r="H1626" s="181"/>
      <c r="I1626" s="183"/>
      <c r="L1626" s="179"/>
      <c r="M1626" s="184"/>
      <c r="N1626" s="185"/>
      <c r="O1626" s="185"/>
      <c r="P1626" s="185"/>
      <c r="Q1626" s="185"/>
      <c r="R1626" s="185"/>
      <c r="S1626" s="185"/>
      <c r="T1626" s="185"/>
      <c r="U1626" s="186"/>
      <c r="AT1626" s="181" t="s">
        <v>174</v>
      </c>
      <c r="AU1626" s="181" t="s">
        <v>83</v>
      </c>
      <c r="AV1626" s="178" t="s">
        <v>81</v>
      </c>
      <c r="AW1626" s="178" t="s">
        <v>176</v>
      </c>
      <c r="AX1626" s="178" t="s">
        <v>73</v>
      </c>
      <c r="AY1626" s="181" t="s">
        <v>165</v>
      </c>
    </row>
    <row r="1627" s="178" customFormat="true" ht="12" hidden="false" customHeight="false" outlineLevel="0" collapsed="false">
      <c r="B1627" s="179"/>
      <c r="D1627" s="180" t="s">
        <v>174</v>
      </c>
      <c r="E1627" s="181"/>
      <c r="F1627" s="182" t="s">
        <v>606</v>
      </c>
      <c r="H1627" s="181"/>
      <c r="I1627" s="183"/>
      <c r="L1627" s="179"/>
      <c r="M1627" s="184"/>
      <c r="N1627" s="185"/>
      <c r="O1627" s="185"/>
      <c r="P1627" s="185"/>
      <c r="Q1627" s="185"/>
      <c r="R1627" s="185"/>
      <c r="S1627" s="185"/>
      <c r="T1627" s="185"/>
      <c r="U1627" s="186"/>
      <c r="AT1627" s="181" t="s">
        <v>174</v>
      </c>
      <c r="AU1627" s="181" t="s">
        <v>83</v>
      </c>
      <c r="AV1627" s="178" t="s">
        <v>81</v>
      </c>
      <c r="AW1627" s="178" t="s">
        <v>176</v>
      </c>
      <c r="AX1627" s="178" t="s">
        <v>73</v>
      </c>
      <c r="AY1627" s="181" t="s">
        <v>165</v>
      </c>
    </row>
    <row r="1628" s="187" customFormat="true" ht="12" hidden="false" customHeight="false" outlineLevel="0" collapsed="false">
      <c r="B1628" s="188"/>
      <c r="D1628" s="180" t="s">
        <v>174</v>
      </c>
      <c r="E1628" s="189"/>
      <c r="F1628" s="190" t="s">
        <v>948</v>
      </c>
      <c r="H1628" s="191" t="n">
        <v>6.1</v>
      </c>
      <c r="I1628" s="192"/>
      <c r="L1628" s="188"/>
      <c r="M1628" s="193"/>
      <c r="N1628" s="194"/>
      <c r="O1628" s="194"/>
      <c r="P1628" s="194"/>
      <c r="Q1628" s="194"/>
      <c r="R1628" s="194"/>
      <c r="S1628" s="194"/>
      <c r="T1628" s="194"/>
      <c r="U1628" s="195"/>
      <c r="AT1628" s="189" t="s">
        <v>174</v>
      </c>
      <c r="AU1628" s="189" t="s">
        <v>83</v>
      </c>
      <c r="AV1628" s="187" t="s">
        <v>83</v>
      </c>
      <c r="AW1628" s="187" t="s">
        <v>176</v>
      </c>
      <c r="AX1628" s="187" t="s">
        <v>73</v>
      </c>
      <c r="AY1628" s="189" t="s">
        <v>165</v>
      </c>
    </row>
    <row r="1629" s="187" customFormat="true" ht="12" hidden="false" customHeight="false" outlineLevel="0" collapsed="false">
      <c r="B1629" s="188"/>
      <c r="D1629" s="180" t="s">
        <v>174</v>
      </c>
      <c r="E1629" s="189"/>
      <c r="F1629" s="190" t="s">
        <v>1552</v>
      </c>
      <c r="H1629" s="191" t="n">
        <v>2</v>
      </c>
      <c r="I1629" s="192"/>
      <c r="L1629" s="188"/>
      <c r="M1629" s="193"/>
      <c r="N1629" s="194"/>
      <c r="O1629" s="194"/>
      <c r="P1629" s="194"/>
      <c r="Q1629" s="194"/>
      <c r="R1629" s="194"/>
      <c r="S1629" s="194"/>
      <c r="T1629" s="194"/>
      <c r="U1629" s="195"/>
      <c r="AT1629" s="189" t="s">
        <v>174</v>
      </c>
      <c r="AU1629" s="189" t="s">
        <v>83</v>
      </c>
      <c r="AV1629" s="187" t="s">
        <v>83</v>
      </c>
      <c r="AW1629" s="187" t="s">
        <v>176</v>
      </c>
      <c r="AX1629" s="187" t="s">
        <v>73</v>
      </c>
      <c r="AY1629" s="189" t="s">
        <v>165</v>
      </c>
    </row>
    <row r="1630" s="187" customFormat="true" ht="12" hidden="false" customHeight="false" outlineLevel="0" collapsed="false">
      <c r="B1630" s="188"/>
      <c r="D1630" s="180" t="s">
        <v>174</v>
      </c>
      <c r="E1630" s="189"/>
      <c r="F1630" s="190" t="s">
        <v>1553</v>
      </c>
      <c r="H1630" s="191" t="n">
        <v>12.6</v>
      </c>
      <c r="I1630" s="192"/>
      <c r="L1630" s="188"/>
      <c r="M1630" s="193"/>
      <c r="N1630" s="194"/>
      <c r="O1630" s="194"/>
      <c r="P1630" s="194"/>
      <c r="Q1630" s="194"/>
      <c r="R1630" s="194"/>
      <c r="S1630" s="194"/>
      <c r="T1630" s="194"/>
      <c r="U1630" s="195"/>
      <c r="AT1630" s="189" t="s">
        <v>174</v>
      </c>
      <c r="AU1630" s="189" t="s">
        <v>83</v>
      </c>
      <c r="AV1630" s="187" t="s">
        <v>83</v>
      </c>
      <c r="AW1630" s="187" t="s">
        <v>176</v>
      </c>
      <c r="AX1630" s="187" t="s">
        <v>73</v>
      </c>
      <c r="AY1630" s="189" t="s">
        <v>165</v>
      </c>
    </row>
    <row r="1631" s="178" customFormat="true" ht="12" hidden="false" customHeight="false" outlineLevel="0" collapsed="false">
      <c r="B1631" s="179"/>
      <c r="D1631" s="180" t="s">
        <v>174</v>
      </c>
      <c r="E1631" s="181"/>
      <c r="F1631" s="182" t="s">
        <v>377</v>
      </c>
      <c r="H1631" s="181"/>
      <c r="I1631" s="183"/>
      <c r="L1631" s="179"/>
      <c r="M1631" s="184"/>
      <c r="N1631" s="185"/>
      <c r="O1631" s="185"/>
      <c r="P1631" s="185"/>
      <c r="Q1631" s="185"/>
      <c r="R1631" s="185"/>
      <c r="S1631" s="185"/>
      <c r="T1631" s="185"/>
      <c r="U1631" s="186"/>
      <c r="AT1631" s="181" t="s">
        <v>174</v>
      </c>
      <c r="AU1631" s="181" t="s">
        <v>83</v>
      </c>
      <c r="AV1631" s="178" t="s">
        <v>81</v>
      </c>
      <c r="AW1631" s="178" t="s">
        <v>176</v>
      </c>
      <c r="AX1631" s="178" t="s">
        <v>73</v>
      </c>
      <c r="AY1631" s="181" t="s">
        <v>165</v>
      </c>
    </row>
    <row r="1632" s="178" customFormat="true" ht="12" hidden="false" customHeight="false" outlineLevel="0" collapsed="false">
      <c r="B1632" s="179"/>
      <c r="D1632" s="180" t="s">
        <v>174</v>
      </c>
      <c r="E1632" s="181"/>
      <c r="F1632" s="182" t="s">
        <v>606</v>
      </c>
      <c r="H1632" s="181"/>
      <c r="I1632" s="183"/>
      <c r="L1632" s="179"/>
      <c r="M1632" s="184"/>
      <c r="N1632" s="185"/>
      <c r="O1632" s="185"/>
      <c r="P1632" s="185"/>
      <c r="Q1632" s="185"/>
      <c r="R1632" s="185"/>
      <c r="S1632" s="185"/>
      <c r="T1632" s="185"/>
      <c r="U1632" s="186"/>
      <c r="AT1632" s="181" t="s">
        <v>174</v>
      </c>
      <c r="AU1632" s="181" t="s">
        <v>83</v>
      </c>
      <c r="AV1632" s="178" t="s">
        <v>81</v>
      </c>
      <c r="AW1632" s="178" t="s">
        <v>176</v>
      </c>
      <c r="AX1632" s="178" t="s">
        <v>73</v>
      </c>
      <c r="AY1632" s="181" t="s">
        <v>165</v>
      </c>
    </row>
    <row r="1633" s="187" customFormat="true" ht="12" hidden="false" customHeight="false" outlineLevel="0" collapsed="false">
      <c r="B1633" s="188"/>
      <c r="D1633" s="180" t="s">
        <v>174</v>
      </c>
      <c r="E1633" s="189"/>
      <c r="F1633" s="190" t="s">
        <v>1554</v>
      </c>
      <c r="H1633" s="191" t="n">
        <v>22</v>
      </c>
      <c r="I1633" s="192"/>
      <c r="L1633" s="188"/>
      <c r="M1633" s="193"/>
      <c r="N1633" s="194"/>
      <c r="O1633" s="194"/>
      <c r="P1633" s="194"/>
      <c r="Q1633" s="194"/>
      <c r="R1633" s="194"/>
      <c r="S1633" s="194"/>
      <c r="T1633" s="194"/>
      <c r="U1633" s="195"/>
      <c r="AT1633" s="189" t="s">
        <v>174</v>
      </c>
      <c r="AU1633" s="189" t="s">
        <v>83</v>
      </c>
      <c r="AV1633" s="187" t="s">
        <v>83</v>
      </c>
      <c r="AW1633" s="187" t="s">
        <v>176</v>
      </c>
      <c r="AX1633" s="187" t="s">
        <v>73</v>
      </c>
      <c r="AY1633" s="189" t="s">
        <v>165</v>
      </c>
    </row>
    <row r="1634" s="196" customFormat="true" ht="12" hidden="false" customHeight="false" outlineLevel="0" collapsed="false">
      <c r="B1634" s="197"/>
      <c r="D1634" s="180" t="s">
        <v>174</v>
      </c>
      <c r="E1634" s="198"/>
      <c r="F1634" s="199" t="s">
        <v>178</v>
      </c>
      <c r="H1634" s="200" t="n">
        <v>52.35</v>
      </c>
      <c r="I1634" s="201"/>
      <c r="L1634" s="197"/>
      <c r="M1634" s="202"/>
      <c r="N1634" s="203"/>
      <c r="O1634" s="203"/>
      <c r="P1634" s="203"/>
      <c r="Q1634" s="203"/>
      <c r="R1634" s="203"/>
      <c r="S1634" s="203"/>
      <c r="T1634" s="203"/>
      <c r="U1634" s="204"/>
      <c r="AT1634" s="198" t="s">
        <v>174</v>
      </c>
      <c r="AU1634" s="198" t="s">
        <v>83</v>
      </c>
      <c r="AV1634" s="196" t="s">
        <v>172</v>
      </c>
      <c r="AW1634" s="196" t="s">
        <v>176</v>
      </c>
      <c r="AX1634" s="196" t="s">
        <v>81</v>
      </c>
      <c r="AY1634" s="198" t="s">
        <v>165</v>
      </c>
    </row>
    <row r="1635" s="22" customFormat="true" ht="24" hidden="false" customHeight="true" outlineLevel="0" collapsed="false">
      <c r="B1635" s="164"/>
      <c r="C1635" s="165" t="s">
        <v>1555</v>
      </c>
      <c r="D1635" s="165" t="s">
        <v>167</v>
      </c>
      <c r="E1635" s="166" t="s">
        <v>1556</v>
      </c>
      <c r="F1635" s="167" t="s">
        <v>1557</v>
      </c>
      <c r="G1635" s="168" t="s">
        <v>181</v>
      </c>
      <c r="H1635" s="169" t="n">
        <v>30.8</v>
      </c>
      <c r="I1635" s="170"/>
      <c r="J1635" s="171" t="n">
        <f aca="false">ROUND(I1635*H1635,2)</f>
        <v>0</v>
      </c>
      <c r="K1635" s="167" t="s">
        <v>171</v>
      </c>
      <c r="L1635" s="23"/>
      <c r="M1635" s="172"/>
      <c r="N1635" s="173" t="s">
        <v>44</v>
      </c>
      <c r="O1635" s="54"/>
      <c r="P1635" s="174" t="n">
        <f aca="false">O1635*H1635</f>
        <v>0</v>
      </c>
      <c r="Q1635" s="174" t="n">
        <v>0</v>
      </c>
      <c r="R1635" s="174" t="n">
        <f aca="false">Q1635*H1635</f>
        <v>0</v>
      </c>
      <c r="S1635" s="174" t="n">
        <v>0.042</v>
      </c>
      <c r="T1635" s="174" t="n">
        <f aca="false">S1635*H1635</f>
        <v>1.2936</v>
      </c>
      <c r="U1635" s="175"/>
      <c r="AR1635" s="176" t="s">
        <v>172</v>
      </c>
      <c r="AT1635" s="176" t="s">
        <v>167</v>
      </c>
      <c r="AU1635" s="176" t="s">
        <v>83</v>
      </c>
      <c r="AY1635" s="3" t="s">
        <v>165</v>
      </c>
      <c r="BE1635" s="177" t="n">
        <f aca="false">IF(N1635="základní",J1635,0)</f>
        <v>0</v>
      </c>
      <c r="BF1635" s="177" t="n">
        <f aca="false">IF(N1635="snížená",J1635,0)</f>
        <v>0</v>
      </c>
      <c r="BG1635" s="177" t="n">
        <f aca="false">IF(N1635="zákl. přenesená",J1635,0)</f>
        <v>0</v>
      </c>
      <c r="BH1635" s="177" t="n">
        <f aca="false">IF(N1635="sníž. přenesená",J1635,0)</f>
        <v>0</v>
      </c>
      <c r="BI1635" s="177" t="n">
        <f aca="false">IF(N1635="nulová",J1635,0)</f>
        <v>0</v>
      </c>
      <c r="BJ1635" s="3" t="s">
        <v>81</v>
      </c>
      <c r="BK1635" s="177" t="n">
        <f aca="false">ROUND(I1635*H1635,2)</f>
        <v>0</v>
      </c>
      <c r="BL1635" s="3" t="s">
        <v>172</v>
      </c>
      <c r="BM1635" s="176" t="s">
        <v>1558</v>
      </c>
    </row>
    <row r="1636" s="178" customFormat="true" ht="12" hidden="false" customHeight="false" outlineLevel="0" collapsed="false">
      <c r="B1636" s="179"/>
      <c r="D1636" s="180" t="s">
        <v>174</v>
      </c>
      <c r="E1636" s="181"/>
      <c r="F1636" s="182" t="s">
        <v>210</v>
      </c>
      <c r="H1636" s="181"/>
      <c r="I1636" s="183"/>
      <c r="L1636" s="179"/>
      <c r="M1636" s="184"/>
      <c r="N1636" s="185"/>
      <c r="O1636" s="185"/>
      <c r="P1636" s="185"/>
      <c r="Q1636" s="185"/>
      <c r="R1636" s="185"/>
      <c r="S1636" s="185"/>
      <c r="T1636" s="185"/>
      <c r="U1636" s="186"/>
      <c r="AT1636" s="181" t="s">
        <v>174</v>
      </c>
      <c r="AU1636" s="181" t="s">
        <v>83</v>
      </c>
      <c r="AV1636" s="178" t="s">
        <v>81</v>
      </c>
      <c r="AW1636" s="178" t="s">
        <v>176</v>
      </c>
      <c r="AX1636" s="178" t="s">
        <v>73</v>
      </c>
      <c r="AY1636" s="181" t="s">
        <v>165</v>
      </c>
    </row>
    <row r="1637" s="187" customFormat="true" ht="12" hidden="false" customHeight="false" outlineLevel="0" collapsed="false">
      <c r="B1637" s="188"/>
      <c r="D1637" s="180" t="s">
        <v>174</v>
      </c>
      <c r="E1637" s="189"/>
      <c r="F1637" s="190" t="s">
        <v>1559</v>
      </c>
      <c r="H1637" s="191" t="n">
        <v>4.8</v>
      </c>
      <c r="I1637" s="192"/>
      <c r="L1637" s="188"/>
      <c r="M1637" s="193"/>
      <c r="N1637" s="194"/>
      <c r="O1637" s="194"/>
      <c r="P1637" s="194"/>
      <c r="Q1637" s="194"/>
      <c r="R1637" s="194"/>
      <c r="S1637" s="194"/>
      <c r="T1637" s="194"/>
      <c r="U1637" s="195"/>
      <c r="AT1637" s="189" t="s">
        <v>174</v>
      </c>
      <c r="AU1637" s="189" t="s">
        <v>83</v>
      </c>
      <c r="AV1637" s="187" t="s">
        <v>83</v>
      </c>
      <c r="AW1637" s="187" t="s">
        <v>176</v>
      </c>
      <c r="AX1637" s="187" t="s">
        <v>73</v>
      </c>
      <c r="AY1637" s="189" t="s">
        <v>165</v>
      </c>
    </row>
    <row r="1638" s="187" customFormat="true" ht="12" hidden="false" customHeight="false" outlineLevel="0" collapsed="false">
      <c r="B1638" s="188"/>
      <c r="D1638" s="180" t="s">
        <v>174</v>
      </c>
      <c r="E1638" s="189"/>
      <c r="F1638" s="190" t="s">
        <v>1560</v>
      </c>
      <c r="H1638" s="191" t="n">
        <v>1.4</v>
      </c>
      <c r="I1638" s="192"/>
      <c r="L1638" s="188"/>
      <c r="M1638" s="193"/>
      <c r="N1638" s="194"/>
      <c r="O1638" s="194"/>
      <c r="P1638" s="194"/>
      <c r="Q1638" s="194"/>
      <c r="R1638" s="194"/>
      <c r="S1638" s="194"/>
      <c r="T1638" s="194"/>
      <c r="U1638" s="195"/>
      <c r="AT1638" s="189" t="s">
        <v>174</v>
      </c>
      <c r="AU1638" s="189" t="s">
        <v>83</v>
      </c>
      <c r="AV1638" s="187" t="s">
        <v>83</v>
      </c>
      <c r="AW1638" s="187" t="s">
        <v>176</v>
      </c>
      <c r="AX1638" s="187" t="s">
        <v>73</v>
      </c>
      <c r="AY1638" s="189" t="s">
        <v>165</v>
      </c>
    </row>
    <row r="1639" s="187" customFormat="true" ht="12" hidden="false" customHeight="false" outlineLevel="0" collapsed="false">
      <c r="B1639" s="188"/>
      <c r="D1639" s="180" t="s">
        <v>174</v>
      </c>
      <c r="E1639" s="189"/>
      <c r="F1639" s="190" t="s">
        <v>1561</v>
      </c>
      <c r="H1639" s="191" t="n">
        <v>1.6</v>
      </c>
      <c r="I1639" s="192"/>
      <c r="L1639" s="188"/>
      <c r="M1639" s="193"/>
      <c r="N1639" s="194"/>
      <c r="O1639" s="194"/>
      <c r="P1639" s="194"/>
      <c r="Q1639" s="194"/>
      <c r="R1639" s="194"/>
      <c r="S1639" s="194"/>
      <c r="T1639" s="194"/>
      <c r="U1639" s="195"/>
      <c r="AT1639" s="189" t="s">
        <v>174</v>
      </c>
      <c r="AU1639" s="189" t="s">
        <v>83</v>
      </c>
      <c r="AV1639" s="187" t="s">
        <v>83</v>
      </c>
      <c r="AW1639" s="187" t="s">
        <v>176</v>
      </c>
      <c r="AX1639" s="187" t="s">
        <v>73</v>
      </c>
      <c r="AY1639" s="189" t="s">
        <v>165</v>
      </c>
    </row>
    <row r="1640" s="187" customFormat="true" ht="12" hidden="false" customHeight="false" outlineLevel="0" collapsed="false">
      <c r="B1640" s="188"/>
      <c r="D1640" s="180" t="s">
        <v>174</v>
      </c>
      <c r="E1640" s="189"/>
      <c r="F1640" s="190" t="s">
        <v>1562</v>
      </c>
      <c r="H1640" s="191" t="n">
        <v>3.8</v>
      </c>
      <c r="I1640" s="192"/>
      <c r="L1640" s="188"/>
      <c r="M1640" s="193"/>
      <c r="N1640" s="194"/>
      <c r="O1640" s="194"/>
      <c r="P1640" s="194"/>
      <c r="Q1640" s="194"/>
      <c r="R1640" s="194"/>
      <c r="S1640" s="194"/>
      <c r="T1640" s="194"/>
      <c r="U1640" s="195"/>
      <c r="AT1640" s="189" t="s">
        <v>174</v>
      </c>
      <c r="AU1640" s="189" t="s">
        <v>83</v>
      </c>
      <c r="AV1640" s="187" t="s">
        <v>83</v>
      </c>
      <c r="AW1640" s="187" t="s">
        <v>176</v>
      </c>
      <c r="AX1640" s="187" t="s">
        <v>73</v>
      </c>
      <c r="AY1640" s="189" t="s">
        <v>165</v>
      </c>
    </row>
    <row r="1641" s="178" customFormat="true" ht="12" hidden="false" customHeight="false" outlineLevel="0" collapsed="false">
      <c r="B1641" s="179"/>
      <c r="D1641" s="180" t="s">
        <v>174</v>
      </c>
      <c r="E1641" s="181"/>
      <c r="F1641" s="182" t="s">
        <v>375</v>
      </c>
      <c r="H1641" s="181"/>
      <c r="I1641" s="183"/>
      <c r="L1641" s="179"/>
      <c r="M1641" s="184"/>
      <c r="N1641" s="185"/>
      <c r="O1641" s="185"/>
      <c r="P1641" s="185"/>
      <c r="Q1641" s="185"/>
      <c r="R1641" s="185"/>
      <c r="S1641" s="185"/>
      <c r="T1641" s="185"/>
      <c r="U1641" s="186"/>
      <c r="AT1641" s="181" t="s">
        <v>174</v>
      </c>
      <c r="AU1641" s="181" t="s">
        <v>83</v>
      </c>
      <c r="AV1641" s="178" t="s">
        <v>81</v>
      </c>
      <c r="AW1641" s="178" t="s">
        <v>176</v>
      </c>
      <c r="AX1641" s="178" t="s">
        <v>73</v>
      </c>
      <c r="AY1641" s="181" t="s">
        <v>165</v>
      </c>
    </row>
    <row r="1642" s="187" customFormat="true" ht="12" hidden="false" customHeight="false" outlineLevel="0" collapsed="false">
      <c r="B1642" s="188"/>
      <c r="D1642" s="180" t="s">
        <v>174</v>
      </c>
      <c r="E1642" s="189"/>
      <c r="F1642" s="190" t="s">
        <v>1563</v>
      </c>
      <c r="H1642" s="191" t="n">
        <v>4</v>
      </c>
      <c r="I1642" s="192"/>
      <c r="L1642" s="188"/>
      <c r="M1642" s="193"/>
      <c r="N1642" s="194"/>
      <c r="O1642" s="194"/>
      <c r="P1642" s="194"/>
      <c r="Q1642" s="194"/>
      <c r="R1642" s="194"/>
      <c r="S1642" s="194"/>
      <c r="T1642" s="194"/>
      <c r="U1642" s="195"/>
      <c r="AT1642" s="189" t="s">
        <v>174</v>
      </c>
      <c r="AU1642" s="189" t="s">
        <v>83</v>
      </c>
      <c r="AV1642" s="187" t="s">
        <v>83</v>
      </c>
      <c r="AW1642" s="187" t="s">
        <v>176</v>
      </c>
      <c r="AX1642" s="187" t="s">
        <v>73</v>
      </c>
      <c r="AY1642" s="189" t="s">
        <v>165</v>
      </c>
    </row>
    <row r="1643" s="187" customFormat="true" ht="12" hidden="false" customHeight="false" outlineLevel="0" collapsed="false">
      <c r="B1643" s="188"/>
      <c r="D1643" s="180" t="s">
        <v>174</v>
      </c>
      <c r="E1643" s="189"/>
      <c r="F1643" s="190" t="s">
        <v>1564</v>
      </c>
      <c r="H1643" s="191" t="n">
        <v>2.6</v>
      </c>
      <c r="I1643" s="192"/>
      <c r="L1643" s="188"/>
      <c r="M1643" s="193"/>
      <c r="N1643" s="194"/>
      <c r="O1643" s="194"/>
      <c r="P1643" s="194"/>
      <c r="Q1643" s="194"/>
      <c r="R1643" s="194"/>
      <c r="S1643" s="194"/>
      <c r="T1643" s="194"/>
      <c r="U1643" s="195"/>
      <c r="AT1643" s="189" t="s">
        <v>174</v>
      </c>
      <c r="AU1643" s="189" t="s">
        <v>83</v>
      </c>
      <c r="AV1643" s="187" t="s">
        <v>83</v>
      </c>
      <c r="AW1643" s="187" t="s">
        <v>176</v>
      </c>
      <c r="AX1643" s="187" t="s">
        <v>73</v>
      </c>
      <c r="AY1643" s="189" t="s">
        <v>165</v>
      </c>
    </row>
    <row r="1644" s="187" customFormat="true" ht="12" hidden="false" customHeight="false" outlineLevel="0" collapsed="false">
      <c r="B1644" s="188"/>
      <c r="D1644" s="180" t="s">
        <v>174</v>
      </c>
      <c r="E1644" s="189"/>
      <c r="F1644" s="190" t="s">
        <v>1565</v>
      </c>
      <c r="H1644" s="191" t="n">
        <v>3</v>
      </c>
      <c r="I1644" s="192"/>
      <c r="L1644" s="188"/>
      <c r="M1644" s="193"/>
      <c r="N1644" s="194"/>
      <c r="O1644" s="194"/>
      <c r="P1644" s="194"/>
      <c r="Q1644" s="194"/>
      <c r="R1644" s="194"/>
      <c r="S1644" s="194"/>
      <c r="T1644" s="194"/>
      <c r="U1644" s="195"/>
      <c r="AT1644" s="189" t="s">
        <v>174</v>
      </c>
      <c r="AU1644" s="189" t="s">
        <v>83</v>
      </c>
      <c r="AV1644" s="187" t="s">
        <v>83</v>
      </c>
      <c r="AW1644" s="187" t="s">
        <v>176</v>
      </c>
      <c r="AX1644" s="187" t="s">
        <v>73</v>
      </c>
      <c r="AY1644" s="189" t="s">
        <v>165</v>
      </c>
    </row>
    <row r="1645" s="178" customFormat="true" ht="12" hidden="false" customHeight="false" outlineLevel="0" collapsed="false">
      <c r="B1645" s="179"/>
      <c r="D1645" s="180" t="s">
        <v>174</v>
      </c>
      <c r="E1645" s="181"/>
      <c r="F1645" s="182" t="s">
        <v>377</v>
      </c>
      <c r="H1645" s="181"/>
      <c r="I1645" s="183"/>
      <c r="L1645" s="179"/>
      <c r="M1645" s="184"/>
      <c r="N1645" s="185"/>
      <c r="O1645" s="185"/>
      <c r="P1645" s="185"/>
      <c r="Q1645" s="185"/>
      <c r="R1645" s="185"/>
      <c r="S1645" s="185"/>
      <c r="T1645" s="185"/>
      <c r="U1645" s="186"/>
      <c r="AT1645" s="181" t="s">
        <v>174</v>
      </c>
      <c r="AU1645" s="181" t="s">
        <v>83</v>
      </c>
      <c r="AV1645" s="178" t="s">
        <v>81</v>
      </c>
      <c r="AW1645" s="178" t="s">
        <v>176</v>
      </c>
      <c r="AX1645" s="178" t="s">
        <v>73</v>
      </c>
      <c r="AY1645" s="181" t="s">
        <v>165</v>
      </c>
    </row>
    <row r="1646" s="187" customFormat="true" ht="12" hidden="false" customHeight="false" outlineLevel="0" collapsed="false">
      <c r="B1646" s="188"/>
      <c r="D1646" s="180" t="s">
        <v>174</v>
      </c>
      <c r="E1646" s="189"/>
      <c r="F1646" s="190" t="s">
        <v>1563</v>
      </c>
      <c r="H1646" s="191" t="n">
        <v>4</v>
      </c>
      <c r="I1646" s="192"/>
      <c r="L1646" s="188"/>
      <c r="M1646" s="193"/>
      <c r="N1646" s="194"/>
      <c r="O1646" s="194"/>
      <c r="P1646" s="194"/>
      <c r="Q1646" s="194"/>
      <c r="R1646" s="194"/>
      <c r="S1646" s="194"/>
      <c r="T1646" s="194"/>
      <c r="U1646" s="195"/>
      <c r="AT1646" s="189" t="s">
        <v>174</v>
      </c>
      <c r="AU1646" s="189" t="s">
        <v>83</v>
      </c>
      <c r="AV1646" s="187" t="s">
        <v>83</v>
      </c>
      <c r="AW1646" s="187" t="s">
        <v>176</v>
      </c>
      <c r="AX1646" s="187" t="s">
        <v>73</v>
      </c>
      <c r="AY1646" s="189" t="s">
        <v>165</v>
      </c>
    </row>
    <row r="1647" s="187" customFormat="true" ht="12" hidden="false" customHeight="false" outlineLevel="0" collapsed="false">
      <c r="B1647" s="188"/>
      <c r="D1647" s="180" t="s">
        <v>174</v>
      </c>
      <c r="E1647" s="189"/>
      <c r="F1647" s="190" t="s">
        <v>1564</v>
      </c>
      <c r="H1647" s="191" t="n">
        <v>2.6</v>
      </c>
      <c r="I1647" s="192"/>
      <c r="L1647" s="188"/>
      <c r="M1647" s="193"/>
      <c r="N1647" s="194"/>
      <c r="O1647" s="194"/>
      <c r="P1647" s="194"/>
      <c r="Q1647" s="194"/>
      <c r="R1647" s="194"/>
      <c r="S1647" s="194"/>
      <c r="T1647" s="194"/>
      <c r="U1647" s="195"/>
      <c r="AT1647" s="189" t="s">
        <v>174</v>
      </c>
      <c r="AU1647" s="189" t="s">
        <v>83</v>
      </c>
      <c r="AV1647" s="187" t="s">
        <v>83</v>
      </c>
      <c r="AW1647" s="187" t="s">
        <v>176</v>
      </c>
      <c r="AX1647" s="187" t="s">
        <v>73</v>
      </c>
      <c r="AY1647" s="189" t="s">
        <v>165</v>
      </c>
    </row>
    <row r="1648" s="187" customFormat="true" ht="12" hidden="false" customHeight="false" outlineLevel="0" collapsed="false">
      <c r="B1648" s="188"/>
      <c r="D1648" s="180" t="s">
        <v>174</v>
      </c>
      <c r="E1648" s="189"/>
      <c r="F1648" s="190" t="s">
        <v>1565</v>
      </c>
      <c r="H1648" s="191" t="n">
        <v>3</v>
      </c>
      <c r="I1648" s="192"/>
      <c r="L1648" s="188"/>
      <c r="M1648" s="193"/>
      <c r="N1648" s="194"/>
      <c r="O1648" s="194"/>
      <c r="P1648" s="194"/>
      <c r="Q1648" s="194"/>
      <c r="R1648" s="194"/>
      <c r="S1648" s="194"/>
      <c r="T1648" s="194"/>
      <c r="U1648" s="195"/>
      <c r="AT1648" s="189" t="s">
        <v>174</v>
      </c>
      <c r="AU1648" s="189" t="s">
        <v>83</v>
      </c>
      <c r="AV1648" s="187" t="s">
        <v>83</v>
      </c>
      <c r="AW1648" s="187" t="s">
        <v>176</v>
      </c>
      <c r="AX1648" s="187" t="s">
        <v>73</v>
      </c>
      <c r="AY1648" s="189" t="s">
        <v>165</v>
      </c>
    </row>
    <row r="1649" s="196" customFormat="true" ht="12" hidden="false" customHeight="false" outlineLevel="0" collapsed="false">
      <c r="B1649" s="197"/>
      <c r="D1649" s="180" t="s">
        <v>174</v>
      </c>
      <c r="E1649" s="198"/>
      <c r="F1649" s="199" t="s">
        <v>178</v>
      </c>
      <c r="H1649" s="200" t="n">
        <v>30.8</v>
      </c>
      <c r="I1649" s="201"/>
      <c r="L1649" s="197"/>
      <c r="M1649" s="202"/>
      <c r="N1649" s="203"/>
      <c r="O1649" s="203"/>
      <c r="P1649" s="203"/>
      <c r="Q1649" s="203"/>
      <c r="R1649" s="203"/>
      <c r="S1649" s="203"/>
      <c r="T1649" s="203"/>
      <c r="U1649" s="204"/>
      <c r="AT1649" s="198" t="s">
        <v>174</v>
      </c>
      <c r="AU1649" s="198" t="s">
        <v>83</v>
      </c>
      <c r="AV1649" s="196" t="s">
        <v>172</v>
      </c>
      <c r="AW1649" s="196" t="s">
        <v>176</v>
      </c>
      <c r="AX1649" s="196" t="s">
        <v>81</v>
      </c>
      <c r="AY1649" s="198" t="s">
        <v>165</v>
      </c>
    </row>
    <row r="1650" s="22" customFormat="true" ht="24" hidden="false" customHeight="true" outlineLevel="0" collapsed="false">
      <c r="B1650" s="164"/>
      <c r="C1650" s="165" t="s">
        <v>1566</v>
      </c>
      <c r="D1650" s="165" t="s">
        <v>167</v>
      </c>
      <c r="E1650" s="166" t="s">
        <v>1567</v>
      </c>
      <c r="F1650" s="167" t="s">
        <v>1568</v>
      </c>
      <c r="G1650" s="168" t="s">
        <v>181</v>
      </c>
      <c r="H1650" s="169" t="n">
        <v>8.6</v>
      </c>
      <c r="I1650" s="170"/>
      <c r="J1650" s="171" t="n">
        <f aca="false">ROUND(I1650*H1650,2)</f>
        <v>0</v>
      </c>
      <c r="K1650" s="167" t="s">
        <v>171</v>
      </c>
      <c r="L1650" s="23"/>
      <c r="M1650" s="172"/>
      <c r="N1650" s="173" t="s">
        <v>44</v>
      </c>
      <c r="O1650" s="54"/>
      <c r="P1650" s="174" t="n">
        <f aca="false">O1650*H1650</f>
        <v>0</v>
      </c>
      <c r="Q1650" s="174" t="n">
        <v>0</v>
      </c>
      <c r="R1650" s="174" t="n">
        <f aca="false">Q1650*H1650</f>
        <v>0</v>
      </c>
      <c r="S1650" s="174" t="n">
        <v>0.065</v>
      </c>
      <c r="T1650" s="174" t="n">
        <f aca="false">S1650*H1650</f>
        <v>0.559</v>
      </c>
      <c r="U1650" s="175"/>
      <c r="AR1650" s="176" t="s">
        <v>172</v>
      </c>
      <c r="AT1650" s="176" t="s">
        <v>167</v>
      </c>
      <c r="AU1650" s="176" t="s">
        <v>83</v>
      </c>
      <c r="AY1650" s="3" t="s">
        <v>165</v>
      </c>
      <c r="BE1650" s="177" t="n">
        <f aca="false">IF(N1650="základní",J1650,0)</f>
        <v>0</v>
      </c>
      <c r="BF1650" s="177" t="n">
        <f aca="false">IF(N1650="snížená",J1650,0)</f>
        <v>0</v>
      </c>
      <c r="BG1650" s="177" t="n">
        <f aca="false">IF(N1650="zákl. přenesená",J1650,0)</f>
        <v>0</v>
      </c>
      <c r="BH1650" s="177" t="n">
        <f aca="false">IF(N1650="sníž. přenesená",J1650,0)</f>
        <v>0</v>
      </c>
      <c r="BI1650" s="177" t="n">
        <f aca="false">IF(N1650="nulová",J1650,0)</f>
        <v>0</v>
      </c>
      <c r="BJ1650" s="3" t="s">
        <v>81</v>
      </c>
      <c r="BK1650" s="177" t="n">
        <f aca="false">ROUND(I1650*H1650,2)</f>
        <v>0</v>
      </c>
      <c r="BL1650" s="3" t="s">
        <v>172</v>
      </c>
      <c r="BM1650" s="176" t="s">
        <v>1569</v>
      </c>
    </row>
    <row r="1651" s="178" customFormat="true" ht="12" hidden="false" customHeight="false" outlineLevel="0" collapsed="false">
      <c r="B1651" s="179"/>
      <c r="D1651" s="180" t="s">
        <v>174</v>
      </c>
      <c r="E1651" s="181"/>
      <c r="F1651" s="182" t="s">
        <v>210</v>
      </c>
      <c r="H1651" s="181"/>
      <c r="I1651" s="183"/>
      <c r="L1651" s="179"/>
      <c r="M1651" s="184"/>
      <c r="N1651" s="185"/>
      <c r="O1651" s="185"/>
      <c r="P1651" s="185"/>
      <c r="Q1651" s="185"/>
      <c r="R1651" s="185"/>
      <c r="S1651" s="185"/>
      <c r="T1651" s="185"/>
      <c r="U1651" s="186"/>
      <c r="AT1651" s="181" t="s">
        <v>174</v>
      </c>
      <c r="AU1651" s="181" t="s">
        <v>83</v>
      </c>
      <c r="AV1651" s="178" t="s">
        <v>81</v>
      </c>
      <c r="AW1651" s="178" t="s">
        <v>176</v>
      </c>
      <c r="AX1651" s="178" t="s">
        <v>73</v>
      </c>
      <c r="AY1651" s="181" t="s">
        <v>165</v>
      </c>
    </row>
    <row r="1652" s="187" customFormat="true" ht="12" hidden="false" customHeight="false" outlineLevel="0" collapsed="false">
      <c r="B1652" s="188"/>
      <c r="D1652" s="180" t="s">
        <v>174</v>
      </c>
      <c r="E1652" s="189"/>
      <c r="F1652" s="190" t="s">
        <v>1559</v>
      </c>
      <c r="H1652" s="191" t="n">
        <v>4.8</v>
      </c>
      <c r="I1652" s="192"/>
      <c r="L1652" s="188"/>
      <c r="M1652" s="193"/>
      <c r="N1652" s="194"/>
      <c r="O1652" s="194"/>
      <c r="P1652" s="194"/>
      <c r="Q1652" s="194"/>
      <c r="R1652" s="194"/>
      <c r="S1652" s="194"/>
      <c r="T1652" s="194"/>
      <c r="U1652" s="195"/>
      <c r="AT1652" s="189" t="s">
        <v>174</v>
      </c>
      <c r="AU1652" s="189" t="s">
        <v>83</v>
      </c>
      <c r="AV1652" s="187" t="s">
        <v>83</v>
      </c>
      <c r="AW1652" s="187" t="s">
        <v>176</v>
      </c>
      <c r="AX1652" s="187" t="s">
        <v>73</v>
      </c>
      <c r="AY1652" s="189" t="s">
        <v>165</v>
      </c>
    </row>
    <row r="1653" s="187" customFormat="true" ht="12" hidden="false" customHeight="false" outlineLevel="0" collapsed="false">
      <c r="B1653" s="188"/>
      <c r="D1653" s="180" t="s">
        <v>174</v>
      </c>
      <c r="E1653" s="189"/>
      <c r="F1653" s="190" t="s">
        <v>1562</v>
      </c>
      <c r="H1653" s="191" t="n">
        <v>3.8</v>
      </c>
      <c r="I1653" s="192"/>
      <c r="L1653" s="188"/>
      <c r="M1653" s="193"/>
      <c r="N1653" s="194"/>
      <c r="O1653" s="194"/>
      <c r="P1653" s="194"/>
      <c r="Q1653" s="194"/>
      <c r="R1653" s="194"/>
      <c r="S1653" s="194"/>
      <c r="T1653" s="194"/>
      <c r="U1653" s="195"/>
      <c r="AT1653" s="189" t="s">
        <v>174</v>
      </c>
      <c r="AU1653" s="189" t="s">
        <v>83</v>
      </c>
      <c r="AV1653" s="187" t="s">
        <v>83</v>
      </c>
      <c r="AW1653" s="187" t="s">
        <v>176</v>
      </c>
      <c r="AX1653" s="187" t="s">
        <v>73</v>
      </c>
      <c r="AY1653" s="189" t="s">
        <v>165</v>
      </c>
    </row>
    <row r="1654" s="196" customFormat="true" ht="12" hidden="false" customHeight="false" outlineLevel="0" collapsed="false">
      <c r="B1654" s="197"/>
      <c r="D1654" s="180" t="s">
        <v>174</v>
      </c>
      <c r="E1654" s="198"/>
      <c r="F1654" s="199" t="s">
        <v>178</v>
      </c>
      <c r="H1654" s="200" t="n">
        <v>8.6</v>
      </c>
      <c r="I1654" s="201"/>
      <c r="L1654" s="197"/>
      <c r="M1654" s="202"/>
      <c r="N1654" s="203"/>
      <c r="O1654" s="203"/>
      <c r="P1654" s="203"/>
      <c r="Q1654" s="203"/>
      <c r="R1654" s="203"/>
      <c r="S1654" s="203"/>
      <c r="T1654" s="203"/>
      <c r="U1654" s="204"/>
      <c r="AT1654" s="198" t="s">
        <v>174</v>
      </c>
      <c r="AU1654" s="198" t="s">
        <v>83</v>
      </c>
      <c r="AV1654" s="196" t="s">
        <v>172</v>
      </c>
      <c r="AW1654" s="196" t="s">
        <v>176</v>
      </c>
      <c r="AX1654" s="196" t="s">
        <v>81</v>
      </c>
      <c r="AY1654" s="198" t="s">
        <v>165</v>
      </c>
    </row>
    <row r="1655" s="22" customFormat="true" ht="24" hidden="false" customHeight="true" outlineLevel="0" collapsed="false">
      <c r="B1655" s="164"/>
      <c r="C1655" s="165" t="s">
        <v>1570</v>
      </c>
      <c r="D1655" s="165" t="s">
        <v>167</v>
      </c>
      <c r="E1655" s="166" t="s">
        <v>1571</v>
      </c>
      <c r="F1655" s="167" t="s">
        <v>1572</v>
      </c>
      <c r="G1655" s="168" t="s">
        <v>181</v>
      </c>
      <c r="H1655" s="169" t="n">
        <v>2.2</v>
      </c>
      <c r="I1655" s="170"/>
      <c r="J1655" s="171" t="n">
        <f aca="false">ROUND(I1655*H1655,2)</f>
        <v>0</v>
      </c>
      <c r="K1655" s="167" t="s">
        <v>171</v>
      </c>
      <c r="L1655" s="23"/>
      <c r="M1655" s="172"/>
      <c r="N1655" s="173" t="s">
        <v>44</v>
      </c>
      <c r="O1655" s="54"/>
      <c r="P1655" s="174" t="n">
        <f aca="false">O1655*H1655</f>
        <v>0</v>
      </c>
      <c r="Q1655" s="174" t="n">
        <v>0</v>
      </c>
      <c r="R1655" s="174" t="n">
        <f aca="false">Q1655*H1655</f>
        <v>0</v>
      </c>
      <c r="S1655" s="174" t="n">
        <v>0.198</v>
      </c>
      <c r="T1655" s="174" t="n">
        <f aca="false">S1655*H1655</f>
        <v>0.4356</v>
      </c>
      <c r="U1655" s="175"/>
      <c r="AR1655" s="176" t="s">
        <v>172</v>
      </c>
      <c r="AT1655" s="176" t="s">
        <v>167</v>
      </c>
      <c r="AU1655" s="176" t="s">
        <v>83</v>
      </c>
      <c r="AY1655" s="3" t="s">
        <v>165</v>
      </c>
      <c r="BE1655" s="177" t="n">
        <f aca="false">IF(N1655="základní",J1655,0)</f>
        <v>0</v>
      </c>
      <c r="BF1655" s="177" t="n">
        <f aca="false">IF(N1655="snížená",J1655,0)</f>
        <v>0</v>
      </c>
      <c r="BG1655" s="177" t="n">
        <f aca="false">IF(N1655="zákl. přenesená",J1655,0)</f>
        <v>0</v>
      </c>
      <c r="BH1655" s="177" t="n">
        <f aca="false">IF(N1655="sníž. přenesená",J1655,0)</f>
        <v>0</v>
      </c>
      <c r="BI1655" s="177" t="n">
        <f aca="false">IF(N1655="nulová",J1655,0)</f>
        <v>0</v>
      </c>
      <c r="BJ1655" s="3" t="s">
        <v>81</v>
      </c>
      <c r="BK1655" s="177" t="n">
        <f aca="false">ROUND(I1655*H1655,2)</f>
        <v>0</v>
      </c>
      <c r="BL1655" s="3" t="s">
        <v>172</v>
      </c>
      <c r="BM1655" s="176" t="s">
        <v>1573</v>
      </c>
    </row>
    <row r="1656" s="178" customFormat="true" ht="12" hidden="false" customHeight="false" outlineLevel="0" collapsed="false">
      <c r="B1656" s="179"/>
      <c r="D1656" s="180" t="s">
        <v>174</v>
      </c>
      <c r="E1656" s="181"/>
      <c r="F1656" s="182" t="s">
        <v>211</v>
      </c>
      <c r="H1656" s="181"/>
      <c r="I1656" s="183"/>
      <c r="L1656" s="179"/>
      <c r="M1656" s="184"/>
      <c r="N1656" s="185"/>
      <c r="O1656" s="185"/>
      <c r="P1656" s="185"/>
      <c r="Q1656" s="185"/>
      <c r="R1656" s="185"/>
      <c r="S1656" s="185"/>
      <c r="T1656" s="185"/>
      <c r="U1656" s="186"/>
      <c r="AT1656" s="181" t="s">
        <v>174</v>
      </c>
      <c r="AU1656" s="181" t="s">
        <v>83</v>
      </c>
      <c r="AV1656" s="178" t="s">
        <v>81</v>
      </c>
      <c r="AW1656" s="178" t="s">
        <v>176</v>
      </c>
      <c r="AX1656" s="178" t="s">
        <v>73</v>
      </c>
      <c r="AY1656" s="181" t="s">
        <v>165</v>
      </c>
    </row>
    <row r="1657" s="178" customFormat="true" ht="12" hidden="false" customHeight="false" outlineLevel="0" collapsed="false">
      <c r="B1657" s="179"/>
      <c r="D1657" s="180" t="s">
        <v>174</v>
      </c>
      <c r="E1657" s="181"/>
      <c r="F1657" s="182" t="s">
        <v>1574</v>
      </c>
      <c r="H1657" s="181"/>
      <c r="I1657" s="183"/>
      <c r="L1657" s="179"/>
      <c r="M1657" s="184"/>
      <c r="N1657" s="185"/>
      <c r="O1657" s="185"/>
      <c r="P1657" s="185"/>
      <c r="Q1657" s="185"/>
      <c r="R1657" s="185"/>
      <c r="S1657" s="185"/>
      <c r="T1657" s="185"/>
      <c r="U1657" s="186"/>
      <c r="AT1657" s="181" t="s">
        <v>174</v>
      </c>
      <c r="AU1657" s="181" t="s">
        <v>83</v>
      </c>
      <c r="AV1657" s="178" t="s">
        <v>81</v>
      </c>
      <c r="AW1657" s="178" t="s">
        <v>176</v>
      </c>
      <c r="AX1657" s="178" t="s">
        <v>73</v>
      </c>
      <c r="AY1657" s="181" t="s">
        <v>165</v>
      </c>
    </row>
    <row r="1658" s="187" customFormat="true" ht="12" hidden="false" customHeight="false" outlineLevel="0" collapsed="false">
      <c r="B1658" s="188"/>
      <c r="D1658" s="180" t="s">
        <v>174</v>
      </c>
      <c r="E1658" s="189"/>
      <c r="F1658" s="190" t="s">
        <v>1575</v>
      </c>
      <c r="H1658" s="191" t="n">
        <v>1</v>
      </c>
      <c r="I1658" s="192"/>
      <c r="L1658" s="188"/>
      <c r="M1658" s="193"/>
      <c r="N1658" s="194"/>
      <c r="O1658" s="194"/>
      <c r="P1658" s="194"/>
      <c r="Q1658" s="194"/>
      <c r="R1658" s="194"/>
      <c r="S1658" s="194"/>
      <c r="T1658" s="194"/>
      <c r="U1658" s="195"/>
      <c r="AT1658" s="189" t="s">
        <v>174</v>
      </c>
      <c r="AU1658" s="189" t="s">
        <v>83</v>
      </c>
      <c r="AV1658" s="187" t="s">
        <v>83</v>
      </c>
      <c r="AW1658" s="187" t="s">
        <v>176</v>
      </c>
      <c r="AX1658" s="187" t="s">
        <v>73</v>
      </c>
      <c r="AY1658" s="189" t="s">
        <v>165</v>
      </c>
    </row>
    <row r="1659" s="187" customFormat="true" ht="12" hidden="false" customHeight="false" outlineLevel="0" collapsed="false">
      <c r="B1659" s="188"/>
      <c r="D1659" s="180" t="s">
        <v>174</v>
      </c>
      <c r="E1659" s="189"/>
      <c r="F1659" s="190" t="s">
        <v>1576</v>
      </c>
      <c r="H1659" s="191" t="n">
        <v>0.7</v>
      </c>
      <c r="I1659" s="192"/>
      <c r="L1659" s="188"/>
      <c r="M1659" s="193"/>
      <c r="N1659" s="194"/>
      <c r="O1659" s="194"/>
      <c r="P1659" s="194"/>
      <c r="Q1659" s="194"/>
      <c r="R1659" s="194"/>
      <c r="S1659" s="194"/>
      <c r="T1659" s="194"/>
      <c r="U1659" s="195"/>
      <c r="AT1659" s="189" t="s">
        <v>174</v>
      </c>
      <c r="AU1659" s="189" t="s">
        <v>83</v>
      </c>
      <c r="AV1659" s="187" t="s">
        <v>83</v>
      </c>
      <c r="AW1659" s="187" t="s">
        <v>176</v>
      </c>
      <c r="AX1659" s="187" t="s">
        <v>73</v>
      </c>
      <c r="AY1659" s="189" t="s">
        <v>165</v>
      </c>
    </row>
    <row r="1660" s="178" customFormat="true" ht="12" hidden="false" customHeight="false" outlineLevel="0" collapsed="false">
      <c r="B1660" s="179"/>
      <c r="D1660" s="180" t="s">
        <v>174</v>
      </c>
      <c r="E1660" s="181"/>
      <c r="F1660" s="182" t="s">
        <v>1577</v>
      </c>
      <c r="H1660" s="181"/>
      <c r="I1660" s="183"/>
      <c r="L1660" s="179"/>
      <c r="M1660" s="184"/>
      <c r="N1660" s="185"/>
      <c r="O1660" s="185"/>
      <c r="P1660" s="185"/>
      <c r="Q1660" s="185"/>
      <c r="R1660" s="185"/>
      <c r="S1660" s="185"/>
      <c r="T1660" s="185"/>
      <c r="U1660" s="186"/>
      <c r="AT1660" s="181" t="s">
        <v>174</v>
      </c>
      <c r="AU1660" s="181" t="s">
        <v>83</v>
      </c>
      <c r="AV1660" s="178" t="s">
        <v>81</v>
      </c>
      <c r="AW1660" s="178" t="s">
        <v>176</v>
      </c>
      <c r="AX1660" s="178" t="s">
        <v>73</v>
      </c>
      <c r="AY1660" s="181" t="s">
        <v>165</v>
      </c>
    </row>
    <row r="1661" s="187" customFormat="true" ht="12" hidden="false" customHeight="false" outlineLevel="0" collapsed="false">
      <c r="B1661" s="188"/>
      <c r="D1661" s="180" t="s">
        <v>174</v>
      </c>
      <c r="E1661" s="189"/>
      <c r="F1661" s="190" t="s">
        <v>1578</v>
      </c>
      <c r="H1661" s="191" t="n">
        <v>0.5</v>
      </c>
      <c r="I1661" s="192"/>
      <c r="L1661" s="188"/>
      <c r="M1661" s="193"/>
      <c r="N1661" s="194"/>
      <c r="O1661" s="194"/>
      <c r="P1661" s="194"/>
      <c r="Q1661" s="194"/>
      <c r="R1661" s="194"/>
      <c r="S1661" s="194"/>
      <c r="T1661" s="194"/>
      <c r="U1661" s="195"/>
      <c r="AT1661" s="189" t="s">
        <v>174</v>
      </c>
      <c r="AU1661" s="189" t="s">
        <v>83</v>
      </c>
      <c r="AV1661" s="187" t="s">
        <v>83</v>
      </c>
      <c r="AW1661" s="187" t="s">
        <v>176</v>
      </c>
      <c r="AX1661" s="187" t="s">
        <v>73</v>
      </c>
      <c r="AY1661" s="189" t="s">
        <v>165</v>
      </c>
    </row>
    <row r="1662" s="196" customFormat="true" ht="12" hidden="false" customHeight="false" outlineLevel="0" collapsed="false">
      <c r="B1662" s="197"/>
      <c r="D1662" s="180" t="s">
        <v>174</v>
      </c>
      <c r="E1662" s="198"/>
      <c r="F1662" s="199" t="s">
        <v>178</v>
      </c>
      <c r="H1662" s="200" t="n">
        <v>2.2</v>
      </c>
      <c r="I1662" s="201"/>
      <c r="L1662" s="197"/>
      <c r="M1662" s="202"/>
      <c r="N1662" s="203"/>
      <c r="O1662" s="203"/>
      <c r="P1662" s="203"/>
      <c r="Q1662" s="203"/>
      <c r="R1662" s="203"/>
      <c r="S1662" s="203"/>
      <c r="T1662" s="203"/>
      <c r="U1662" s="204"/>
      <c r="AT1662" s="198" t="s">
        <v>174</v>
      </c>
      <c r="AU1662" s="198" t="s">
        <v>83</v>
      </c>
      <c r="AV1662" s="196" t="s">
        <v>172</v>
      </c>
      <c r="AW1662" s="196" t="s">
        <v>176</v>
      </c>
      <c r="AX1662" s="196" t="s">
        <v>81</v>
      </c>
      <c r="AY1662" s="198" t="s">
        <v>165</v>
      </c>
    </row>
    <row r="1663" s="22" customFormat="true" ht="16.5" hidden="false" customHeight="true" outlineLevel="0" collapsed="false">
      <c r="B1663" s="164"/>
      <c r="C1663" s="165" t="s">
        <v>1579</v>
      </c>
      <c r="D1663" s="165" t="s">
        <v>167</v>
      </c>
      <c r="E1663" s="166" t="s">
        <v>1580</v>
      </c>
      <c r="F1663" s="167" t="s">
        <v>1581</v>
      </c>
      <c r="G1663" s="168" t="s">
        <v>403</v>
      </c>
      <c r="H1663" s="169" t="n">
        <v>136</v>
      </c>
      <c r="I1663" s="170"/>
      <c r="J1663" s="171" t="n">
        <f aca="false">ROUND(I1663*H1663,2)</f>
        <v>0</v>
      </c>
      <c r="K1663" s="167" t="s">
        <v>171</v>
      </c>
      <c r="L1663" s="23"/>
      <c r="M1663" s="172"/>
      <c r="N1663" s="173" t="s">
        <v>44</v>
      </c>
      <c r="O1663" s="54"/>
      <c r="P1663" s="174" t="n">
        <f aca="false">O1663*H1663</f>
        <v>0</v>
      </c>
      <c r="Q1663" s="174" t="n">
        <v>0</v>
      </c>
      <c r="R1663" s="174" t="n">
        <f aca="false">Q1663*H1663</f>
        <v>0</v>
      </c>
      <c r="S1663" s="174" t="n">
        <v>0.008</v>
      </c>
      <c r="T1663" s="174" t="n">
        <f aca="false">S1663*H1663</f>
        <v>1.088</v>
      </c>
      <c r="U1663" s="175"/>
      <c r="AR1663" s="176" t="s">
        <v>172</v>
      </c>
      <c r="AT1663" s="176" t="s">
        <v>167</v>
      </c>
      <c r="AU1663" s="176" t="s">
        <v>83</v>
      </c>
      <c r="AY1663" s="3" t="s">
        <v>165</v>
      </c>
      <c r="BE1663" s="177" t="n">
        <f aca="false">IF(N1663="základní",J1663,0)</f>
        <v>0</v>
      </c>
      <c r="BF1663" s="177" t="n">
        <f aca="false">IF(N1663="snížená",J1663,0)</f>
        <v>0</v>
      </c>
      <c r="BG1663" s="177" t="n">
        <f aca="false">IF(N1663="zákl. přenesená",J1663,0)</f>
        <v>0</v>
      </c>
      <c r="BH1663" s="177" t="n">
        <f aca="false">IF(N1663="sníž. přenesená",J1663,0)</f>
        <v>0</v>
      </c>
      <c r="BI1663" s="177" t="n">
        <f aca="false">IF(N1663="nulová",J1663,0)</f>
        <v>0</v>
      </c>
      <c r="BJ1663" s="3" t="s">
        <v>81</v>
      </c>
      <c r="BK1663" s="177" t="n">
        <f aca="false">ROUND(I1663*H1663,2)</f>
        <v>0</v>
      </c>
      <c r="BL1663" s="3" t="s">
        <v>172</v>
      </c>
      <c r="BM1663" s="176" t="s">
        <v>1582</v>
      </c>
    </row>
    <row r="1664" s="178" customFormat="true" ht="12" hidden="false" customHeight="false" outlineLevel="0" collapsed="false">
      <c r="B1664" s="179"/>
      <c r="D1664" s="180" t="s">
        <v>174</v>
      </c>
      <c r="E1664" s="181"/>
      <c r="F1664" s="182" t="s">
        <v>1583</v>
      </c>
      <c r="H1664" s="181"/>
      <c r="I1664" s="183"/>
      <c r="L1664" s="179"/>
      <c r="M1664" s="184"/>
      <c r="N1664" s="185"/>
      <c r="O1664" s="185"/>
      <c r="P1664" s="185"/>
      <c r="Q1664" s="185"/>
      <c r="R1664" s="185"/>
      <c r="S1664" s="185"/>
      <c r="T1664" s="185"/>
      <c r="U1664" s="186"/>
      <c r="AT1664" s="181" t="s">
        <v>174</v>
      </c>
      <c r="AU1664" s="181" t="s">
        <v>83</v>
      </c>
      <c r="AV1664" s="178" t="s">
        <v>81</v>
      </c>
      <c r="AW1664" s="178" t="s">
        <v>176</v>
      </c>
      <c r="AX1664" s="178" t="s">
        <v>73</v>
      </c>
      <c r="AY1664" s="181" t="s">
        <v>165</v>
      </c>
    </row>
    <row r="1665" s="187" customFormat="true" ht="12" hidden="false" customHeight="false" outlineLevel="0" collapsed="false">
      <c r="B1665" s="188"/>
      <c r="D1665" s="180" t="s">
        <v>174</v>
      </c>
      <c r="E1665" s="189"/>
      <c r="F1665" s="190" t="s">
        <v>1584</v>
      </c>
      <c r="H1665" s="191" t="n">
        <v>136</v>
      </c>
      <c r="I1665" s="192"/>
      <c r="L1665" s="188"/>
      <c r="M1665" s="193"/>
      <c r="N1665" s="194"/>
      <c r="O1665" s="194"/>
      <c r="P1665" s="194"/>
      <c r="Q1665" s="194"/>
      <c r="R1665" s="194"/>
      <c r="S1665" s="194"/>
      <c r="T1665" s="194"/>
      <c r="U1665" s="195"/>
      <c r="AT1665" s="189" t="s">
        <v>174</v>
      </c>
      <c r="AU1665" s="189" t="s">
        <v>83</v>
      </c>
      <c r="AV1665" s="187" t="s">
        <v>83</v>
      </c>
      <c r="AW1665" s="187" t="s">
        <v>176</v>
      </c>
      <c r="AX1665" s="187" t="s">
        <v>73</v>
      </c>
      <c r="AY1665" s="189" t="s">
        <v>165</v>
      </c>
    </row>
    <row r="1666" s="196" customFormat="true" ht="12" hidden="false" customHeight="false" outlineLevel="0" collapsed="false">
      <c r="B1666" s="197"/>
      <c r="D1666" s="180" t="s">
        <v>174</v>
      </c>
      <c r="E1666" s="198"/>
      <c r="F1666" s="199" t="s">
        <v>178</v>
      </c>
      <c r="H1666" s="200" t="n">
        <v>136</v>
      </c>
      <c r="I1666" s="201"/>
      <c r="L1666" s="197"/>
      <c r="M1666" s="202"/>
      <c r="N1666" s="203"/>
      <c r="O1666" s="203"/>
      <c r="P1666" s="203"/>
      <c r="Q1666" s="203"/>
      <c r="R1666" s="203"/>
      <c r="S1666" s="203"/>
      <c r="T1666" s="203"/>
      <c r="U1666" s="204"/>
      <c r="AT1666" s="198" t="s">
        <v>174</v>
      </c>
      <c r="AU1666" s="198" t="s">
        <v>83</v>
      </c>
      <c r="AV1666" s="196" t="s">
        <v>172</v>
      </c>
      <c r="AW1666" s="196" t="s">
        <v>176</v>
      </c>
      <c r="AX1666" s="196" t="s">
        <v>81</v>
      </c>
      <c r="AY1666" s="198" t="s">
        <v>165</v>
      </c>
    </row>
    <row r="1667" s="22" customFormat="true" ht="24" hidden="false" customHeight="true" outlineLevel="0" collapsed="false">
      <c r="B1667" s="164"/>
      <c r="C1667" s="165" t="s">
        <v>1585</v>
      </c>
      <c r="D1667" s="165" t="s">
        <v>167</v>
      </c>
      <c r="E1667" s="166" t="s">
        <v>1586</v>
      </c>
      <c r="F1667" s="167" t="s">
        <v>1587</v>
      </c>
      <c r="G1667" s="168" t="s">
        <v>403</v>
      </c>
      <c r="H1667" s="169" t="n">
        <v>1</v>
      </c>
      <c r="I1667" s="170"/>
      <c r="J1667" s="171" t="n">
        <f aca="false">ROUND(I1667*H1667,2)</f>
        <v>0</v>
      </c>
      <c r="K1667" s="167" t="s">
        <v>171</v>
      </c>
      <c r="L1667" s="23"/>
      <c r="M1667" s="172"/>
      <c r="N1667" s="173" t="s">
        <v>44</v>
      </c>
      <c r="O1667" s="54"/>
      <c r="P1667" s="174" t="n">
        <f aca="false">O1667*H1667</f>
        <v>0</v>
      </c>
      <c r="Q1667" s="174" t="n">
        <v>0</v>
      </c>
      <c r="R1667" s="174" t="n">
        <f aca="false">Q1667*H1667</f>
        <v>0</v>
      </c>
      <c r="S1667" s="174" t="n">
        <v>0.01</v>
      </c>
      <c r="T1667" s="174" t="n">
        <f aca="false">S1667*H1667</f>
        <v>0.01</v>
      </c>
      <c r="U1667" s="175"/>
      <c r="AR1667" s="176" t="s">
        <v>172</v>
      </c>
      <c r="AT1667" s="176" t="s">
        <v>167</v>
      </c>
      <c r="AU1667" s="176" t="s">
        <v>83</v>
      </c>
      <c r="AY1667" s="3" t="s">
        <v>165</v>
      </c>
      <c r="BE1667" s="177" t="n">
        <f aca="false">IF(N1667="základní",J1667,0)</f>
        <v>0</v>
      </c>
      <c r="BF1667" s="177" t="n">
        <f aca="false">IF(N1667="snížená",J1667,0)</f>
        <v>0</v>
      </c>
      <c r="BG1667" s="177" t="n">
        <f aca="false">IF(N1667="zákl. přenesená",J1667,0)</f>
        <v>0</v>
      </c>
      <c r="BH1667" s="177" t="n">
        <f aca="false">IF(N1667="sníž. přenesená",J1667,0)</f>
        <v>0</v>
      </c>
      <c r="BI1667" s="177" t="n">
        <f aca="false">IF(N1667="nulová",J1667,0)</f>
        <v>0</v>
      </c>
      <c r="BJ1667" s="3" t="s">
        <v>81</v>
      </c>
      <c r="BK1667" s="177" t="n">
        <f aca="false">ROUND(I1667*H1667,2)</f>
        <v>0</v>
      </c>
      <c r="BL1667" s="3" t="s">
        <v>172</v>
      </c>
      <c r="BM1667" s="176" t="s">
        <v>1588</v>
      </c>
    </row>
    <row r="1668" s="187" customFormat="true" ht="12" hidden="false" customHeight="false" outlineLevel="0" collapsed="false">
      <c r="B1668" s="188"/>
      <c r="D1668" s="180" t="s">
        <v>174</v>
      </c>
      <c r="E1668" s="189"/>
      <c r="F1668" s="190" t="s">
        <v>1589</v>
      </c>
      <c r="H1668" s="191" t="n">
        <v>1</v>
      </c>
      <c r="I1668" s="192"/>
      <c r="L1668" s="188"/>
      <c r="M1668" s="193"/>
      <c r="N1668" s="194"/>
      <c r="O1668" s="194"/>
      <c r="P1668" s="194"/>
      <c r="Q1668" s="194"/>
      <c r="R1668" s="194"/>
      <c r="S1668" s="194"/>
      <c r="T1668" s="194"/>
      <c r="U1668" s="195"/>
      <c r="AT1668" s="189" t="s">
        <v>174</v>
      </c>
      <c r="AU1668" s="189" t="s">
        <v>83</v>
      </c>
      <c r="AV1668" s="187" t="s">
        <v>83</v>
      </c>
      <c r="AW1668" s="187" t="s">
        <v>176</v>
      </c>
      <c r="AX1668" s="187" t="s">
        <v>73</v>
      </c>
      <c r="AY1668" s="189" t="s">
        <v>165</v>
      </c>
    </row>
    <row r="1669" s="196" customFormat="true" ht="12" hidden="false" customHeight="false" outlineLevel="0" collapsed="false">
      <c r="B1669" s="197"/>
      <c r="D1669" s="180" t="s">
        <v>174</v>
      </c>
      <c r="E1669" s="198"/>
      <c r="F1669" s="199" t="s">
        <v>178</v>
      </c>
      <c r="H1669" s="200" t="n">
        <v>1</v>
      </c>
      <c r="I1669" s="201"/>
      <c r="L1669" s="197"/>
      <c r="M1669" s="202"/>
      <c r="N1669" s="203"/>
      <c r="O1669" s="203"/>
      <c r="P1669" s="203"/>
      <c r="Q1669" s="203"/>
      <c r="R1669" s="203"/>
      <c r="S1669" s="203"/>
      <c r="T1669" s="203"/>
      <c r="U1669" s="204"/>
      <c r="AT1669" s="198" t="s">
        <v>174</v>
      </c>
      <c r="AU1669" s="198" t="s">
        <v>83</v>
      </c>
      <c r="AV1669" s="196" t="s">
        <v>172</v>
      </c>
      <c r="AW1669" s="196" t="s">
        <v>176</v>
      </c>
      <c r="AX1669" s="196" t="s">
        <v>81</v>
      </c>
      <c r="AY1669" s="198" t="s">
        <v>165</v>
      </c>
    </row>
    <row r="1670" s="22" customFormat="true" ht="24" hidden="false" customHeight="true" outlineLevel="0" collapsed="false">
      <c r="B1670" s="164"/>
      <c r="C1670" s="165" t="s">
        <v>1590</v>
      </c>
      <c r="D1670" s="165" t="s">
        <v>167</v>
      </c>
      <c r="E1670" s="166" t="s">
        <v>1591</v>
      </c>
      <c r="F1670" s="167" t="s">
        <v>1592</v>
      </c>
      <c r="G1670" s="168" t="s">
        <v>403</v>
      </c>
      <c r="H1670" s="169" t="n">
        <v>3</v>
      </c>
      <c r="I1670" s="170"/>
      <c r="J1670" s="171" t="n">
        <f aca="false">ROUND(I1670*H1670,2)</f>
        <v>0</v>
      </c>
      <c r="K1670" s="167" t="s">
        <v>171</v>
      </c>
      <c r="L1670" s="23"/>
      <c r="M1670" s="172"/>
      <c r="N1670" s="173" t="s">
        <v>44</v>
      </c>
      <c r="O1670" s="54"/>
      <c r="P1670" s="174" t="n">
        <f aca="false">O1670*H1670</f>
        <v>0</v>
      </c>
      <c r="Q1670" s="174" t="n">
        <v>0</v>
      </c>
      <c r="R1670" s="174" t="n">
        <f aca="false">Q1670*H1670</f>
        <v>0</v>
      </c>
      <c r="S1670" s="174" t="n">
        <v>1.101</v>
      </c>
      <c r="T1670" s="174" t="n">
        <f aca="false">S1670*H1670</f>
        <v>3.303</v>
      </c>
      <c r="U1670" s="175"/>
      <c r="AR1670" s="176" t="s">
        <v>172</v>
      </c>
      <c r="AT1670" s="176" t="s">
        <v>167</v>
      </c>
      <c r="AU1670" s="176" t="s">
        <v>83</v>
      </c>
      <c r="AY1670" s="3" t="s">
        <v>165</v>
      </c>
      <c r="BE1670" s="177" t="n">
        <f aca="false">IF(N1670="základní",J1670,0)</f>
        <v>0</v>
      </c>
      <c r="BF1670" s="177" t="n">
        <f aca="false">IF(N1670="snížená",J1670,0)</f>
        <v>0</v>
      </c>
      <c r="BG1670" s="177" t="n">
        <f aca="false">IF(N1670="zákl. přenesená",J1670,0)</f>
        <v>0</v>
      </c>
      <c r="BH1670" s="177" t="n">
        <f aca="false">IF(N1670="sníž. přenesená",J1670,0)</f>
        <v>0</v>
      </c>
      <c r="BI1670" s="177" t="n">
        <f aca="false">IF(N1670="nulová",J1670,0)</f>
        <v>0</v>
      </c>
      <c r="BJ1670" s="3" t="s">
        <v>81</v>
      </c>
      <c r="BK1670" s="177" t="n">
        <f aca="false">ROUND(I1670*H1670,2)</f>
        <v>0</v>
      </c>
      <c r="BL1670" s="3" t="s">
        <v>172</v>
      </c>
      <c r="BM1670" s="176" t="s">
        <v>1593</v>
      </c>
    </row>
    <row r="1671" s="178" customFormat="true" ht="12" hidden="false" customHeight="false" outlineLevel="0" collapsed="false">
      <c r="B1671" s="179"/>
      <c r="D1671" s="180" t="s">
        <v>174</v>
      </c>
      <c r="E1671" s="181"/>
      <c r="F1671" s="182" t="s">
        <v>943</v>
      </c>
      <c r="H1671" s="181"/>
      <c r="I1671" s="183"/>
      <c r="L1671" s="179"/>
      <c r="M1671" s="184"/>
      <c r="N1671" s="185"/>
      <c r="O1671" s="185"/>
      <c r="P1671" s="185"/>
      <c r="Q1671" s="185"/>
      <c r="R1671" s="185"/>
      <c r="S1671" s="185"/>
      <c r="T1671" s="185"/>
      <c r="U1671" s="186"/>
      <c r="AT1671" s="181" t="s">
        <v>174</v>
      </c>
      <c r="AU1671" s="181" t="s">
        <v>83</v>
      </c>
      <c r="AV1671" s="178" t="s">
        <v>81</v>
      </c>
      <c r="AW1671" s="178" t="s">
        <v>176</v>
      </c>
      <c r="AX1671" s="178" t="s">
        <v>73</v>
      </c>
      <c r="AY1671" s="181" t="s">
        <v>165</v>
      </c>
    </row>
    <row r="1672" s="187" customFormat="true" ht="12" hidden="false" customHeight="false" outlineLevel="0" collapsed="false">
      <c r="B1672" s="188"/>
      <c r="D1672" s="180" t="s">
        <v>174</v>
      </c>
      <c r="E1672" s="189"/>
      <c r="F1672" s="190" t="s">
        <v>1594</v>
      </c>
      <c r="H1672" s="191" t="n">
        <v>2</v>
      </c>
      <c r="I1672" s="192"/>
      <c r="L1672" s="188"/>
      <c r="M1672" s="193"/>
      <c r="N1672" s="194"/>
      <c r="O1672" s="194"/>
      <c r="P1672" s="194"/>
      <c r="Q1672" s="194"/>
      <c r="R1672" s="194"/>
      <c r="S1672" s="194"/>
      <c r="T1672" s="194"/>
      <c r="U1672" s="195"/>
      <c r="AT1672" s="189" t="s">
        <v>174</v>
      </c>
      <c r="AU1672" s="189" t="s">
        <v>83</v>
      </c>
      <c r="AV1672" s="187" t="s">
        <v>83</v>
      </c>
      <c r="AW1672" s="187" t="s">
        <v>176</v>
      </c>
      <c r="AX1672" s="187" t="s">
        <v>73</v>
      </c>
      <c r="AY1672" s="189" t="s">
        <v>165</v>
      </c>
    </row>
    <row r="1673" s="187" customFormat="true" ht="12" hidden="false" customHeight="false" outlineLevel="0" collapsed="false">
      <c r="B1673" s="188"/>
      <c r="D1673" s="180" t="s">
        <v>174</v>
      </c>
      <c r="E1673" s="189"/>
      <c r="F1673" s="190" t="s">
        <v>1595</v>
      </c>
      <c r="H1673" s="191" t="n">
        <v>1</v>
      </c>
      <c r="I1673" s="192"/>
      <c r="L1673" s="188"/>
      <c r="M1673" s="193"/>
      <c r="N1673" s="194"/>
      <c r="O1673" s="194"/>
      <c r="P1673" s="194"/>
      <c r="Q1673" s="194"/>
      <c r="R1673" s="194"/>
      <c r="S1673" s="194"/>
      <c r="T1673" s="194"/>
      <c r="U1673" s="195"/>
      <c r="AT1673" s="189" t="s">
        <v>174</v>
      </c>
      <c r="AU1673" s="189" t="s">
        <v>83</v>
      </c>
      <c r="AV1673" s="187" t="s">
        <v>83</v>
      </c>
      <c r="AW1673" s="187" t="s">
        <v>176</v>
      </c>
      <c r="AX1673" s="187" t="s">
        <v>73</v>
      </c>
      <c r="AY1673" s="189" t="s">
        <v>165</v>
      </c>
    </row>
    <row r="1674" s="196" customFormat="true" ht="12" hidden="false" customHeight="false" outlineLevel="0" collapsed="false">
      <c r="B1674" s="197"/>
      <c r="D1674" s="180" t="s">
        <v>174</v>
      </c>
      <c r="E1674" s="198"/>
      <c r="F1674" s="199" t="s">
        <v>178</v>
      </c>
      <c r="H1674" s="200" t="n">
        <v>3</v>
      </c>
      <c r="I1674" s="201"/>
      <c r="L1674" s="197"/>
      <c r="M1674" s="202"/>
      <c r="N1674" s="203"/>
      <c r="O1674" s="203"/>
      <c r="P1674" s="203"/>
      <c r="Q1674" s="203"/>
      <c r="R1674" s="203"/>
      <c r="S1674" s="203"/>
      <c r="T1674" s="203"/>
      <c r="U1674" s="204"/>
      <c r="AT1674" s="198" t="s">
        <v>174</v>
      </c>
      <c r="AU1674" s="198" t="s">
        <v>83</v>
      </c>
      <c r="AV1674" s="196" t="s">
        <v>172</v>
      </c>
      <c r="AW1674" s="196" t="s">
        <v>176</v>
      </c>
      <c r="AX1674" s="196" t="s">
        <v>81</v>
      </c>
      <c r="AY1674" s="198" t="s">
        <v>165</v>
      </c>
    </row>
    <row r="1675" s="22" customFormat="true" ht="24" hidden="false" customHeight="true" outlineLevel="0" collapsed="false">
      <c r="B1675" s="164"/>
      <c r="C1675" s="165" t="s">
        <v>1596</v>
      </c>
      <c r="D1675" s="165" t="s">
        <v>167</v>
      </c>
      <c r="E1675" s="166" t="s">
        <v>1597</v>
      </c>
      <c r="F1675" s="167" t="s">
        <v>1598</v>
      </c>
      <c r="G1675" s="168" t="s">
        <v>170</v>
      </c>
      <c r="H1675" s="169" t="n">
        <v>1352.745</v>
      </c>
      <c r="I1675" s="170"/>
      <c r="J1675" s="171" t="n">
        <f aca="false">ROUND(I1675*H1675,2)</f>
        <v>0</v>
      </c>
      <c r="K1675" s="167" t="s">
        <v>171</v>
      </c>
      <c r="L1675" s="23"/>
      <c r="M1675" s="172"/>
      <c r="N1675" s="173" t="s">
        <v>44</v>
      </c>
      <c r="O1675" s="54"/>
      <c r="P1675" s="174" t="n">
        <f aca="false">O1675*H1675</f>
        <v>0</v>
      </c>
      <c r="Q1675" s="174" t="n">
        <v>0</v>
      </c>
      <c r="R1675" s="174" t="n">
        <f aca="false">Q1675*H1675</f>
        <v>0</v>
      </c>
      <c r="S1675" s="174" t="n">
        <v>0.05</v>
      </c>
      <c r="T1675" s="174" t="n">
        <f aca="false">S1675*H1675</f>
        <v>67.63725</v>
      </c>
      <c r="U1675" s="175"/>
      <c r="AR1675" s="176" t="s">
        <v>172</v>
      </c>
      <c r="AT1675" s="176" t="s">
        <v>167</v>
      </c>
      <c r="AU1675" s="176" t="s">
        <v>83</v>
      </c>
      <c r="AY1675" s="3" t="s">
        <v>165</v>
      </c>
      <c r="BE1675" s="177" t="n">
        <f aca="false">IF(N1675="základní",J1675,0)</f>
        <v>0</v>
      </c>
      <c r="BF1675" s="177" t="n">
        <f aca="false">IF(N1675="snížená",J1675,0)</f>
        <v>0</v>
      </c>
      <c r="BG1675" s="177" t="n">
        <f aca="false">IF(N1675="zákl. přenesená",J1675,0)</f>
        <v>0</v>
      </c>
      <c r="BH1675" s="177" t="n">
        <f aca="false">IF(N1675="sníž. přenesená",J1675,0)</f>
        <v>0</v>
      </c>
      <c r="BI1675" s="177" t="n">
        <f aca="false">IF(N1675="nulová",J1675,0)</f>
        <v>0</v>
      </c>
      <c r="BJ1675" s="3" t="s">
        <v>81</v>
      </c>
      <c r="BK1675" s="177" t="n">
        <f aca="false">ROUND(I1675*H1675,2)</f>
        <v>0</v>
      </c>
      <c r="BL1675" s="3" t="s">
        <v>172</v>
      </c>
      <c r="BM1675" s="176" t="s">
        <v>1599</v>
      </c>
    </row>
    <row r="1676" s="187" customFormat="true" ht="48" hidden="false" customHeight="false" outlineLevel="0" collapsed="false">
      <c r="B1676" s="188"/>
      <c r="D1676" s="180" t="s">
        <v>174</v>
      </c>
      <c r="E1676" s="189"/>
      <c r="F1676" s="190" t="s">
        <v>1216</v>
      </c>
      <c r="H1676" s="191" t="n">
        <v>214.51</v>
      </c>
      <c r="I1676" s="192"/>
      <c r="L1676" s="188"/>
      <c r="M1676" s="193"/>
      <c r="N1676" s="194"/>
      <c r="O1676" s="194"/>
      <c r="P1676" s="194"/>
      <c r="Q1676" s="194"/>
      <c r="R1676" s="194"/>
      <c r="S1676" s="194"/>
      <c r="T1676" s="194"/>
      <c r="U1676" s="195"/>
      <c r="AT1676" s="189" t="s">
        <v>174</v>
      </c>
      <c r="AU1676" s="189" t="s">
        <v>83</v>
      </c>
      <c r="AV1676" s="187" t="s">
        <v>83</v>
      </c>
      <c r="AW1676" s="187" t="s">
        <v>176</v>
      </c>
      <c r="AX1676" s="187" t="s">
        <v>73</v>
      </c>
      <c r="AY1676" s="189" t="s">
        <v>165</v>
      </c>
    </row>
    <row r="1677" s="187" customFormat="true" ht="24" hidden="false" customHeight="false" outlineLevel="0" collapsed="false">
      <c r="B1677" s="188"/>
      <c r="D1677" s="180" t="s">
        <v>174</v>
      </c>
      <c r="E1677" s="189"/>
      <c r="F1677" s="190" t="s">
        <v>1217</v>
      </c>
      <c r="H1677" s="191" t="n">
        <v>206.075</v>
      </c>
      <c r="I1677" s="192"/>
      <c r="L1677" s="188"/>
      <c r="M1677" s="193"/>
      <c r="N1677" s="194"/>
      <c r="O1677" s="194"/>
      <c r="P1677" s="194"/>
      <c r="Q1677" s="194"/>
      <c r="R1677" s="194"/>
      <c r="S1677" s="194"/>
      <c r="T1677" s="194"/>
      <c r="U1677" s="195"/>
      <c r="AT1677" s="189" t="s">
        <v>174</v>
      </c>
      <c r="AU1677" s="189" t="s">
        <v>83</v>
      </c>
      <c r="AV1677" s="187" t="s">
        <v>83</v>
      </c>
      <c r="AW1677" s="187" t="s">
        <v>176</v>
      </c>
      <c r="AX1677" s="187" t="s">
        <v>73</v>
      </c>
      <c r="AY1677" s="189" t="s">
        <v>165</v>
      </c>
    </row>
    <row r="1678" s="187" customFormat="true" ht="12" hidden="false" customHeight="false" outlineLevel="0" collapsed="false">
      <c r="B1678" s="188"/>
      <c r="D1678" s="180" t="s">
        <v>174</v>
      </c>
      <c r="E1678" s="189"/>
      <c r="F1678" s="190" t="s">
        <v>1600</v>
      </c>
      <c r="H1678" s="191" t="n">
        <v>13.11</v>
      </c>
      <c r="I1678" s="192"/>
      <c r="L1678" s="188"/>
      <c r="M1678" s="193"/>
      <c r="N1678" s="194"/>
      <c r="O1678" s="194"/>
      <c r="P1678" s="194"/>
      <c r="Q1678" s="194"/>
      <c r="R1678" s="194"/>
      <c r="S1678" s="194"/>
      <c r="T1678" s="194"/>
      <c r="U1678" s="195"/>
      <c r="AT1678" s="189" t="s">
        <v>174</v>
      </c>
      <c r="AU1678" s="189" t="s">
        <v>83</v>
      </c>
      <c r="AV1678" s="187" t="s">
        <v>83</v>
      </c>
      <c r="AW1678" s="187" t="s">
        <v>176</v>
      </c>
      <c r="AX1678" s="187" t="s">
        <v>73</v>
      </c>
      <c r="AY1678" s="189" t="s">
        <v>165</v>
      </c>
    </row>
    <row r="1679" s="187" customFormat="true" ht="24" hidden="false" customHeight="false" outlineLevel="0" collapsed="false">
      <c r="B1679" s="188"/>
      <c r="D1679" s="180" t="s">
        <v>174</v>
      </c>
      <c r="E1679" s="189"/>
      <c r="F1679" s="190" t="s">
        <v>1601</v>
      </c>
      <c r="H1679" s="191" t="n">
        <v>9.7</v>
      </c>
      <c r="I1679" s="192"/>
      <c r="L1679" s="188"/>
      <c r="M1679" s="193"/>
      <c r="N1679" s="194"/>
      <c r="O1679" s="194"/>
      <c r="P1679" s="194"/>
      <c r="Q1679" s="194"/>
      <c r="R1679" s="194"/>
      <c r="S1679" s="194"/>
      <c r="T1679" s="194"/>
      <c r="U1679" s="195"/>
      <c r="AT1679" s="189" t="s">
        <v>174</v>
      </c>
      <c r="AU1679" s="189" t="s">
        <v>83</v>
      </c>
      <c r="AV1679" s="187" t="s">
        <v>83</v>
      </c>
      <c r="AW1679" s="187" t="s">
        <v>176</v>
      </c>
      <c r="AX1679" s="187" t="s">
        <v>73</v>
      </c>
      <c r="AY1679" s="189" t="s">
        <v>165</v>
      </c>
    </row>
    <row r="1680" s="187" customFormat="true" ht="48" hidden="false" customHeight="false" outlineLevel="0" collapsed="false">
      <c r="B1680" s="188"/>
      <c r="D1680" s="180" t="s">
        <v>174</v>
      </c>
      <c r="E1680" s="189"/>
      <c r="F1680" s="190" t="s">
        <v>1602</v>
      </c>
      <c r="H1680" s="191" t="n">
        <v>450.69</v>
      </c>
      <c r="I1680" s="192"/>
      <c r="L1680" s="188"/>
      <c r="M1680" s="193"/>
      <c r="N1680" s="194"/>
      <c r="O1680" s="194"/>
      <c r="P1680" s="194"/>
      <c r="Q1680" s="194"/>
      <c r="R1680" s="194"/>
      <c r="S1680" s="194"/>
      <c r="T1680" s="194"/>
      <c r="U1680" s="195"/>
      <c r="AT1680" s="189" t="s">
        <v>174</v>
      </c>
      <c r="AU1680" s="189" t="s">
        <v>83</v>
      </c>
      <c r="AV1680" s="187" t="s">
        <v>83</v>
      </c>
      <c r="AW1680" s="187" t="s">
        <v>176</v>
      </c>
      <c r="AX1680" s="187" t="s">
        <v>73</v>
      </c>
      <c r="AY1680" s="189" t="s">
        <v>165</v>
      </c>
    </row>
    <row r="1681" s="187" customFormat="true" ht="12" hidden="false" customHeight="false" outlineLevel="0" collapsed="false">
      <c r="B1681" s="188"/>
      <c r="D1681" s="180" t="s">
        <v>174</v>
      </c>
      <c r="E1681" s="189"/>
      <c r="F1681" s="190" t="s">
        <v>1603</v>
      </c>
      <c r="H1681" s="191" t="n">
        <v>13.11</v>
      </c>
      <c r="I1681" s="192"/>
      <c r="L1681" s="188"/>
      <c r="M1681" s="193"/>
      <c r="N1681" s="194"/>
      <c r="O1681" s="194"/>
      <c r="P1681" s="194"/>
      <c r="Q1681" s="194"/>
      <c r="R1681" s="194"/>
      <c r="S1681" s="194"/>
      <c r="T1681" s="194"/>
      <c r="U1681" s="195"/>
      <c r="AT1681" s="189" t="s">
        <v>174</v>
      </c>
      <c r="AU1681" s="189" t="s">
        <v>83</v>
      </c>
      <c r="AV1681" s="187" t="s">
        <v>83</v>
      </c>
      <c r="AW1681" s="187" t="s">
        <v>176</v>
      </c>
      <c r="AX1681" s="187" t="s">
        <v>73</v>
      </c>
      <c r="AY1681" s="189" t="s">
        <v>165</v>
      </c>
    </row>
    <row r="1682" s="187" customFormat="true" ht="24" hidden="false" customHeight="false" outlineLevel="0" collapsed="false">
      <c r="B1682" s="188"/>
      <c r="D1682" s="180" t="s">
        <v>174</v>
      </c>
      <c r="E1682" s="189"/>
      <c r="F1682" s="190" t="s">
        <v>1604</v>
      </c>
      <c r="H1682" s="191" t="n">
        <v>9.7</v>
      </c>
      <c r="I1682" s="192"/>
      <c r="L1682" s="188"/>
      <c r="M1682" s="193"/>
      <c r="N1682" s="194"/>
      <c r="O1682" s="194"/>
      <c r="P1682" s="194"/>
      <c r="Q1682" s="194"/>
      <c r="R1682" s="194"/>
      <c r="S1682" s="194"/>
      <c r="T1682" s="194"/>
      <c r="U1682" s="195"/>
      <c r="AT1682" s="189" t="s">
        <v>174</v>
      </c>
      <c r="AU1682" s="189" t="s">
        <v>83</v>
      </c>
      <c r="AV1682" s="187" t="s">
        <v>83</v>
      </c>
      <c r="AW1682" s="187" t="s">
        <v>176</v>
      </c>
      <c r="AX1682" s="187" t="s">
        <v>73</v>
      </c>
      <c r="AY1682" s="189" t="s">
        <v>165</v>
      </c>
    </row>
    <row r="1683" s="187" customFormat="true" ht="48" hidden="false" customHeight="false" outlineLevel="0" collapsed="false">
      <c r="B1683" s="188"/>
      <c r="D1683" s="180" t="s">
        <v>174</v>
      </c>
      <c r="E1683" s="189"/>
      <c r="F1683" s="190" t="s">
        <v>1219</v>
      </c>
      <c r="H1683" s="191" t="n">
        <v>435.85</v>
      </c>
      <c r="I1683" s="192"/>
      <c r="L1683" s="188"/>
      <c r="M1683" s="193"/>
      <c r="N1683" s="194"/>
      <c r="O1683" s="194"/>
      <c r="P1683" s="194"/>
      <c r="Q1683" s="194"/>
      <c r="R1683" s="194"/>
      <c r="S1683" s="194"/>
      <c r="T1683" s="194"/>
      <c r="U1683" s="195"/>
      <c r="AT1683" s="189" t="s">
        <v>174</v>
      </c>
      <c r="AU1683" s="189" t="s">
        <v>83</v>
      </c>
      <c r="AV1683" s="187" t="s">
        <v>83</v>
      </c>
      <c r="AW1683" s="187" t="s">
        <v>176</v>
      </c>
      <c r="AX1683" s="187" t="s">
        <v>73</v>
      </c>
      <c r="AY1683" s="189" t="s">
        <v>165</v>
      </c>
    </row>
    <row r="1684" s="196" customFormat="true" ht="12" hidden="false" customHeight="false" outlineLevel="0" collapsed="false">
      <c r="B1684" s="197"/>
      <c r="D1684" s="180" t="s">
        <v>174</v>
      </c>
      <c r="E1684" s="198"/>
      <c r="F1684" s="199" t="s">
        <v>178</v>
      </c>
      <c r="H1684" s="200" t="n">
        <v>1352.745</v>
      </c>
      <c r="I1684" s="201"/>
      <c r="L1684" s="197"/>
      <c r="M1684" s="202"/>
      <c r="N1684" s="203"/>
      <c r="O1684" s="203"/>
      <c r="P1684" s="203"/>
      <c r="Q1684" s="203"/>
      <c r="R1684" s="203"/>
      <c r="S1684" s="203"/>
      <c r="T1684" s="203"/>
      <c r="U1684" s="204"/>
      <c r="AT1684" s="198" t="s">
        <v>174</v>
      </c>
      <c r="AU1684" s="198" t="s">
        <v>83</v>
      </c>
      <c r="AV1684" s="196" t="s">
        <v>172</v>
      </c>
      <c r="AW1684" s="196" t="s">
        <v>176</v>
      </c>
      <c r="AX1684" s="196" t="s">
        <v>81</v>
      </c>
      <c r="AY1684" s="198" t="s">
        <v>165</v>
      </c>
    </row>
    <row r="1685" s="22" customFormat="true" ht="24" hidden="false" customHeight="true" outlineLevel="0" collapsed="false">
      <c r="B1685" s="164"/>
      <c r="C1685" s="165" t="s">
        <v>1605</v>
      </c>
      <c r="D1685" s="165" t="s">
        <v>167</v>
      </c>
      <c r="E1685" s="166" t="s">
        <v>1606</v>
      </c>
      <c r="F1685" s="167" t="s">
        <v>1607</v>
      </c>
      <c r="G1685" s="168" t="s">
        <v>170</v>
      </c>
      <c r="H1685" s="169" t="n">
        <v>2133.214</v>
      </c>
      <c r="I1685" s="170"/>
      <c r="J1685" s="171" t="n">
        <f aca="false">ROUND(I1685*H1685,2)</f>
        <v>0</v>
      </c>
      <c r="K1685" s="167" t="s">
        <v>171</v>
      </c>
      <c r="L1685" s="23"/>
      <c r="M1685" s="172"/>
      <c r="N1685" s="173" t="s">
        <v>44</v>
      </c>
      <c r="O1685" s="54"/>
      <c r="P1685" s="174" t="n">
        <f aca="false">O1685*H1685</f>
        <v>0</v>
      </c>
      <c r="Q1685" s="174" t="n">
        <v>0</v>
      </c>
      <c r="R1685" s="174" t="n">
        <f aca="false">Q1685*H1685</f>
        <v>0</v>
      </c>
      <c r="S1685" s="174" t="n">
        <v>0.046</v>
      </c>
      <c r="T1685" s="174" t="n">
        <f aca="false">S1685*H1685</f>
        <v>98.127844</v>
      </c>
      <c r="U1685" s="175"/>
      <c r="AR1685" s="176" t="s">
        <v>172</v>
      </c>
      <c r="AT1685" s="176" t="s">
        <v>167</v>
      </c>
      <c r="AU1685" s="176" t="s">
        <v>83</v>
      </c>
      <c r="AY1685" s="3" t="s">
        <v>165</v>
      </c>
      <c r="BE1685" s="177" t="n">
        <f aca="false">IF(N1685="základní",J1685,0)</f>
        <v>0</v>
      </c>
      <c r="BF1685" s="177" t="n">
        <f aca="false">IF(N1685="snížená",J1685,0)</f>
        <v>0</v>
      </c>
      <c r="BG1685" s="177" t="n">
        <f aca="false">IF(N1685="zákl. přenesená",J1685,0)</f>
        <v>0</v>
      </c>
      <c r="BH1685" s="177" t="n">
        <f aca="false">IF(N1685="sníž. přenesená",J1685,0)</f>
        <v>0</v>
      </c>
      <c r="BI1685" s="177" t="n">
        <f aca="false">IF(N1685="nulová",J1685,0)</f>
        <v>0</v>
      </c>
      <c r="BJ1685" s="3" t="s">
        <v>81</v>
      </c>
      <c r="BK1685" s="177" t="n">
        <f aca="false">ROUND(I1685*H1685,2)</f>
        <v>0</v>
      </c>
      <c r="BL1685" s="3" t="s">
        <v>172</v>
      </c>
      <c r="BM1685" s="176" t="s">
        <v>1608</v>
      </c>
    </row>
    <row r="1686" s="178" customFormat="true" ht="12" hidden="false" customHeight="false" outlineLevel="0" collapsed="false">
      <c r="B1686" s="179"/>
      <c r="D1686" s="180" t="s">
        <v>174</v>
      </c>
      <c r="E1686" s="181"/>
      <c r="F1686" s="182" t="s">
        <v>210</v>
      </c>
      <c r="H1686" s="181"/>
      <c r="I1686" s="183"/>
      <c r="L1686" s="179"/>
      <c r="M1686" s="184"/>
      <c r="N1686" s="185"/>
      <c r="O1686" s="185"/>
      <c r="P1686" s="185"/>
      <c r="Q1686" s="185"/>
      <c r="R1686" s="185"/>
      <c r="S1686" s="185"/>
      <c r="T1686" s="185"/>
      <c r="U1686" s="186"/>
      <c r="AT1686" s="181" t="s">
        <v>174</v>
      </c>
      <c r="AU1686" s="181" t="s">
        <v>83</v>
      </c>
      <c r="AV1686" s="178" t="s">
        <v>81</v>
      </c>
      <c r="AW1686" s="178" t="s">
        <v>176</v>
      </c>
      <c r="AX1686" s="178" t="s">
        <v>73</v>
      </c>
      <c r="AY1686" s="181" t="s">
        <v>165</v>
      </c>
    </row>
    <row r="1687" s="187" customFormat="true" ht="12" hidden="false" customHeight="false" outlineLevel="0" collapsed="false">
      <c r="B1687" s="188"/>
      <c r="D1687" s="180" t="s">
        <v>174</v>
      </c>
      <c r="E1687" s="189"/>
      <c r="F1687" s="190" t="s">
        <v>1609</v>
      </c>
      <c r="H1687" s="191" t="n">
        <v>134.6575</v>
      </c>
      <c r="I1687" s="192"/>
      <c r="L1687" s="188"/>
      <c r="M1687" s="193"/>
      <c r="N1687" s="194"/>
      <c r="O1687" s="194"/>
      <c r="P1687" s="194"/>
      <c r="Q1687" s="194"/>
      <c r="R1687" s="194"/>
      <c r="S1687" s="194"/>
      <c r="T1687" s="194"/>
      <c r="U1687" s="195"/>
      <c r="AT1687" s="189" t="s">
        <v>174</v>
      </c>
      <c r="AU1687" s="189" t="s">
        <v>83</v>
      </c>
      <c r="AV1687" s="187" t="s">
        <v>83</v>
      </c>
      <c r="AW1687" s="187" t="s">
        <v>176</v>
      </c>
      <c r="AX1687" s="187" t="s">
        <v>73</v>
      </c>
      <c r="AY1687" s="189" t="s">
        <v>165</v>
      </c>
    </row>
    <row r="1688" s="187" customFormat="true" ht="12" hidden="false" customHeight="false" outlineLevel="0" collapsed="false">
      <c r="B1688" s="188"/>
      <c r="D1688" s="180" t="s">
        <v>174</v>
      </c>
      <c r="E1688" s="189"/>
      <c r="F1688" s="190" t="s">
        <v>1610</v>
      </c>
      <c r="H1688" s="191" t="n">
        <v>-3.78</v>
      </c>
      <c r="I1688" s="192"/>
      <c r="L1688" s="188"/>
      <c r="M1688" s="193"/>
      <c r="N1688" s="194"/>
      <c r="O1688" s="194"/>
      <c r="P1688" s="194"/>
      <c r="Q1688" s="194"/>
      <c r="R1688" s="194"/>
      <c r="S1688" s="194"/>
      <c r="T1688" s="194"/>
      <c r="U1688" s="195"/>
      <c r="AT1688" s="189" t="s">
        <v>174</v>
      </c>
      <c r="AU1688" s="189" t="s">
        <v>83</v>
      </c>
      <c r="AV1688" s="187" t="s">
        <v>83</v>
      </c>
      <c r="AW1688" s="187" t="s">
        <v>176</v>
      </c>
      <c r="AX1688" s="187" t="s">
        <v>73</v>
      </c>
      <c r="AY1688" s="189" t="s">
        <v>165</v>
      </c>
    </row>
    <row r="1689" s="187" customFormat="true" ht="12" hidden="false" customHeight="false" outlineLevel="0" collapsed="false">
      <c r="B1689" s="188"/>
      <c r="D1689" s="180" t="s">
        <v>174</v>
      </c>
      <c r="E1689" s="189"/>
      <c r="F1689" s="190" t="s">
        <v>399</v>
      </c>
      <c r="H1689" s="191" t="n">
        <v>-2.1</v>
      </c>
      <c r="I1689" s="192"/>
      <c r="L1689" s="188"/>
      <c r="M1689" s="193"/>
      <c r="N1689" s="194"/>
      <c r="O1689" s="194"/>
      <c r="P1689" s="194"/>
      <c r="Q1689" s="194"/>
      <c r="R1689" s="194"/>
      <c r="S1689" s="194"/>
      <c r="T1689" s="194"/>
      <c r="U1689" s="195"/>
      <c r="AT1689" s="189" t="s">
        <v>174</v>
      </c>
      <c r="AU1689" s="189" t="s">
        <v>83</v>
      </c>
      <c r="AV1689" s="187" t="s">
        <v>83</v>
      </c>
      <c r="AW1689" s="187" t="s">
        <v>176</v>
      </c>
      <c r="AX1689" s="187" t="s">
        <v>73</v>
      </c>
      <c r="AY1689" s="189" t="s">
        <v>165</v>
      </c>
    </row>
    <row r="1690" s="187" customFormat="true" ht="12" hidden="false" customHeight="false" outlineLevel="0" collapsed="false">
      <c r="B1690" s="188"/>
      <c r="D1690" s="180" t="s">
        <v>174</v>
      </c>
      <c r="E1690" s="189"/>
      <c r="F1690" s="190" t="s">
        <v>1611</v>
      </c>
      <c r="H1690" s="191" t="n">
        <v>-5.34</v>
      </c>
      <c r="I1690" s="192"/>
      <c r="L1690" s="188"/>
      <c r="M1690" s="193"/>
      <c r="N1690" s="194"/>
      <c r="O1690" s="194"/>
      <c r="P1690" s="194"/>
      <c r="Q1690" s="194"/>
      <c r="R1690" s="194"/>
      <c r="S1690" s="194"/>
      <c r="T1690" s="194"/>
      <c r="U1690" s="195"/>
      <c r="AT1690" s="189" t="s">
        <v>174</v>
      </c>
      <c r="AU1690" s="189" t="s">
        <v>83</v>
      </c>
      <c r="AV1690" s="187" t="s">
        <v>83</v>
      </c>
      <c r="AW1690" s="187" t="s">
        <v>176</v>
      </c>
      <c r="AX1690" s="187" t="s">
        <v>73</v>
      </c>
      <c r="AY1690" s="189" t="s">
        <v>165</v>
      </c>
    </row>
    <row r="1691" s="187" customFormat="true" ht="12" hidden="false" customHeight="false" outlineLevel="0" collapsed="false">
      <c r="B1691" s="188"/>
      <c r="D1691" s="180" t="s">
        <v>174</v>
      </c>
      <c r="E1691" s="189"/>
      <c r="F1691" s="190" t="s">
        <v>1612</v>
      </c>
      <c r="H1691" s="191" t="n">
        <v>-3.6</v>
      </c>
      <c r="I1691" s="192"/>
      <c r="L1691" s="188"/>
      <c r="M1691" s="193"/>
      <c r="N1691" s="194"/>
      <c r="O1691" s="194"/>
      <c r="P1691" s="194"/>
      <c r="Q1691" s="194"/>
      <c r="R1691" s="194"/>
      <c r="S1691" s="194"/>
      <c r="T1691" s="194"/>
      <c r="U1691" s="195"/>
      <c r="AT1691" s="189" t="s">
        <v>174</v>
      </c>
      <c r="AU1691" s="189" t="s">
        <v>83</v>
      </c>
      <c r="AV1691" s="187" t="s">
        <v>83</v>
      </c>
      <c r="AW1691" s="187" t="s">
        <v>176</v>
      </c>
      <c r="AX1691" s="187" t="s">
        <v>73</v>
      </c>
      <c r="AY1691" s="189" t="s">
        <v>165</v>
      </c>
    </row>
    <row r="1692" s="187" customFormat="true" ht="12" hidden="false" customHeight="false" outlineLevel="0" collapsed="false">
      <c r="B1692" s="188"/>
      <c r="D1692" s="180" t="s">
        <v>174</v>
      </c>
      <c r="E1692" s="189"/>
      <c r="F1692" s="190" t="s">
        <v>1613</v>
      </c>
      <c r="H1692" s="191" t="n">
        <v>-1.95</v>
      </c>
      <c r="I1692" s="192"/>
      <c r="L1692" s="188"/>
      <c r="M1692" s="193"/>
      <c r="N1692" s="194"/>
      <c r="O1692" s="194"/>
      <c r="P1692" s="194"/>
      <c r="Q1692" s="194"/>
      <c r="R1692" s="194"/>
      <c r="S1692" s="194"/>
      <c r="T1692" s="194"/>
      <c r="U1692" s="195"/>
      <c r="AT1692" s="189" t="s">
        <v>174</v>
      </c>
      <c r="AU1692" s="189" t="s">
        <v>83</v>
      </c>
      <c r="AV1692" s="187" t="s">
        <v>83</v>
      </c>
      <c r="AW1692" s="187" t="s">
        <v>176</v>
      </c>
      <c r="AX1692" s="187" t="s">
        <v>73</v>
      </c>
      <c r="AY1692" s="189" t="s">
        <v>165</v>
      </c>
    </row>
    <row r="1693" s="187" customFormat="true" ht="12" hidden="false" customHeight="false" outlineLevel="0" collapsed="false">
      <c r="B1693" s="188"/>
      <c r="D1693" s="180" t="s">
        <v>174</v>
      </c>
      <c r="E1693" s="189"/>
      <c r="F1693" s="190" t="s">
        <v>1614</v>
      </c>
      <c r="H1693" s="191" t="n">
        <v>-7.02</v>
      </c>
      <c r="I1693" s="192"/>
      <c r="L1693" s="188"/>
      <c r="M1693" s="193"/>
      <c r="N1693" s="194"/>
      <c r="O1693" s="194"/>
      <c r="P1693" s="194"/>
      <c r="Q1693" s="194"/>
      <c r="R1693" s="194"/>
      <c r="S1693" s="194"/>
      <c r="T1693" s="194"/>
      <c r="U1693" s="195"/>
      <c r="AT1693" s="189" t="s">
        <v>174</v>
      </c>
      <c r="AU1693" s="189" t="s">
        <v>83</v>
      </c>
      <c r="AV1693" s="187" t="s">
        <v>83</v>
      </c>
      <c r="AW1693" s="187" t="s">
        <v>176</v>
      </c>
      <c r="AX1693" s="187" t="s">
        <v>73</v>
      </c>
      <c r="AY1693" s="189" t="s">
        <v>165</v>
      </c>
    </row>
    <row r="1694" s="187" customFormat="true" ht="12" hidden="false" customHeight="false" outlineLevel="0" collapsed="false">
      <c r="B1694" s="188"/>
      <c r="D1694" s="180" t="s">
        <v>174</v>
      </c>
      <c r="E1694" s="189"/>
      <c r="F1694" s="190" t="s">
        <v>1615</v>
      </c>
      <c r="H1694" s="191" t="n">
        <v>-4.23</v>
      </c>
      <c r="I1694" s="192"/>
      <c r="L1694" s="188"/>
      <c r="M1694" s="193"/>
      <c r="N1694" s="194"/>
      <c r="O1694" s="194"/>
      <c r="P1694" s="194"/>
      <c r="Q1694" s="194"/>
      <c r="R1694" s="194"/>
      <c r="S1694" s="194"/>
      <c r="T1694" s="194"/>
      <c r="U1694" s="195"/>
      <c r="AT1694" s="189" t="s">
        <v>174</v>
      </c>
      <c r="AU1694" s="189" t="s">
        <v>83</v>
      </c>
      <c r="AV1694" s="187" t="s">
        <v>83</v>
      </c>
      <c r="AW1694" s="187" t="s">
        <v>176</v>
      </c>
      <c r="AX1694" s="187" t="s">
        <v>73</v>
      </c>
      <c r="AY1694" s="189" t="s">
        <v>165</v>
      </c>
    </row>
    <row r="1695" s="187" customFormat="true" ht="12" hidden="false" customHeight="false" outlineLevel="0" collapsed="false">
      <c r="B1695" s="188"/>
      <c r="D1695" s="180" t="s">
        <v>174</v>
      </c>
      <c r="E1695" s="189"/>
      <c r="F1695" s="190" t="s">
        <v>1616</v>
      </c>
      <c r="H1695" s="191" t="n">
        <v>-3.395</v>
      </c>
      <c r="I1695" s="192"/>
      <c r="L1695" s="188"/>
      <c r="M1695" s="193"/>
      <c r="N1695" s="194"/>
      <c r="O1695" s="194"/>
      <c r="P1695" s="194"/>
      <c r="Q1695" s="194"/>
      <c r="R1695" s="194"/>
      <c r="S1695" s="194"/>
      <c r="T1695" s="194"/>
      <c r="U1695" s="195"/>
      <c r="AT1695" s="189" t="s">
        <v>174</v>
      </c>
      <c r="AU1695" s="189" t="s">
        <v>83</v>
      </c>
      <c r="AV1695" s="187" t="s">
        <v>83</v>
      </c>
      <c r="AW1695" s="187" t="s">
        <v>176</v>
      </c>
      <c r="AX1695" s="187" t="s">
        <v>73</v>
      </c>
      <c r="AY1695" s="189" t="s">
        <v>165</v>
      </c>
    </row>
    <row r="1696" s="187" customFormat="true" ht="12" hidden="false" customHeight="false" outlineLevel="0" collapsed="false">
      <c r="B1696" s="188"/>
      <c r="D1696" s="180" t="s">
        <v>174</v>
      </c>
      <c r="E1696" s="189"/>
      <c r="F1696" s="190" t="s">
        <v>1617</v>
      </c>
      <c r="H1696" s="191" t="n">
        <v>60.5425</v>
      </c>
      <c r="I1696" s="192"/>
      <c r="L1696" s="188"/>
      <c r="M1696" s="193"/>
      <c r="N1696" s="194"/>
      <c r="O1696" s="194"/>
      <c r="P1696" s="194"/>
      <c r="Q1696" s="194"/>
      <c r="R1696" s="194"/>
      <c r="S1696" s="194"/>
      <c r="T1696" s="194"/>
      <c r="U1696" s="195"/>
      <c r="AT1696" s="189" t="s">
        <v>174</v>
      </c>
      <c r="AU1696" s="189" t="s">
        <v>83</v>
      </c>
      <c r="AV1696" s="187" t="s">
        <v>83</v>
      </c>
      <c r="AW1696" s="187" t="s">
        <v>176</v>
      </c>
      <c r="AX1696" s="187" t="s">
        <v>73</v>
      </c>
      <c r="AY1696" s="189" t="s">
        <v>165</v>
      </c>
    </row>
    <row r="1697" s="187" customFormat="true" ht="12" hidden="false" customHeight="false" outlineLevel="0" collapsed="false">
      <c r="B1697" s="188"/>
      <c r="D1697" s="180" t="s">
        <v>174</v>
      </c>
      <c r="E1697" s="189"/>
      <c r="F1697" s="190" t="s">
        <v>1618</v>
      </c>
      <c r="H1697" s="191" t="n">
        <v>-1.08</v>
      </c>
      <c r="I1697" s="192"/>
      <c r="L1697" s="188"/>
      <c r="M1697" s="193"/>
      <c r="N1697" s="194"/>
      <c r="O1697" s="194"/>
      <c r="P1697" s="194"/>
      <c r="Q1697" s="194"/>
      <c r="R1697" s="194"/>
      <c r="S1697" s="194"/>
      <c r="T1697" s="194"/>
      <c r="U1697" s="195"/>
      <c r="AT1697" s="189" t="s">
        <v>174</v>
      </c>
      <c r="AU1697" s="189" t="s">
        <v>83</v>
      </c>
      <c r="AV1697" s="187" t="s">
        <v>83</v>
      </c>
      <c r="AW1697" s="187" t="s">
        <v>176</v>
      </c>
      <c r="AX1697" s="187" t="s">
        <v>73</v>
      </c>
      <c r="AY1697" s="189" t="s">
        <v>165</v>
      </c>
    </row>
    <row r="1698" s="187" customFormat="true" ht="12" hidden="false" customHeight="false" outlineLevel="0" collapsed="false">
      <c r="B1698" s="188"/>
      <c r="D1698" s="180" t="s">
        <v>174</v>
      </c>
      <c r="E1698" s="189"/>
      <c r="F1698" s="190" t="s">
        <v>1619</v>
      </c>
      <c r="H1698" s="191" t="n">
        <v>-3.6</v>
      </c>
      <c r="I1698" s="192"/>
      <c r="L1698" s="188"/>
      <c r="M1698" s="193"/>
      <c r="N1698" s="194"/>
      <c r="O1698" s="194"/>
      <c r="P1698" s="194"/>
      <c r="Q1698" s="194"/>
      <c r="R1698" s="194"/>
      <c r="S1698" s="194"/>
      <c r="T1698" s="194"/>
      <c r="U1698" s="195"/>
      <c r="AT1698" s="189" t="s">
        <v>174</v>
      </c>
      <c r="AU1698" s="189" t="s">
        <v>83</v>
      </c>
      <c r="AV1698" s="187" t="s">
        <v>83</v>
      </c>
      <c r="AW1698" s="187" t="s">
        <v>176</v>
      </c>
      <c r="AX1698" s="187" t="s">
        <v>73</v>
      </c>
      <c r="AY1698" s="189" t="s">
        <v>165</v>
      </c>
    </row>
    <row r="1699" s="187" customFormat="true" ht="12" hidden="false" customHeight="false" outlineLevel="0" collapsed="false">
      <c r="B1699" s="188"/>
      <c r="D1699" s="180" t="s">
        <v>174</v>
      </c>
      <c r="E1699" s="189"/>
      <c r="F1699" s="190" t="s">
        <v>1620</v>
      </c>
      <c r="H1699" s="191" t="n">
        <v>43.554</v>
      </c>
      <c r="I1699" s="192"/>
      <c r="L1699" s="188"/>
      <c r="M1699" s="193"/>
      <c r="N1699" s="194"/>
      <c r="O1699" s="194"/>
      <c r="P1699" s="194"/>
      <c r="Q1699" s="194"/>
      <c r="R1699" s="194"/>
      <c r="S1699" s="194"/>
      <c r="T1699" s="194"/>
      <c r="U1699" s="195"/>
      <c r="AT1699" s="189" t="s">
        <v>174</v>
      </c>
      <c r="AU1699" s="189" t="s">
        <v>83</v>
      </c>
      <c r="AV1699" s="187" t="s">
        <v>83</v>
      </c>
      <c r="AW1699" s="187" t="s">
        <v>176</v>
      </c>
      <c r="AX1699" s="187" t="s">
        <v>73</v>
      </c>
      <c r="AY1699" s="189" t="s">
        <v>165</v>
      </c>
    </row>
    <row r="1700" s="187" customFormat="true" ht="12" hidden="false" customHeight="false" outlineLevel="0" collapsed="false">
      <c r="B1700" s="188"/>
      <c r="D1700" s="180" t="s">
        <v>174</v>
      </c>
      <c r="E1700" s="189"/>
      <c r="F1700" s="190" t="s">
        <v>1621</v>
      </c>
      <c r="H1700" s="191" t="n">
        <v>-0.54</v>
      </c>
      <c r="I1700" s="192"/>
      <c r="L1700" s="188"/>
      <c r="M1700" s="193"/>
      <c r="N1700" s="194"/>
      <c r="O1700" s="194"/>
      <c r="P1700" s="194"/>
      <c r="Q1700" s="194"/>
      <c r="R1700" s="194"/>
      <c r="S1700" s="194"/>
      <c r="T1700" s="194"/>
      <c r="U1700" s="195"/>
      <c r="AT1700" s="189" t="s">
        <v>174</v>
      </c>
      <c r="AU1700" s="189" t="s">
        <v>83</v>
      </c>
      <c r="AV1700" s="187" t="s">
        <v>83</v>
      </c>
      <c r="AW1700" s="187" t="s">
        <v>176</v>
      </c>
      <c r="AX1700" s="187" t="s">
        <v>73</v>
      </c>
      <c r="AY1700" s="189" t="s">
        <v>165</v>
      </c>
    </row>
    <row r="1701" s="187" customFormat="true" ht="12" hidden="false" customHeight="false" outlineLevel="0" collapsed="false">
      <c r="B1701" s="188"/>
      <c r="D1701" s="180" t="s">
        <v>174</v>
      </c>
      <c r="E1701" s="189"/>
      <c r="F1701" s="190" t="s">
        <v>1622</v>
      </c>
      <c r="H1701" s="191" t="n">
        <v>-1.8</v>
      </c>
      <c r="I1701" s="192"/>
      <c r="L1701" s="188"/>
      <c r="M1701" s="193"/>
      <c r="N1701" s="194"/>
      <c r="O1701" s="194"/>
      <c r="P1701" s="194"/>
      <c r="Q1701" s="194"/>
      <c r="R1701" s="194"/>
      <c r="S1701" s="194"/>
      <c r="T1701" s="194"/>
      <c r="U1701" s="195"/>
      <c r="AT1701" s="189" t="s">
        <v>174</v>
      </c>
      <c r="AU1701" s="189" t="s">
        <v>83</v>
      </c>
      <c r="AV1701" s="187" t="s">
        <v>83</v>
      </c>
      <c r="AW1701" s="187" t="s">
        <v>176</v>
      </c>
      <c r="AX1701" s="187" t="s">
        <v>73</v>
      </c>
      <c r="AY1701" s="189" t="s">
        <v>165</v>
      </c>
    </row>
    <row r="1702" s="187" customFormat="true" ht="12" hidden="false" customHeight="false" outlineLevel="0" collapsed="false">
      <c r="B1702" s="188"/>
      <c r="D1702" s="180" t="s">
        <v>174</v>
      </c>
      <c r="E1702" s="189"/>
      <c r="F1702" s="190" t="s">
        <v>1623</v>
      </c>
      <c r="H1702" s="191" t="n">
        <v>129.4725</v>
      </c>
      <c r="I1702" s="192"/>
      <c r="L1702" s="188"/>
      <c r="M1702" s="193"/>
      <c r="N1702" s="194"/>
      <c r="O1702" s="194"/>
      <c r="P1702" s="194"/>
      <c r="Q1702" s="194"/>
      <c r="R1702" s="194"/>
      <c r="S1702" s="194"/>
      <c r="T1702" s="194"/>
      <c r="U1702" s="195"/>
      <c r="AT1702" s="189" t="s">
        <v>174</v>
      </c>
      <c r="AU1702" s="189" t="s">
        <v>83</v>
      </c>
      <c r="AV1702" s="187" t="s">
        <v>83</v>
      </c>
      <c r="AW1702" s="187" t="s">
        <v>176</v>
      </c>
      <c r="AX1702" s="187" t="s">
        <v>73</v>
      </c>
      <c r="AY1702" s="189" t="s">
        <v>165</v>
      </c>
    </row>
    <row r="1703" s="187" customFormat="true" ht="12" hidden="false" customHeight="false" outlineLevel="0" collapsed="false">
      <c r="B1703" s="188"/>
      <c r="D1703" s="180" t="s">
        <v>174</v>
      </c>
      <c r="E1703" s="189"/>
      <c r="F1703" s="190" t="s">
        <v>1624</v>
      </c>
      <c r="H1703" s="191" t="n">
        <v>-0.180000000000001</v>
      </c>
      <c r="I1703" s="192"/>
      <c r="L1703" s="188"/>
      <c r="M1703" s="193"/>
      <c r="N1703" s="194"/>
      <c r="O1703" s="194"/>
      <c r="P1703" s="194"/>
      <c r="Q1703" s="194"/>
      <c r="R1703" s="194"/>
      <c r="S1703" s="194"/>
      <c r="T1703" s="194"/>
      <c r="U1703" s="195"/>
      <c r="AT1703" s="189" t="s">
        <v>174</v>
      </c>
      <c r="AU1703" s="189" t="s">
        <v>83</v>
      </c>
      <c r="AV1703" s="187" t="s">
        <v>83</v>
      </c>
      <c r="AW1703" s="187" t="s">
        <v>176</v>
      </c>
      <c r="AX1703" s="187" t="s">
        <v>73</v>
      </c>
      <c r="AY1703" s="189" t="s">
        <v>165</v>
      </c>
    </row>
    <row r="1704" s="187" customFormat="true" ht="12" hidden="false" customHeight="false" outlineLevel="0" collapsed="false">
      <c r="B1704" s="188"/>
      <c r="D1704" s="180" t="s">
        <v>174</v>
      </c>
      <c r="E1704" s="189"/>
      <c r="F1704" s="190" t="s">
        <v>1625</v>
      </c>
      <c r="H1704" s="191" t="n">
        <v>-3.03</v>
      </c>
      <c r="I1704" s="192"/>
      <c r="L1704" s="188"/>
      <c r="M1704" s="193"/>
      <c r="N1704" s="194"/>
      <c r="O1704" s="194"/>
      <c r="P1704" s="194"/>
      <c r="Q1704" s="194"/>
      <c r="R1704" s="194"/>
      <c r="S1704" s="194"/>
      <c r="T1704" s="194"/>
      <c r="U1704" s="195"/>
      <c r="AT1704" s="189" t="s">
        <v>174</v>
      </c>
      <c r="AU1704" s="189" t="s">
        <v>83</v>
      </c>
      <c r="AV1704" s="187" t="s">
        <v>83</v>
      </c>
      <c r="AW1704" s="187" t="s">
        <v>176</v>
      </c>
      <c r="AX1704" s="187" t="s">
        <v>73</v>
      </c>
      <c r="AY1704" s="189" t="s">
        <v>165</v>
      </c>
    </row>
    <row r="1705" s="187" customFormat="true" ht="12" hidden="false" customHeight="false" outlineLevel="0" collapsed="false">
      <c r="B1705" s="188"/>
      <c r="D1705" s="180" t="s">
        <v>174</v>
      </c>
      <c r="E1705" s="189"/>
      <c r="F1705" s="190" t="s">
        <v>1621</v>
      </c>
      <c r="H1705" s="191" t="n">
        <v>-0.54</v>
      </c>
      <c r="I1705" s="192"/>
      <c r="L1705" s="188"/>
      <c r="M1705" s="193"/>
      <c r="N1705" s="194"/>
      <c r="O1705" s="194"/>
      <c r="P1705" s="194"/>
      <c r="Q1705" s="194"/>
      <c r="R1705" s="194"/>
      <c r="S1705" s="194"/>
      <c r="T1705" s="194"/>
      <c r="U1705" s="195"/>
      <c r="AT1705" s="189" t="s">
        <v>174</v>
      </c>
      <c r="AU1705" s="189" t="s">
        <v>83</v>
      </c>
      <c r="AV1705" s="187" t="s">
        <v>83</v>
      </c>
      <c r="AW1705" s="187" t="s">
        <v>176</v>
      </c>
      <c r="AX1705" s="187" t="s">
        <v>73</v>
      </c>
      <c r="AY1705" s="189" t="s">
        <v>165</v>
      </c>
    </row>
    <row r="1706" s="187" customFormat="true" ht="12" hidden="false" customHeight="false" outlineLevel="0" collapsed="false">
      <c r="B1706" s="188"/>
      <c r="D1706" s="180" t="s">
        <v>174</v>
      </c>
      <c r="E1706" s="189"/>
      <c r="F1706" s="190" t="s">
        <v>1626</v>
      </c>
      <c r="H1706" s="191" t="n">
        <v>-1.92</v>
      </c>
      <c r="I1706" s="192"/>
      <c r="L1706" s="188"/>
      <c r="M1706" s="193"/>
      <c r="N1706" s="194"/>
      <c r="O1706" s="194"/>
      <c r="P1706" s="194"/>
      <c r="Q1706" s="194"/>
      <c r="R1706" s="194"/>
      <c r="S1706" s="194"/>
      <c r="T1706" s="194"/>
      <c r="U1706" s="195"/>
      <c r="AT1706" s="189" t="s">
        <v>174</v>
      </c>
      <c r="AU1706" s="189" t="s">
        <v>83</v>
      </c>
      <c r="AV1706" s="187" t="s">
        <v>83</v>
      </c>
      <c r="AW1706" s="187" t="s">
        <v>176</v>
      </c>
      <c r="AX1706" s="187" t="s">
        <v>73</v>
      </c>
      <c r="AY1706" s="189" t="s">
        <v>165</v>
      </c>
    </row>
    <row r="1707" s="187" customFormat="true" ht="12" hidden="false" customHeight="false" outlineLevel="0" collapsed="false">
      <c r="B1707" s="188"/>
      <c r="D1707" s="180" t="s">
        <v>174</v>
      </c>
      <c r="E1707" s="189"/>
      <c r="F1707" s="190" t="s">
        <v>1627</v>
      </c>
      <c r="H1707" s="191" t="n">
        <v>-3.285</v>
      </c>
      <c r="I1707" s="192"/>
      <c r="L1707" s="188"/>
      <c r="M1707" s="193"/>
      <c r="N1707" s="194"/>
      <c r="O1707" s="194"/>
      <c r="P1707" s="194"/>
      <c r="Q1707" s="194"/>
      <c r="R1707" s="194"/>
      <c r="S1707" s="194"/>
      <c r="T1707" s="194"/>
      <c r="U1707" s="195"/>
      <c r="AT1707" s="189" t="s">
        <v>174</v>
      </c>
      <c r="AU1707" s="189" t="s">
        <v>83</v>
      </c>
      <c r="AV1707" s="187" t="s">
        <v>83</v>
      </c>
      <c r="AW1707" s="187" t="s">
        <v>176</v>
      </c>
      <c r="AX1707" s="187" t="s">
        <v>73</v>
      </c>
      <c r="AY1707" s="189" t="s">
        <v>165</v>
      </c>
    </row>
    <row r="1708" s="187" customFormat="true" ht="12" hidden="false" customHeight="false" outlineLevel="0" collapsed="false">
      <c r="B1708" s="188"/>
      <c r="D1708" s="180" t="s">
        <v>174</v>
      </c>
      <c r="E1708" s="189"/>
      <c r="F1708" s="190" t="s">
        <v>1628</v>
      </c>
      <c r="H1708" s="191" t="n">
        <v>29.04</v>
      </c>
      <c r="I1708" s="192"/>
      <c r="L1708" s="188"/>
      <c r="M1708" s="193"/>
      <c r="N1708" s="194"/>
      <c r="O1708" s="194"/>
      <c r="P1708" s="194"/>
      <c r="Q1708" s="194"/>
      <c r="R1708" s="194"/>
      <c r="S1708" s="194"/>
      <c r="T1708" s="194"/>
      <c r="U1708" s="195"/>
      <c r="AT1708" s="189" t="s">
        <v>174</v>
      </c>
      <c r="AU1708" s="189" t="s">
        <v>83</v>
      </c>
      <c r="AV1708" s="187" t="s">
        <v>83</v>
      </c>
      <c r="AW1708" s="187" t="s">
        <v>176</v>
      </c>
      <c r="AX1708" s="187" t="s">
        <v>73</v>
      </c>
      <c r="AY1708" s="189" t="s">
        <v>165</v>
      </c>
    </row>
    <row r="1709" s="187" customFormat="true" ht="12" hidden="false" customHeight="false" outlineLevel="0" collapsed="false">
      <c r="B1709" s="188"/>
      <c r="D1709" s="180" t="s">
        <v>174</v>
      </c>
      <c r="E1709" s="189"/>
      <c r="F1709" s="190" t="s">
        <v>1629</v>
      </c>
      <c r="H1709" s="191" t="n">
        <v>145.0275</v>
      </c>
      <c r="I1709" s="192"/>
      <c r="L1709" s="188"/>
      <c r="M1709" s="193"/>
      <c r="N1709" s="194"/>
      <c r="O1709" s="194"/>
      <c r="P1709" s="194"/>
      <c r="Q1709" s="194"/>
      <c r="R1709" s="194"/>
      <c r="S1709" s="194"/>
      <c r="T1709" s="194"/>
      <c r="U1709" s="195"/>
      <c r="AT1709" s="189" t="s">
        <v>174</v>
      </c>
      <c r="AU1709" s="189" t="s">
        <v>83</v>
      </c>
      <c r="AV1709" s="187" t="s">
        <v>83</v>
      </c>
      <c r="AW1709" s="187" t="s">
        <v>176</v>
      </c>
      <c r="AX1709" s="187" t="s">
        <v>73</v>
      </c>
      <c r="AY1709" s="189" t="s">
        <v>165</v>
      </c>
    </row>
    <row r="1710" s="187" customFormat="true" ht="12" hidden="false" customHeight="false" outlineLevel="0" collapsed="false">
      <c r="B1710" s="188"/>
      <c r="D1710" s="180" t="s">
        <v>174</v>
      </c>
      <c r="E1710" s="189"/>
      <c r="F1710" s="190" t="s">
        <v>1630</v>
      </c>
      <c r="H1710" s="191" t="n">
        <v>-12</v>
      </c>
      <c r="I1710" s="192"/>
      <c r="L1710" s="188"/>
      <c r="M1710" s="193"/>
      <c r="N1710" s="194"/>
      <c r="O1710" s="194"/>
      <c r="P1710" s="194"/>
      <c r="Q1710" s="194"/>
      <c r="R1710" s="194"/>
      <c r="S1710" s="194"/>
      <c r="T1710" s="194"/>
      <c r="U1710" s="195"/>
      <c r="AT1710" s="189" t="s">
        <v>174</v>
      </c>
      <c r="AU1710" s="189" t="s">
        <v>83</v>
      </c>
      <c r="AV1710" s="187" t="s">
        <v>83</v>
      </c>
      <c r="AW1710" s="187" t="s">
        <v>176</v>
      </c>
      <c r="AX1710" s="187" t="s">
        <v>73</v>
      </c>
      <c r="AY1710" s="189" t="s">
        <v>165</v>
      </c>
    </row>
    <row r="1711" s="187" customFormat="true" ht="12" hidden="false" customHeight="false" outlineLevel="0" collapsed="false">
      <c r="B1711" s="188"/>
      <c r="D1711" s="180" t="s">
        <v>174</v>
      </c>
      <c r="E1711" s="189"/>
      <c r="F1711" s="190" t="s">
        <v>1631</v>
      </c>
      <c r="H1711" s="191" t="n">
        <v>-2.36375</v>
      </c>
      <c r="I1711" s="192"/>
      <c r="L1711" s="188"/>
      <c r="M1711" s="193"/>
      <c r="N1711" s="194"/>
      <c r="O1711" s="194"/>
      <c r="P1711" s="194"/>
      <c r="Q1711" s="194"/>
      <c r="R1711" s="194"/>
      <c r="S1711" s="194"/>
      <c r="T1711" s="194"/>
      <c r="U1711" s="195"/>
      <c r="AT1711" s="189" t="s">
        <v>174</v>
      </c>
      <c r="AU1711" s="189" t="s">
        <v>83</v>
      </c>
      <c r="AV1711" s="187" t="s">
        <v>83</v>
      </c>
      <c r="AW1711" s="187" t="s">
        <v>176</v>
      </c>
      <c r="AX1711" s="187" t="s">
        <v>73</v>
      </c>
      <c r="AY1711" s="189" t="s">
        <v>165</v>
      </c>
    </row>
    <row r="1712" s="187" customFormat="true" ht="12" hidden="false" customHeight="false" outlineLevel="0" collapsed="false">
      <c r="B1712" s="188"/>
      <c r="D1712" s="180" t="s">
        <v>174</v>
      </c>
      <c r="E1712" s="189"/>
      <c r="F1712" s="190" t="s">
        <v>1632</v>
      </c>
      <c r="H1712" s="191" t="n">
        <v>-15</v>
      </c>
      <c r="I1712" s="192"/>
      <c r="L1712" s="188"/>
      <c r="M1712" s="193"/>
      <c r="N1712" s="194"/>
      <c r="O1712" s="194"/>
      <c r="P1712" s="194"/>
      <c r="Q1712" s="194"/>
      <c r="R1712" s="194"/>
      <c r="S1712" s="194"/>
      <c r="T1712" s="194"/>
      <c r="U1712" s="195"/>
      <c r="AT1712" s="189" t="s">
        <v>174</v>
      </c>
      <c r="AU1712" s="189" t="s">
        <v>83</v>
      </c>
      <c r="AV1712" s="187" t="s">
        <v>83</v>
      </c>
      <c r="AW1712" s="187" t="s">
        <v>176</v>
      </c>
      <c r="AX1712" s="187" t="s">
        <v>73</v>
      </c>
      <c r="AY1712" s="189" t="s">
        <v>165</v>
      </c>
    </row>
    <row r="1713" s="187" customFormat="true" ht="12" hidden="false" customHeight="false" outlineLevel="0" collapsed="false">
      <c r="B1713" s="188"/>
      <c r="D1713" s="180" t="s">
        <v>174</v>
      </c>
      <c r="E1713" s="189"/>
      <c r="F1713" s="190" t="s">
        <v>1633</v>
      </c>
      <c r="H1713" s="191" t="n">
        <v>-2.64</v>
      </c>
      <c r="I1713" s="192"/>
      <c r="L1713" s="188"/>
      <c r="M1713" s="193"/>
      <c r="N1713" s="194"/>
      <c r="O1713" s="194"/>
      <c r="P1713" s="194"/>
      <c r="Q1713" s="194"/>
      <c r="R1713" s="194"/>
      <c r="S1713" s="194"/>
      <c r="T1713" s="194"/>
      <c r="U1713" s="195"/>
      <c r="AT1713" s="189" t="s">
        <v>174</v>
      </c>
      <c r="AU1713" s="189" t="s">
        <v>83</v>
      </c>
      <c r="AV1713" s="187" t="s">
        <v>83</v>
      </c>
      <c r="AW1713" s="187" t="s">
        <v>176</v>
      </c>
      <c r="AX1713" s="187" t="s">
        <v>73</v>
      </c>
      <c r="AY1713" s="189" t="s">
        <v>165</v>
      </c>
    </row>
    <row r="1714" s="187" customFormat="true" ht="24" hidden="false" customHeight="false" outlineLevel="0" collapsed="false">
      <c r="B1714" s="188"/>
      <c r="D1714" s="180" t="s">
        <v>174</v>
      </c>
      <c r="E1714" s="189"/>
      <c r="F1714" s="190" t="s">
        <v>1634</v>
      </c>
      <c r="H1714" s="191" t="n">
        <v>171.166</v>
      </c>
      <c r="I1714" s="192"/>
      <c r="L1714" s="188"/>
      <c r="M1714" s="193"/>
      <c r="N1714" s="194"/>
      <c r="O1714" s="194"/>
      <c r="P1714" s="194"/>
      <c r="Q1714" s="194"/>
      <c r="R1714" s="194"/>
      <c r="S1714" s="194"/>
      <c r="T1714" s="194"/>
      <c r="U1714" s="195"/>
      <c r="AT1714" s="189" t="s">
        <v>174</v>
      </c>
      <c r="AU1714" s="189" t="s">
        <v>83</v>
      </c>
      <c r="AV1714" s="187" t="s">
        <v>83</v>
      </c>
      <c r="AW1714" s="187" t="s">
        <v>176</v>
      </c>
      <c r="AX1714" s="187" t="s">
        <v>73</v>
      </c>
      <c r="AY1714" s="189" t="s">
        <v>165</v>
      </c>
    </row>
    <row r="1715" s="187" customFormat="true" ht="12" hidden="false" customHeight="false" outlineLevel="0" collapsed="false">
      <c r="B1715" s="188"/>
      <c r="D1715" s="180" t="s">
        <v>174</v>
      </c>
      <c r="E1715" s="189"/>
      <c r="F1715" s="190" t="s">
        <v>1635</v>
      </c>
      <c r="H1715" s="191" t="n">
        <v>-2.7</v>
      </c>
      <c r="I1715" s="192"/>
      <c r="L1715" s="188"/>
      <c r="M1715" s="193"/>
      <c r="N1715" s="194"/>
      <c r="O1715" s="194"/>
      <c r="P1715" s="194"/>
      <c r="Q1715" s="194"/>
      <c r="R1715" s="194"/>
      <c r="S1715" s="194"/>
      <c r="T1715" s="194"/>
      <c r="U1715" s="195"/>
      <c r="AT1715" s="189" t="s">
        <v>174</v>
      </c>
      <c r="AU1715" s="189" t="s">
        <v>83</v>
      </c>
      <c r="AV1715" s="187" t="s">
        <v>83</v>
      </c>
      <c r="AW1715" s="187" t="s">
        <v>176</v>
      </c>
      <c r="AX1715" s="187" t="s">
        <v>73</v>
      </c>
      <c r="AY1715" s="189" t="s">
        <v>165</v>
      </c>
    </row>
    <row r="1716" s="187" customFormat="true" ht="12" hidden="false" customHeight="false" outlineLevel="0" collapsed="false">
      <c r="B1716" s="188"/>
      <c r="D1716" s="180" t="s">
        <v>174</v>
      </c>
      <c r="E1716" s="189"/>
      <c r="F1716" s="190" t="s">
        <v>1636</v>
      </c>
      <c r="H1716" s="191" t="n">
        <v>-0.12</v>
      </c>
      <c r="I1716" s="192"/>
      <c r="L1716" s="188"/>
      <c r="M1716" s="193"/>
      <c r="N1716" s="194"/>
      <c r="O1716" s="194"/>
      <c r="P1716" s="194"/>
      <c r="Q1716" s="194"/>
      <c r="R1716" s="194"/>
      <c r="S1716" s="194"/>
      <c r="T1716" s="194"/>
      <c r="U1716" s="195"/>
      <c r="AT1716" s="189" t="s">
        <v>174</v>
      </c>
      <c r="AU1716" s="189" t="s">
        <v>83</v>
      </c>
      <c r="AV1716" s="187" t="s">
        <v>83</v>
      </c>
      <c r="AW1716" s="187" t="s">
        <v>176</v>
      </c>
      <c r="AX1716" s="187" t="s">
        <v>73</v>
      </c>
      <c r="AY1716" s="189" t="s">
        <v>165</v>
      </c>
    </row>
    <row r="1717" s="187" customFormat="true" ht="12" hidden="false" customHeight="false" outlineLevel="0" collapsed="false">
      <c r="B1717" s="188"/>
      <c r="D1717" s="180" t="s">
        <v>174</v>
      </c>
      <c r="E1717" s="189"/>
      <c r="F1717" s="190" t="s">
        <v>1637</v>
      </c>
      <c r="H1717" s="191" t="n">
        <v>-4.2</v>
      </c>
      <c r="I1717" s="192"/>
      <c r="L1717" s="188"/>
      <c r="M1717" s="193"/>
      <c r="N1717" s="194"/>
      <c r="O1717" s="194"/>
      <c r="P1717" s="194"/>
      <c r="Q1717" s="194"/>
      <c r="R1717" s="194"/>
      <c r="S1717" s="194"/>
      <c r="T1717" s="194"/>
      <c r="U1717" s="195"/>
      <c r="AT1717" s="189" t="s">
        <v>174</v>
      </c>
      <c r="AU1717" s="189" t="s">
        <v>83</v>
      </c>
      <c r="AV1717" s="187" t="s">
        <v>83</v>
      </c>
      <c r="AW1717" s="187" t="s">
        <v>176</v>
      </c>
      <c r="AX1717" s="187" t="s">
        <v>73</v>
      </c>
      <c r="AY1717" s="189" t="s">
        <v>165</v>
      </c>
    </row>
    <row r="1718" s="187" customFormat="true" ht="12" hidden="false" customHeight="false" outlineLevel="0" collapsed="false">
      <c r="B1718" s="188"/>
      <c r="D1718" s="180" t="s">
        <v>174</v>
      </c>
      <c r="E1718" s="189"/>
      <c r="F1718" s="190" t="s">
        <v>1638</v>
      </c>
      <c r="H1718" s="191" t="n">
        <v>-4.575</v>
      </c>
      <c r="I1718" s="192"/>
      <c r="L1718" s="188"/>
      <c r="M1718" s="193"/>
      <c r="N1718" s="194"/>
      <c r="O1718" s="194"/>
      <c r="P1718" s="194"/>
      <c r="Q1718" s="194"/>
      <c r="R1718" s="194"/>
      <c r="S1718" s="194"/>
      <c r="T1718" s="194"/>
      <c r="U1718" s="195"/>
      <c r="AT1718" s="189" t="s">
        <v>174</v>
      </c>
      <c r="AU1718" s="189" t="s">
        <v>83</v>
      </c>
      <c r="AV1718" s="187" t="s">
        <v>83</v>
      </c>
      <c r="AW1718" s="187" t="s">
        <v>176</v>
      </c>
      <c r="AX1718" s="187" t="s">
        <v>73</v>
      </c>
      <c r="AY1718" s="189" t="s">
        <v>165</v>
      </c>
    </row>
    <row r="1719" s="187" customFormat="true" ht="12" hidden="false" customHeight="false" outlineLevel="0" collapsed="false">
      <c r="B1719" s="188"/>
      <c r="D1719" s="180" t="s">
        <v>174</v>
      </c>
      <c r="E1719" s="189"/>
      <c r="F1719" s="190" t="s">
        <v>1639</v>
      </c>
      <c r="H1719" s="191" t="n">
        <v>108.58</v>
      </c>
      <c r="I1719" s="192"/>
      <c r="L1719" s="188"/>
      <c r="M1719" s="193"/>
      <c r="N1719" s="194"/>
      <c r="O1719" s="194"/>
      <c r="P1719" s="194"/>
      <c r="Q1719" s="194"/>
      <c r="R1719" s="194"/>
      <c r="S1719" s="194"/>
      <c r="T1719" s="194"/>
      <c r="U1719" s="195"/>
      <c r="AT1719" s="189" t="s">
        <v>174</v>
      </c>
      <c r="AU1719" s="189" t="s">
        <v>83</v>
      </c>
      <c r="AV1719" s="187" t="s">
        <v>83</v>
      </c>
      <c r="AW1719" s="187" t="s">
        <v>176</v>
      </c>
      <c r="AX1719" s="187" t="s">
        <v>73</v>
      </c>
      <c r="AY1719" s="189" t="s">
        <v>165</v>
      </c>
    </row>
    <row r="1720" s="187" customFormat="true" ht="12" hidden="false" customHeight="false" outlineLevel="0" collapsed="false">
      <c r="B1720" s="188"/>
      <c r="D1720" s="180" t="s">
        <v>174</v>
      </c>
      <c r="E1720" s="189"/>
      <c r="F1720" s="190" t="s">
        <v>1640</v>
      </c>
      <c r="H1720" s="191" t="n">
        <v>-1.62</v>
      </c>
      <c r="I1720" s="192"/>
      <c r="L1720" s="188"/>
      <c r="M1720" s="193"/>
      <c r="N1720" s="194"/>
      <c r="O1720" s="194"/>
      <c r="P1720" s="194"/>
      <c r="Q1720" s="194"/>
      <c r="R1720" s="194"/>
      <c r="S1720" s="194"/>
      <c r="T1720" s="194"/>
      <c r="U1720" s="195"/>
      <c r="AT1720" s="189" t="s">
        <v>174</v>
      </c>
      <c r="AU1720" s="189" t="s">
        <v>83</v>
      </c>
      <c r="AV1720" s="187" t="s">
        <v>83</v>
      </c>
      <c r="AW1720" s="187" t="s">
        <v>176</v>
      </c>
      <c r="AX1720" s="187" t="s">
        <v>73</v>
      </c>
      <c r="AY1720" s="189" t="s">
        <v>165</v>
      </c>
    </row>
    <row r="1721" s="187" customFormat="true" ht="12" hidden="false" customHeight="false" outlineLevel="0" collapsed="false">
      <c r="B1721" s="188"/>
      <c r="D1721" s="180" t="s">
        <v>174</v>
      </c>
      <c r="E1721" s="189"/>
      <c r="F1721" s="190" t="s">
        <v>1633</v>
      </c>
      <c r="H1721" s="191" t="n">
        <v>-2.64</v>
      </c>
      <c r="I1721" s="192"/>
      <c r="L1721" s="188"/>
      <c r="M1721" s="193"/>
      <c r="N1721" s="194"/>
      <c r="O1721" s="194"/>
      <c r="P1721" s="194"/>
      <c r="Q1721" s="194"/>
      <c r="R1721" s="194"/>
      <c r="S1721" s="194"/>
      <c r="T1721" s="194"/>
      <c r="U1721" s="195"/>
      <c r="AT1721" s="189" t="s">
        <v>174</v>
      </c>
      <c r="AU1721" s="189" t="s">
        <v>83</v>
      </c>
      <c r="AV1721" s="187" t="s">
        <v>83</v>
      </c>
      <c r="AW1721" s="187" t="s">
        <v>176</v>
      </c>
      <c r="AX1721" s="187" t="s">
        <v>73</v>
      </c>
      <c r="AY1721" s="189" t="s">
        <v>165</v>
      </c>
    </row>
    <row r="1722" s="187" customFormat="true" ht="12" hidden="false" customHeight="false" outlineLevel="0" collapsed="false">
      <c r="B1722" s="188"/>
      <c r="D1722" s="180" t="s">
        <v>174</v>
      </c>
      <c r="E1722" s="189"/>
      <c r="F1722" s="190" t="s">
        <v>1637</v>
      </c>
      <c r="H1722" s="191" t="n">
        <v>-4.2</v>
      </c>
      <c r="I1722" s="192"/>
      <c r="L1722" s="188"/>
      <c r="M1722" s="193"/>
      <c r="N1722" s="194"/>
      <c r="O1722" s="194"/>
      <c r="P1722" s="194"/>
      <c r="Q1722" s="194"/>
      <c r="R1722" s="194"/>
      <c r="S1722" s="194"/>
      <c r="T1722" s="194"/>
      <c r="U1722" s="195"/>
      <c r="AT1722" s="189" t="s">
        <v>174</v>
      </c>
      <c r="AU1722" s="189" t="s">
        <v>83</v>
      </c>
      <c r="AV1722" s="187" t="s">
        <v>83</v>
      </c>
      <c r="AW1722" s="187" t="s">
        <v>176</v>
      </c>
      <c r="AX1722" s="187" t="s">
        <v>73</v>
      </c>
      <c r="AY1722" s="189" t="s">
        <v>165</v>
      </c>
    </row>
    <row r="1723" s="187" customFormat="true" ht="12" hidden="false" customHeight="false" outlineLevel="0" collapsed="false">
      <c r="B1723" s="188"/>
      <c r="D1723" s="180" t="s">
        <v>174</v>
      </c>
      <c r="E1723" s="189"/>
      <c r="F1723" s="190" t="s">
        <v>1641</v>
      </c>
      <c r="H1723" s="191" t="n">
        <v>38.125</v>
      </c>
      <c r="I1723" s="192"/>
      <c r="L1723" s="188"/>
      <c r="M1723" s="193"/>
      <c r="N1723" s="194"/>
      <c r="O1723" s="194"/>
      <c r="P1723" s="194"/>
      <c r="Q1723" s="194"/>
      <c r="R1723" s="194"/>
      <c r="S1723" s="194"/>
      <c r="T1723" s="194"/>
      <c r="U1723" s="195"/>
      <c r="AT1723" s="189" t="s">
        <v>174</v>
      </c>
      <c r="AU1723" s="189" t="s">
        <v>83</v>
      </c>
      <c r="AV1723" s="187" t="s">
        <v>83</v>
      </c>
      <c r="AW1723" s="187" t="s">
        <v>176</v>
      </c>
      <c r="AX1723" s="187" t="s">
        <v>73</v>
      </c>
      <c r="AY1723" s="189" t="s">
        <v>165</v>
      </c>
    </row>
    <row r="1724" s="187" customFormat="true" ht="12" hidden="false" customHeight="false" outlineLevel="0" collapsed="false">
      <c r="B1724" s="188"/>
      <c r="D1724" s="180" t="s">
        <v>174</v>
      </c>
      <c r="E1724" s="189"/>
      <c r="F1724" s="190" t="s">
        <v>1642</v>
      </c>
      <c r="H1724" s="191" t="n">
        <v>-2.1</v>
      </c>
      <c r="I1724" s="192"/>
      <c r="L1724" s="188"/>
      <c r="M1724" s="193"/>
      <c r="N1724" s="194"/>
      <c r="O1724" s="194"/>
      <c r="P1724" s="194"/>
      <c r="Q1724" s="194"/>
      <c r="R1724" s="194"/>
      <c r="S1724" s="194"/>
      <c r="T1724" s="194"/>
      <c r="U1724" s="195"/>
      <c r="AT1724" s="189" t="s">
        <v>174</v>
      </c>
      <c r="AU1724" s="189" t="s">
        <v>83</v>
      </c>
      <c r="AV1724" s="187" t="s">
        <v>83</v>
      </c>
      <c r="AW1724" s="187" t="s">
        <v>176</v>
      </c>
      <c r="AX1724" s="187" t="s">
        <v>73</v>
      </c>
      <c r="AY1724" s="189" t="s">
        <v>165</v>
      </c>
    </row>
    <row r="1725" s="187" customFormat="true" ht="12" hidden="false" customHeight="false" outlineLevel="0" collapsed="false">
      <c r="B1725" s="188"/>
      <c r="D1725" s="180" t="s">
        <v>174</v>
      </c>
      <c r="E1725" s="189"/>
      <c r="F1725" s="190" t="s">
        <v>1618</v>
      </c>
      <c r="H1725" s="191" t="n">
        <v>-1.08</v>
      </c>
      <c r="I1725" s="192"/>
      <c r="L1725" s="188"/>
      <c r="M1725" s="193"/>
      <c r="N1725" s="194"/>
      <c r="O1725" s="194"/>
      <c r="P1725" s="194"/>
      <c r="Q1725" s="194"/>
      <c r="R1725" s="194"/>
      <c r="S1725" s="194"/>
      <c r="T1725" s="194"/>
      <c r="U1725" s="195"/>
      <c r="AT1725" s="189" t="s">
        <v>174</v>
      </c>
      <c r="AU1725" s="189" t="s">
        <v>83</v>
      </c>
      <c r="AV1725" s="187" t="s">
        <v>83</v>
      </c>
      <c r="AW1725" s="187" t="s">
        <v>176</v>
      </c>
      <c r="AX1725" s="187" t="s">
        <v>73</v>
      </c>
      <c r="AY1725" s="189" t="s">
        <v>165</v>
      </c>
    </row>
    <row r="1726" s="216" customFormat="true" ht="12" hidden="false" customHeight="false" outlineLevel="0" collapsed="false">
      <c r="B1726" s="217"/>
      <c r="D1726" s="180" t="s">
        <v>174</v>
      </c>
      <c r="E1726" s="218"/>
      <c r="F1726" s="219" t="s">
        <v>283</v>
      </c>
      <c r="H1726" s="220" t="n">
        <v>757.53625</v>
      </c>
      <c r="I1726" s="221"/>
      <c r="L1726" s="217"/>
      <c r="M1726" s="222"/>
      <c r="N1726" s="223"/>
      <c r="O1726" s="223"/>
      <c r="P1726" s="223"/>
      <c r="Q1726" s="223"/>
      <c r="R1726" s="223"/>
      <c r="S1726" s="223"/>
      <c r="T1726" s="223"/>
      <c r="U1726" s="224"/>
      <c r="AT1726" s="218" t="s">
        <v>174</v>
      </c>
      <c r="AU1726" s="218" t="s">
        <v>83</v>
      </c>
      <c r="AV1726" s="216" t="s">
        <v>184</v>
      </c>
      <c r="AW1726" s="216" t="s">
        <v>176</v>
      </c>
      <c r="AX1726" s="216" t="s">
        <v>73</v>
      </c>
      <c r="AY1726" s="218" t="s">
        <v>165</v>
      </c>
    </row>
    <row r="1727" s="178" customFormat="true" ht="12" hidden="false" customHeight="false" outlineLevel="0" collapsed="false">
      <c r="B1727" s="179"/>
      <c r="D1727" s="180" t="s">
        <v>174</v>
      </c>
      <c r="E1727" s="181"/>
      <c r="F1727" s="182" t="s">
        <v>375</v>
      </c>
      <c r="H1727" s="181"/>
      <c r="I1727" s="183"/>
      <c r="L1727" s="179"/>
      <c r="M1727" s="184"/>
      <c r="N1727" s="185"/>
      <c r="O1727" s="185"/>
      <c r="P1727" s="185"/>
      <c r="Q1727" s="185"/>
      <c r="R1727" s="185"/>
      <c r="S1727" s="185"/>
      <c r="T1727" s="185"/>
      <c r="U1727" s="186"/>
      <c r="AT1727" s="181" t="s">
        <v>174</v>
      </c>
      <c r="AU1727" s="181" t="s">
        <v>83</v>
      </c>
      <c r="AV1727" s="178" t="s">
        <v>81</v>
      </c>
      <c r="AW1727" s="178" t="s">
        <v>176</v>
      </c>
      <c r="AX1727" s="178" t="s">
        <v>73</v>
      </c>
      <c r="AY1727" s="181" t="s">
        <v>165</v>
      </c>
    </row>
    <row r="1728" s="187" customFormat="true" ht="12" hidden="false" customHeight="false" outlineLevel="0" collapsed="false">
      <c r="B1728" s="188"/>
      <c r="D1728" s="180" t="s">
        <v>174</v>
      </c>
      <c r="E1728" s="189"/>
      <c r="F1728" s="190" t="s">
        <v>1643</v>
      </c>
      <c r="H1728" s="191" t="n">
        <v>76.8295</v>
      </c>
      <c r="I1728" s="192"/>
      <c r="L1728" s="188"/>
      <c r="M1728" s="193"/>
      <c r="N1728" s="194"/>
      <c r="O1728" s="194"/>
      <c r="P1728" s="194"/>
      <c r="Q1728" s="194"/>
      <c r="R1728" s="194"/>
      <c r="S1728" s="194"/>
      <c r="T1728" s="194"/>
      <c r="U1728" s="195"/>
      <c r="AT1728" s="189" t="s">
        <v>174</v>
      </c>
      <c r="AU1728" s="189" t="s">
        <v>83</v>
      </c>
      <c r="AV1728" s="187" t="s">
        <v>83</v>
      </c>
      <c r="AW1728" s="187" t="s">
        <v>176</v>
      </c>
      <c r="AX1728" s="187" t="s">
        <v>73</v>
      </c>
      <c r="AY1728" s="189" t="s">
        <v>165</v>
      </c>
    </row>
    <row r="1729" s="187" customFormat="true" ht="12" hidden="false" customHeight="false" outlineLevel="0" collapsed="false">
      <c r="B1729" s="188"/>
      <c r="D1729" s="180" t="s">
        <v>174</v>
      </c>
      <c r="E1729" s="189"/>
      <c r="F1729" s="190" t="s">
        <v>1644</v>
      </c>
      <c r="H1729" s="191" t="n">
        <v>-2.7</v>
      </c>
      <c r="I1729" s="192"/>
      <c r="L1729" s="188"/>
      <c r="M1729" s="193"/>
      <c r="N1729" s="194"/>
      <c r="O1729" s="194"/>
      <c r="P1729" s="194"/>
      <c r="Q1729" s="194"/>
      <c r="R1729" s="194"/>
      <c r="S1729" s="194"/>
      <c r="T1729" s="194"/>
      <c r="U1729" s="195"/>
      <c r="AT1729" s="189" t="s">
        <v>174</v>
      </c>
      <c r="AU1729" s="189" t="s">
        <v>83</v>
      </c>
      <c r="AV1729" s="187" t="s">
        <v>83</v>
      </c>
      <c r="AW1729" s="187" t="s">
        <v>176</v>
      </c>
      <c r="AX1729" s="187" t="s">
        <v>73</v>
      </c>
      <c r="AY1729" s="189" t="s">
        <v>165</v>
      </c>
    </row>
    <row r="1730" s="187" customFormat="true" ht="12" hidden="false" customHeight="false" outlineLevel="0" collapsed="false">
      <c r="B1730" s="188"/>
      <c r="D1730" s="180" t="s">
        <v>174</v>
      </c>
      <c r="E1730" s="189"/>
      <c r="F1730" s="190" t="s">
        <v>1645</v>
      </c>
      <c r="H1730" s="191" t="n">
        <v>-3.6</v>
      </c>
      <c r="I1730" s="192"/>
      <c r="L1730" s="188"/>
      <c r="M1730" s="193"/>
      <c r="N1730" s="194"/>
      <c r="O1730" s="194"/>
      <c r="P1730" s="194"/>
      <c r="Q1730" s="194"/>
      <c r="R1730" s="194"/>
      <c r="S1730" s="194"/>
      <c r="T1730" s="194"/>
      <c r="U1730" s="195"/>
      <c r="AT1730" s="189" t="s">
        <v>174</v>
      </c>
      <c r="AU1730" s="189" t="s">
        <v>83</v>
      </c>
      <c r="AV1730" s="187" t="s">
        <v>83</v>
      </c>
      <c r="AW1730" s="187" t="s">
        <v>176</v>
      </c>
      <c r="AX1730" s="187" t="s">
        <v>73</v>
      </c>
      <c r="AY1730" s="189" t="s">
        <v>165</v>
      </c>
    </row>
    <row r="1731" s="187" customFormat="true" ht="12" hidden="false" customHeight="false" outlineLevel="0" collapsed="false">
      <c r="B1731" s="188"/>
      <c r="D1731" s="180" t="s">
        <v>174</v>
      </c>
      <c r="E1731" s="189"/>
      <c r="F1731" s="190" t="s">
        <v>1622</v>
      </c>
      <c r="H1731" s="191" t="n">
        <v>-1.8</v>
      </c>
      <c r="I1731" s="192"/>
      <c r="L1731" s="188"/>
      <c r="M1731" s="193"/>
      <c r="N1731" s="194"/>
      <c r="O1731" s="194"/>
      <c r="P1731" s="194"/>
      <c r="Q1731" s="194"/>
      <c r="R1731" s="194"/>
      <c r="S1731" s="194"/>
      <c r="T1731" s="194"/>
      <c r="U1731" s="195"/>
      <c r="AT1731" s="189" t="s">
        <v>174</v>
      </c>
      <c r="AU1731" s="189" t="s">
        <v>83</v>
      </c>
      <c r="AV1731" s="187" t="s">
        <v>83</v>
      </c>
      <c r="AW1731" s="187" t="s">
        <v>176</v>
      </c>
      <c r="AX1731" s="187" t="s">
        <v>73</v>
      </c>
      <c r="AY1731" s="189" t="s">
        <v>165</v>
      </c>
    </row>
    <row r="1732" s="187" customFormat="true" ht="12" hidden="false" customHeight="false" outlineLevel="0" collapsed="false">
      <c r="B1732" s="188"/>
      <c r="D1732" s="180" t="s">
        <v>174</v>
      </c>
      <c r="E1732" s="189"/>
      <c r="F1732" s="190" t="s">
        <v>1646</v>
      </c>
      <c r="H1732" s="191" t="n">
        <v>-2.34</v>
      </c>
      <c r="I1732" s="192"/>
      <c r="L1732" s="188"/>
      <c r="M1732" s="193"/>
      <c r="N1732" s="194"/>
      <c r="O1732" s="194"/>
      <c r="P1732" s="194"/>
      <c r="Q1732" s="194"/>
      <c r="R1732" s="194"/>
      <c r="S1732" s="194"/>
      <c r="T1732" s="194"/>
      <c r="U1732" s="195"/>
      <c r="AT1732" s="189" t="s">
        <v>174</v>
      </c>
      <c r="AU1732" s="189" t="s">
        <v>83</v>
      </c>
      <c r="AV1732" s="187" t="s">
        <v>83</v>
      </c>
      <c r="AW1732" s="187" t="s">
        <v>176</v>
      </c>
      <c r="AX1732" s="187" t="s">
        <v>73</v>
      </c>
      <c r="AY1732" s="189" t="s">
        <v>165</v>
      </c>
    </row>
    <row r="1733" s="216" customFormat="true" ht="12" hidden="false" customHeight="false" outlineLevel="0" collapsed="false">
      <c r="B1733" s="217"/>
      <c r="D1733" s="180" t="s">
        <v>174</v>
      </c>
      <c r="E1733" s="218"/>
      <c r="F1733" s="219" t="s">
        <v>283</v>
      </c>
      <c r="H1733" s="220" t="n">
        <v>66.3895</v>
      </c>
      <c r="I1733" s="221"/>
      <c r="L1733" s="217"/>
      <c r="M1733" s="222"/>
      <c r="N1733" s="223"/>
      <c r="O1733" s="223"/>
      <c r="P1733" s="223"/>
      <c r="Q1733" s="223"/>
      <c r="R1733" s="223"/>
      <c r="S1733" s="223"/>
      <c r="T1733" s="223"/>
      <c r="U1733" s="224"/>
      <c r="AT1733" s="218" t="s">
        <v>174</v>
      </c>
      <c r="AU1733" s="218" t="s">
        <v>83</v>
      </c>
      <c r="AV1733" s="216" t="s">
        <v>184</v>
      </c>
      <c r="AW1733" s="216" t="s">
        <v>176</v>
      </c>
      <c r="AX1733" s="216" t="s">
        <v>73</v>
      </c>
      <c r="AY1733" s="218" t="s">
        <v>165</v>
      </c>
    </row>
    <row r="1734" s="187" customFormat="true" ht="12" hidden="false" customHeight="false" outlineLevel="0" collapsed="false">
      <c r="B1734" s="188"/>
      <c r="D1734" s="180" t="s">
        <v>174</v>
      </c>
      <c r="E1734" s="189"/>
      <c r="F1734" s="190" t="s">
        <v>1647</v>
      </c>
      <c r="H1734" s="191" t="n">
        <v>83.57</v>
      </c>
      <c r="I1734" s="192"/>
      <c r="L1734" s="188"/>
      <c r="M1734" s="193"/>
      <c r="N1734" s="194"/>
      <c r="O1734" s="194"/>
      <c r="P1734" s="194"/>
      <c r="Q1734" s="194"/>
      <c r="R1734" s="194"/>
      <c r="S1734" s="194"/>
      <c r="T1734" s="194"/>
      <c r="U1734" s="195"/>
      <c r="AT1734" s="189" t="s">
        <v>174</v>
      </c>
      <c r="AU1734" s="189" t="s">
        <v>83</v>
      </c>
      <c r="AV1734" s="187" t="s">
        <v>83</v>
      </c>
      <c r="AW1734" s="187" t="s">
        <v>176</v>
      </c>
      <c r="AX1734" s="187" t="s">
        <v>73</v>
      </c>
      <c r="AY1734" s="189" t="s">
        <v>165</v>
      </c>
    </row>
    <row r="1735" s="187" customFormat="true" ht="12" hidden="false" customHeight="false" outlineLevel="0" collapsed="false">
      <c r="B1735" s="188"/>
      <c r="D1735" s="180" t="s">
        <v>174</v>
      </c>
      <c r="E1735" s="189"/>
      <c r="F1735" s="190" t="s">
        <v>1648</v>
      </c>
      <c r="H1735" s="191" t="n">
        <v>-3.1</v>
      </c>
      <c r="I1735" s="192"/>
      <c r="L1735" s="188"/>
      <c r="M1735" s="193"/>
      <c r="N1735" s="194"/>
      <c r="O1735" s="194"/>
      <c r="P1735" s="194"/>
      <c r="Q1735" s="194"/>
      <c r="R1735" s="194"/>
      <c r="S1735" s="194"/>
      <c r="T1735" s="194"/>
      <c r="U1735" s="195"/>
      <c r="AT1735" s="189" t="s">
        <v>174</v>
      </c>
      <c r="AU1735" s="189" t="s">
        <v>83</v>
      </c>
      <c r="AV1735" s="187" t="s">
        <v>83</v>
      </c>
      <c r="AW1735" s="187" t="s">
        <v>176</v>
      </c>
      <c r="AX1735" s="187" t="s">
        <v>73</v>
      </c>
      <c r="AY1735" s="189" t="s">
        <v>165</v>
      </c>
    </row>
    <row r="1736" s="187" customFormat="true" ht="12" hidden="false" customHeight="false" outlineLevel="0" collapsed="false">
      <c r="B1736" s="188"/>
      <c r="D1736" s="180" t="s">
        <v>174</v>
      </c>
      <c r="E1736" s="189"/>
      <c r="F1736" s="190" t="s">
        <v>1369</v>
      </c>
      <c r="H1736" s="191" t="n">
        <v>-9</v>
      </c>
      <c r="I1736" s="192"/>
      <c r="L1736" s="188"/>
      <c r="M1736" s="193"/>
      <c r="N1736" s="194"/>
      <c r="O1736" s="194"/>
      <c r="P1736" s="194"/>
      <c r="Q1736" s="194"/>
      <c r="R1736" s="194"/>
      <c r="S1736" s="194"/>
      <c r="T1736" s="194"/>
      <c r="U1736" s="195"/>
      <c r="AT1736" s="189" t="s">
        <v>174</v>
      </c>
      <c r="AU1736" s="189" t="s">
        <v>83</v>
      </c>
      <c r="AV1736" s="187" t="s">
        <v>83</v>
      </c>
      <c r="AW1736" s="187" t="s">
        <v>176</v>
      </c>
      <c r="AX1736" s="187" t="s">
        <v>73</v>
      </c>
      <c r="AY1736" s="189" t="s">
        <v>165</v>
      </c>
    </row>
    <row r="1737" s="187" customFormat="true" ht="12" hidden="false" customHeight="false" outlineLevel="0" collapsed="false">
      <c r="B1737" s="188"/>
      <c r="D1737" s="180" t="s">
        <v>174</v>
      </c>
      <c r="E1737" s="189"/>
      <c r="F1737" s="190" t="s">
        <v>1649</v>
      </c>
      <c r="H1737" s="191" t="n">
        <v>-9.15</v>
      </c>
      <c r="I1737" s="192"/>
      <c r="L1737" s="188"/>
      <c r="M1737" s="193"/>
      <c r="N1737" s="194"/>
      <c r="O1737" s="194"/>
      <c r="P1737" s="194"/>
      <c r="Q1737" s="194"/>
      <c r="R1737" s="194"/>
      <c r="S1737" s="194"/>
      <c r="T1737" s="194"/>
      <c r="U1737" s="195"/>
      <c r="AT1737" s="189" t="s">
        <v>174</v>
      </c>
      <c r="AU1737" s="189" t="s">
        <v>83</v>
      </c>
      <c r="AV1737" s="187" t="s">
        <v>83</v>
      </c>
      <c r="AW1737" s="187" t="s">
        <v>176</v>
      </c>
      <c r="AX1737" s="187" t="s">
        <v>73</v>
      </c>
      <c r="AY1737" s="189" t="s">
        <v>165</v>
      </c>
    </row>
    <row r="1738" s="187" customFormat="true" ht="12" hidden="false" customHeight="false" outlineLevel="0" collapsed="false">
      <c r="B1738" s="188"/>
      <c r="D1738" s="180" t="s">
        <v>174</v>
      </c>
      <c r="E1738" s="189"/>
      <c r="F1738" s="190" t="s">
        <v>1650</v>
      </c>
      <c r="H1738" s="191" t="n">
        <v>-1.17</v>
      </c>
      <c r="I1738" s="192"/>
      <c r="L1738" s="188"/>
      <c r="M1738" s="193"/>
      <c r="N1738" s="194"/>
      <c r="O1738" s="194"/>
      <c r="P1738" s="194"/>
      <c r="Q1738" s="194"/>
      <c r="R1738" s="194"/>
      <c r="S1738" s="194"/>
      <c r="T1738" s="194"/>
      <c r="U1738" s="195"/>
      <c r="AT1738" s="189" t="s">
        <v>174</v>
      </c>
      <c r="AU1738" s="189" t="s">
        <v>83</v>
      </c>
      <c r="AV1738" s="187" t="s">
        <v>83</v>
      </c>
      <c r="AW1738" s="187" t="s">
        <v>176</v>
      </c>
      <c r="AX1738" s="187" t="s">
        <v>73</v>
      </c>
      <c r="AY1738" s="189" t="s">
        <v>165</v>
      </c>
    </row>
    <row r="1739" s="187" customFormat="true" ht="12" hidden="false" customHeight="false" outlineLevel="0" collapsed="false">
      <c r="B1739" s="188"/>
      <c r="D1739" s="180" t="s">
        <v>174</v>
      </c>
      <c r="E1739" s="189"/>
      <c r="F1739" s="190" t="s">
        <v>1651</v>
      </c>
      <c r="H1739" s="191" t="n">
        <v>43.69125</v>
      </c>
      <c r="I1739" s="192"/>
      <c r="L1739" s="188"/>
      <c r="M1739" s="193"/>
      <c r="N1739" s="194"/>
      <c r="O1739" s="194"/>
      <c r="P1739" s="194"/>
      <c r="Q1739" s="194"/>
      <c r="R1739" s="194"/>
      <c r="S1739" s="194"/>
      <c r="T1739" s="194"/>
      <c r="U1739" s="195"/>
      <c r="AT1739" s="189" t="s">
        <v>174</v>
      </c>
      <c r="AU1739" s="189" t="s">
        <v>83</v>
      </c>
      <c r="AV1739" s="187" t="s">
        <v>83</v>
      </c>
      <c r="AW1739" s="187" t="s">
        <v>176</v>
      </c>
      <c r="AX1739" s="187" t="s">
        <v>73</v>
      </c>
      <c r="AY1739" s="189" t="s">
        <v>165</v>
      </c>
    </row>
    <row r="1740" s="187" customFormat="true" ht="12" hidden="false" customHeight="false" outlineLevel="0" collapsed="false">
      <c r="B1740" s="188"/>
      <c r="D1740" s="180" t="s">
        <v>174</v>
      </c>
      <c r="E1740" s="189"/>
      <c r="F1740" s="190" t="s">
        <v>1650</v>
      </c>
      <c r="H1740" s="191" t="n">
        <v>-1.17</v>
      </c>
      <c r="I1740" s="192"/>
      <c r="L1740" s="188"/>
      <c r="M1740" s="193"/>
      <c r="N1740" s="194"/>
      <c r="O1740" s="194"/>
      <c r="P1740" s="194"/>
      <c r="Q1740" s="194"/>
      <c r="R1740" s="194"/>
      <c r="S1740" s="194"/>
      <c r="T1740" s="194"/>
      <c r="U1740" s="195"/>
      <c r="AT1740" s="189" t="s">
        <v>174</v>
      </c>
      <c r="AU1740" s="189" t="s">
        <v>83</v>
      </c>
      <c r="AV1740" s="187" t="s">
        <v>83</v>
      </c>
      <c r="AW1740" s="187" t="s">
        <v>176</v>
      </c>
      <c r="AX1740" s="187" t="s">
        <v>73</v>
      </c>
      <c r="AY1740" s="189" t="s">
        <v>165</v>
      </c>
    </row>
    <row r="1741" s="187" customFormat="true" ht="12" hidden="false" customHeight="false" outlineLevel="0" collapsed="false">
      <c r="B1741" s="188"/>
      <c r="D1741" s="180" t="s">
        <v>174</v>
      </c>
      <c r="E1741" s="189"/>
      <c r="F1741" s="190" t="s">
        <v>1652</v>
      </c>
      <c r="H1741" s="191" t="n">
        <v>62.9825</v>
      </c>
      <c r="I1741" s="192"/>
      <c r="L1741" s="188"/>
      <c r="M1741" s="193"/>
      <c r="N1741" s="194"/>
      <c r="O1741" s="194"/>
      <c r="P1741" s="194"/>
      <c r="Q1741" s="194"/>
      <c r="R1741" s="194"/>
      <c r="S1741" s="194"/>
      <c r="T1741" s="194"/>
      <c r="U1741" s="195"/>
      <c r="AT1741" s="189" t="s">
        <v>174</v>
      </c>
      <c r="AU1741" s="189" t="s">
        <v>83</v>
      </c>
      <c r="AV1741" s="187" t="s">
        <v>83</v>
      </c>
      <c r="AW1741" s="187" t="s">
        <v>176</v>
      </c>
      <c r="AX1741" s="187" t="s">
        <v>73</v>
      </c>
      <c r="AY1741" s="189" t="s">
        <v>165</v>
      </c>
    </row>
    <row r="1742" s="187" customFormat="true" ht="12" hidden="false" customHeight="false" outlineLevel="0" collapsed="false">
      <c r="B1742" s="188"/>
      <c r="D1742" s="180" t="s">
        <v>174</v>
      </c>
      <c r="E1742" s="189"/>
      <c r="F1742" s="190" t="s">
        <v>1367</v>
      </c>
      <c r="H1742" s="191" t="n">
        <v>-1.6</v>
      </c>
      <c r="I1742" s="192"/>
      <c r="L1742" s="188"/>
      <c r="M1742" s="193"/>
      <c r="N1742" s="194"/>
      <c r="O1742" s="194"/>
      <c r="P1742" s="194"/>
      <c r="Q1742" s="194"/>
      <c r="R1742" s="194"/>
      <c r="S1742" s="194"/>
      <c r="T1742" s="194"/>
      <c r="U1742" s="195"/>
      <c r="AT1742" s="189" t="s">
        <v>174</v>
      </c>
      <c r="AU1742" s="189" t="s">
        <v>83</v>
      </c>
      <c r="AV1742" s="187" t="s">
        <v>83</v>
      </c>
      <c r="AW1742" s="187" t="s">
        <v>176</v>
      </c>
      <c r="AX1742" s="187" t="s">
        <v>73</v>
      </c>
      <c r="AY1742" s="189" t="s">
        <v>165</v>
      </c>
    </row>
    <row r="1743" s="187" customFormat="true" ht="12" hidden="false" customHeight="false" outlineLevel="0" collapsed="false">
      <c r="B1743" s="188"/>
      <c r="D1743" s="180" t="s">
        <v>174</v>
      </c>
      <c r="E1743" s="189"/>
      <c r="F1743" s="190" t="s">
        <v>1653</v>
      </c>
      <c r="H1743" s="191" t="n">
        <v>-6.5575</v>
      </c>
      <c r="I1743" s="192"/>
      <c r="L1743" s="188"/>
      <c r="M1743" s="193"/>
      <c r="N1743" s="194"/>
      <c r="O1743" s="194"/>
      <c r="P1743" s="194"/>
      <c r="Q1743" s="194"/>
      <c r="R1743" s="194"/>
      <c r="S1743" s="194"/>
      <c r="T1743" s="194"/>
      <c r="U1743" s="195"/>
      <c r="AT1743" s="189" t="s">
        <v>174</v>
      </c>
      <c r="AU1743" s="189" t="s">
        <v>83</v>
      </c>
      <c r="AV1743" s="187" t="s">
        <v>83</v>
      </c>
      <c r="AW1743" s="187" t="s">
        <v>176</v>
      </c>
      <c r="AX1743" s="187" t="s">
        <v>73</v>
      </c>
      <c r="AY1743" s="189" t="s">
        <v>165</v>
      </c>
    </row>
    <row r="1744" s="187" customFormat="true" ht="12" hidden="false" customHeight="false" outlineLevel="0" collapsed="false">
      <c r="B1744" s="188"/>
      <c r="D1744" s="180" t="s">
        <v>174</v>
      </c>
      <c r="E1744" s="189"/>
      <c r="F1744" s="190" t="s">
        <v>1654</v>
      </c>
      <c r="H1744" s="191" t="n">
        <v>-3.8125</v>
      </c>
      <c r="I1744" s="192"/>
      <c r="L1744" s="188"/>
      <c r="M1744" s="193"/>
      <c r="N1744" s="194"/>
      <c r="O1744" s="194"/>
      <c r="P1744" s="194"/>
      <c r="Q1744" s="194"/>
      <c r="R1744" s="194"/>
      <c r="S1744" s="194"/>
      <c r="T1744" s="194"/>
      <c r="U1744" s="195"/>
      <c r="AT1744" s="189" t="s">
        <v>174</v>
      </c>
      <c r="AU1744" s="189" t="s">
        <v>83</v>
      </c>
      <c r="AV1744" s="187" t="s">
        <v>83</v>
      </c>
      <c r="AW1744" s="187" t="s">
        <v>176</v>
      </c>
      <c r="AX1744" s="187" t="s">
        <v>73</v>
      </c>
      <c r="AY1744" s="189" t="s">
        <v>165</v>
      </c>
    </row>
    <row r="1745" s="187" customFormat="true" ht="12" hidden="false" customHeight="false" outlineLevel="0" collapsed="false">
      <c r="B1745" s="188"/>
      <c r="D1745" s="180" t="s">
        <v>174</v>
      </c>
      <c r="E1745" s="189"/>
      <c r="F1745" s="190" t="s">
        <v>1650</v>
      </c>
      <c r="H1745" s="191" t="n">
        <v>-1.17</v>
      </c>
      <c r="I1745" s="192"/>
      <c r="L1745" s="188"/>
      <c r="M1745" s="193"/>
      <c r="N1745" s="194"/>
      <c r="O1745" s="194"/>
      <c r="P1745" s="194"/>
      <c r="Q1745" s="194"/>
      <c r="R1745" s="194"/>
      <c r="S1745" s="194"/>
      <c r="T1745" s="194"/>
      <c r="U1745" s="195"/>
      <c r="AT1745" s="189" t="s">
        <v>174</v>
      </c>
      <c r="AU1745" s="189" t="s">
        <v>83</v>
      </c>
      <c r="AV1745" s="187" t="s">
        <v>83</v>
      </c>
      <c r="AW1745" s="187" t="s">
        <v>176</v>
      </c>
      <c r="AX1745" s="187" t="s">
        <v>73</v>
      </c>
      <c r="AY1745" s="189" t="s">
        <v>165</v>
      </c>
    </row>
    <row r="1746" s="187" customFormat="true" ht="12" hidden="false" customHeight="false" outlineLevel="0" collapsed="false">
      <c r="B1746" s="188"/>
      <c r="D1746" s="180" t="s">
        <v>174</v>
      </c>
      <c r="E1746" s="189"/>
      <c r="F1746" s="190" t="s">
        <v>1655</v>
      </c>
      <c r="H1746" s="191" t="n">
        <v>37.515</v>
      </c>
      <c r="I1746" s="192"/>
      <c r="L1746" s="188"/>
      <c r="M1746" s="193"/>
      <c r="N1746" s="194"/>
      <c r="O1746" s="194"/>
      <c r="P1746" s="194"/>
      <c r="Q1746" s="194"/>
      <c r="R1746" s="194"/>
      <c r="S1746" s="194"/>
      <c r="T1746" s="194"/>
      <c r="U1746" s="195"/>
      <c r="AT1746" s="189" t="s">
        <v>174</v>
      </c>
      <c r="AU1746" s="189" t="s">
        <v>83</v>
      </c>
      <c r="AV1746" s="187" t="s">
        <v>83</v>
      </c>
      <c r="AW1746" s="187" t="s">
        <v>176</v>
      </c>
      <c r="AX1746" s="187" t="s">
        <v>73</v>
      </c>
      <c r="AY1746" s="189" t="s">
        <v>165</v>
      </c>
    </row>
    <row r="1747" s="187" customFormat="true" ht="12" hidden="false" customHeight="false" outlineLevel="0" collapsed="false">
      <c r="B1747" s="188"/>
      <c r="D1747" s="180" t="s">
        <v>174</v>
      </c>
      <c r="E1747" s="189"/>
      <c r="F1747" s="190" t="s">
        <v>1622</v>
      </c>
      <c r="H1747" s="191" t="n">
        <v>-1.8</v>
      </c>
      <c r="I1747" s="192"/>
      <c r="L1747" s="188"/>
      <c r="M1747" s="193"/>
      <c r="N1747" s="194"/>
      <c r="O1747" s="194"/>
      <c r="P1747" s="194"/>
      <c r="Q1747" s="194"/>
      <c r="R1747" s="194"/>
      <c r="S1747" s="194"/>
      <c r="T1747" s="194"/>
      <c r="U1747" s="195"/>
      <c r="AT1747" s="189" t="s">
        <v>174</v>
      </c>
      <c r="AU1747" s="189" t="s">
        <v>83</v>
      </c>
      <c r="AV1747" s="187" t="s">
        <v>83</v>
      </c>
      <c r="AW1747" s="187" t="s">
        <v>176</v>
      </c>
      <c r="AX1747" s="187" t="s">
        <v>73</v>
      </c>
      <c r="AY1747" s="189" t="s">
        <v>165</v>
      </c>
    </row>
    <row r="1748" s="187" customFormat="true" ht="12" hidden="false" customHeight="false" outlineLevel="0" collapsed="false">
      <c r="B1748" s="188"/>
      <c r="D1748" s="180" t="s">
        <v>174</v>
      </c>
      <c r="E1748" s="189"/>
      <c r="F1748" s="190" t="s">
        <v>1650</v>
      </c>
      <c r="H1748" s="191" t="n">
        <v>-1.17</v>
      </c>
      <c r="I1748" s="192"/>
      <c r="L1748" s="188"/>
      <c r="M1748" s="193"/>
      <c r="N1748" s="194"/>
      <c r="O1748" s="194"/>
      <c r="P1748" s="194"/>
      <c r="Q1748" s="194"/>
      <c r="R1748" s="194"/>
      <c r="S1748" s="194"/>
      <c r="T1748" s="194"/>
      <c r="U1748" s="195"/>
      <c r="AT1748" s="189" t="s">
        <v>174</v>
      </c>
      <c r="AU1748" s="189" t="s">
        <v>83</v>
      </c>
      <c r="AV1748" s="187" t="s">
        <v>83</v>
      </c>
      <c r="AW1748" s="187" t="s">
        <v>176</v>
      </c>
      <c r="AX1748" s="187" t="s">
        <v>73</v>
      </c>
      <c r="AY1748" s="189" t="s">
        <v>165</v>
      </c>
    </row>
    <row r="1749" s="187" customFormat="true" ht="12" hidden="false" customHeight="false" outlineLevel="0" collapsed="false">
      <c r="B1749" s="188"/>
      <c r="D1749" s="180" t="s">
        <v>174</v>
      </c>
      <c r="E1749" s="189"/>
      <c r="F1749" s="190" t="s">
        <v>1656</v>
      </c>
      <c r="H1749" s="191" t="n">
        <v>162.1075</v>
      </c>
      <c r="I1749" s="192"/>
      <c r="L1749" s="188"/>
      <c r="M1749" s="193"/>
      <c r="N1749" s="194"/>
      <c r="O1749" s="194"/>
      <c r="P1749" s="194"/>
      <c r="Q1749" s="194"/>
      <c r="R1749" s="194"/>
      <c r="S1749" s="194"/>
      <c r="T1749" s="194"/>
      <c r="U1749" s="195"/>
      <c r="AT1749" s="189" t="s">
        <v>174</v>
      </c>
      <c r="AU1749" s="189" t="s">
        <v>83</v>
      </c>
      <c r="AV1749" s="187" t="s">
        <v>83</v>
      </c>
      <c r="AW1749" s="187" t="s">
        <v>176</v>
      </c>
      <c r="AX1749" s="187" t="s">
        <v>73</v>
      </c>
      <c r="AY1749" s="189" t="s">
        <v>165</v>
      </c>
    </row>
    <row r="1750" s="187" customFormat="true" ht="12" hidden="false" customHeight="false" outlineLevel="0" collapsed="false">
      <c r="B1750" s="188"/>
      <c r="D1750" s="180" t="s">
        <v>174</v>
      </c>
      <c r="E1750" s="189"/>
      <c r="F1750" s="190" t="s">
        <v>1657</v>
      </c>
      <c r="H1750" s="191" t="n">
        <v>-4.4075</v>
      </c>
      <c r="I1750" s="192"/>
      <c r="L1750" s="188"/>
      <c r="M1750" s="193"/>
      <c r="N1750" s="194"/>
      <c r="O1750" s="194"/>
      <c r="P1750" s="194"/>
      <c r="Q1750" s="194"/>
      <c r="R1750" s="194"/>
      <c r="S1750" s="194"/>
      <c r="T1750" s="194"/>
      <c r="U1750" s="195"/>
      <c r="AT1750" s="189" t="s">
        <v>174</v>
      </c>
      <c r="AU1750" s="189" t="s">
        <v>83</v>
      </c>
      <c r="AV1750" s="187" t="s">
        <v>83</v>
      </c>
      <c r="AW1750" s="187" t="s">
        <v>176</v>
      </c>
      <c r="AX1750" s="187" t="s">
        <v>73</v>
      </c>
      <c r="AY1750" s="189" t="s">
        <v>165</v>
      </c>
    </row>
    <row r="1751" s="187" customFormat="true" ht="12" hidden="false" customHeight="false" outlineLevel="0" collapsed="false">
      <c r="B1751" s="188"/>
      <c r="D1751" s="180" t="s">
        <v>174</v>
      </c>
      <c r="E1751" s="189"/>
      <c r="F1751" s="190" t="s">
        <v>1658</v>
      </c>
      <c r="H1751" s="191" t="n">
        <v>-18.68125</v>
      </c>
      <c r="I1751" s="192"/>
      <c r="L1751" s="188"/>
      <c r="M1751" s="193"/>
      <c r="N1751" s="194"/>
      <c r="O1751" s="194"/>
      <c r="P1751" s="194"/>
      <c r="Q1751" s="194"/>
      <c r="R1751" s="194"/>
      <c r="S1751" s="194"/>
      <c r="T1751" s="194"/>
      <c r="U1751" s="195"/>
      <c r="AT1751" s="189" t="s">
        <v>174</v>
      </c>
      <c r="AU1751" s="189" t="s">
        <v>83</v>
      </c>
      <c r="AV1751" s="187" t="s">
        <v>83</v>
      </c>
      <c r="AW1751" s="187" t="s">
        <v>176</v>
      </c>
      <c r="AX1751" s="187" t="s">
        <v>73</v>
      </c>
      <c r="AY1751" s="189" t="s">
        <v>165</v>
      </c>
    </row>
    <row r="1752" s="187" customFormat="true" ht="12" hidden="false" customHeight="false" outlineLevel="0" collapsed="false">
      <c r="B1752" s="188"/>
      <c r="D1752" s="180" t="s">
        <v>174</v>
      </c>
      <c r="E1752" s="189"/>
      <c r="F1752" s="190" t="s">
        <v>1659</v>
      </c>
      <c r="H1752" s="191" t="n">
        <v>-8.46</v>
      </c>
      <c r="I1752" s="192"/>
      <c r="L1752" s="188"/>
      <c r="M1752" s="193"/>
      <c r="N1752" s="194"/>
      <c r="O1752" s="194"/>
      <c r="P1752" s="194"/>
      <c r="Q1752" s="194"/>
      <c r="R1752" s="194"/>
      <c r="S1752" s="194"/>
      <c r="T1752" s="194"/>
      <c r="U1752" s="195"/>
      <c r="AT1752" s="189" t="s">
        <v>174</v>
      </c>
      <c r="AU1752" s="189" t="s">
        <v>83</v>
      </c>
      <c r="AV1752" s="187" t="s">
        <v>83</v>
      </c>
      <c r="AW1752" s="187" t="s">
        <v>176</v>
      </c>
      <c r="AX1752" s="187" t="s">
        <v>73</v>
      </c>
      <c r="AY1752" s="189" t="s">
        <v>165</v>
      </c>
    </row>
    <row r="1753" s="187" customFormat="true" ht="12" hidden="false" customHeight="false" outlineLevel="0" collapsed="false">
      <c r="B1753" s="188"/>
      <c r="D1753" s="180" t="s">
        <v>174</v>
      </c>
      <c r="E1753" s="189"/>
      <c r="F1753" s="190" t="s">
        <v>1660</v>
      </c>
      <c r="H1753" s="191" t="n">
        <v>-5.1</v>
      </c>
      <c r="I1753" s="192"/>
      <c r="L1753" s="188"/>
      <c r="M1753" s="193"/>
      <c r="N1753" s="194"/>
      <c r="O1753" s="194"/>
      <c r="P1753" s="194"/>
      <c r="Q1753" s="194"/>
      <c r="R1753" s="194"/>
      <c r="S1753" s="194"/>
      <c r="T1753" s="194"/>
      <c r="U1753" s="195"/>
      <c r="AT1753" s="189" t="s">
        <v>174</v>
      </c>
      <c r="AU1753" s="189" t="s">
        <v>83</v>
      </c>
      <c r="AV1753" s="187" t="s">
        <v>83</v>
      </c>
      <c r="AW1753" s="187" t="s">
        <v>176</v>
      </c>
      <c r="AX1753" s="187" t="s">
        <v>73</v>
      </c>
      <c r="AY1753" s="189" t="s">
        <v>165</v>
      </c>
    </row>
    <row r="1754" s="216" customFormat="true" ht="12" hidden="false" customHeight="false" outlineLevel="0" collapsed="false">
      <c r="B1754" s="217"/>
      <c r="D1754" s="180" t="s">
        <v>174</v>
      </c>
      <c r="E1754" s="218"/>
      <c r="F1754" s="219" t="s">
        <v>283</v>
      </c>
      <c r="H1754" s="220" t="n">
        <v>313.5175</v>
      </c>
      <c r="I1754" s="221"/>
      <c r="L1754" s="217"/>
      <c r="M1754" s="222"/>
      <c r="N1754" s="223"/>
      <c r="O1754" s="223"/>
      <c r="P1754" s="223"/>
      <c r="Q1754" s="223"/>
      <c r="R1754" s="223"/>
      <c r="S1754" s="223"/>
      <c r="T1754" s="223"/>
      <c r="U1754" s="224"/>
      <c r="AT1754" s="218" t="s">
        <v>174</v>
      </c>
      <c r="AU1754" s="218" t="s">
        <v>83</v>
      </c>
      <c r="AV1754" s="216" t="s">
        <v>184</v>
      </c>
      <c r="AW1754" s="216" t="s">
        <v>176</v>
      </c>
      <c r="AX1754" s="216" t="s">
        <v>73</v>
      </c>
      <c r="AY1754" s="218" t="s">
        <v>165</v>
      </c>
    </row>
    <row r="1755" s="187" customFormat="true" ht="12" hidden="false" customHeight="false" outlineLevel="0" collapsed="false">
      <c r="B1755" s="188"/>
      <c r="D1755" s="180" t="s">
        <v>174</v>
      </c>
      <c r="E1755" s="189"/>
      <c r="F1755" s="190" t="s">
        <v>1661</v>
      </c>
      <c r="H1755" s="191" t="n">
        <v>313.518</v>
      </c>
      <c r="I1755" s="192"/>
      <c r="L1755" s="188"/>
      <c r="M1755" s="193"/>
      <c r="N1755" s="194"/>
      <c r="O1755" s="194"/>
      <c r="P1755" s="194"/>
      <c r="Q1755" s="194"/>
      <c r="R1755" s="194"/>
      <c r="S1755" s="194"/>
      <c r="T1755" s="194"/>
      <c r="U1755" s="195"/>
      <c r="AT1755" s="189" t="s">
        <v>174</v>
      </c>
      <c r="AU1755" s="189" t="s">
        <v>83</v>
      </c>
      <c r="AV1755" s="187" t="s">
        <v>83</v>
      </c>
      <c r="AW1755" s="187" t="s">
        <v>176</v>
      </c>
      <c r="AX1755" s="187" t="s">
        <v>73</v>
      </c>
      <c r="AY1755" s="189" t="s">
        <v>165</v>
      </c>
    </row>
    <row r="1756" s="178" customFormat="true" ht="12" hidden="false" customHeight="false" outlineLevel="0" collapsed="false">
      <c r="B1756" s="179"/>
      <c r="D1756" s="180" t="s">
        <v>174</v>
      </c>
      <c r="E1756" s="181"/>
      <c r="F1756" s="182" t="s">
        <v>377</v>
      </c>
      <c r="H1756" s="181"/>
      <c r="I1756" s="183"/>
      <c r="L1756" s="179"/>
      <c r="M1756" s="184"/>
      <c r="N1756" s="185"/>
      <c r="O1756" s="185"/>
      <c r="P1756" s="185"/>
      <c r="Q1756" s="185"/>
      <c r="R1756" s="185"/>
      <c r="S1756" s="185"/>
      <c r="T1756" s="185"/>
      <c r="U1756" s="186"/>
      <c r="AT1756" s="181" t="s">
        <v>174</v>
      </c>
      <c r="AU1756" s="181" t="s">
        <v>83</v>
      </c>
      <c r="AV1756" s="178" t="s">
        <v>81</v>
      </c>
      <c r="AW1756" s="178" t="s">
        <v>176</v>
      </c>
      <c r="AX1756" s="178" t="s">
        <v>73</v>
      </c>
      <c r="AY1756" s="181" t="s">
        <v>165</v>
      </c>
    </row>
    <row r="1757" s="187" customFormat="true" ht="12" hidden="false" customHeight="false" outlineLevel="0" collapsed="false">
      <c r="B1757" s="188"/>
      <c r="D1757" s="180" t="s">
        <v>174</v>
      </c>
      <c r="E1757" s="189"/>
      <c r="F1757" s="190" t="s">
        <v>1662</v>
      </c>
      <c r="H1757" s="191" t="n">
        <v>61.427</v>
      </c>
      <c r="I1757" s="192"/>
      <c r="L1757" s="188"/>
      <c r="M1757" s="193"/>
      <c r="N1757" s="194"/>
      <c r="O1757" s="194"/>
      <c r="P1757" s="194"/>
      <c r="Q1757" s="194"/>
      <c r="R1757" s="194"/>
      <c r="S1757" s="194"/>
      <c r="T1757" s="194"/>
      <c r="U1757" s="195"/>
      <c r="AT1757" s="189" t="s">
        <v>174</v>
      </c>
      <c r="AU1757" s="189" t="s">
        <v>83</v>
      </c>
      <c r="AV1757" s="187" t="s">
        <v>83</v>
      </c>
      <c r="AW1757" s="187" t="s">
        <v>176</v>
      </c>
      <c r="AX1757" s="187" t="s">
        <v>73</v>
      </c>
      <c r="AY1757" s="189" t="s">
        <v>165</v>
      </c>
    </row>
    <row r="1758" s="187" customFormat="true" ht="12" hidden="false" customHeight="false" outlineLevel="0" collapsed="false">
      <c r="B1758" s="188"/>
      <c r="D1758" s="180" t="s">
        <v>174</v>
      </c>
      <c r="E1758" s="189"/>
      <c r="F1758" s="190" t="s">
        <v>1644</v>
      </c>
      <c r="H1758" s="191" t="n">
        <v>-2.7</v>
      </c>
      <c r="I1758" s="192"/>
      <c r="L1758" s="188"/>
      <c r="M1758" s="193"/>
      <c r="N1758" s="194"/>
      <c r="O1758" s="194"/>
      <c r="P1758" s="194"/>
      <c r="Q1758" s="194"/>
      <c r="R1758" s="194"/>
      <c r="S1758" s="194"/>
      <c r="T1758" s="194"/>
      <c r="U1758" s="195"/>
      <c r="AT1758" s="189" t="s">
        <v>174</v>
      </c>
      <c r="AU1758" s="189" t="s">
        <v>83</v>
      </c>
      <c r="AV1758" s="187" t="s">
        <v>83</v>
      </c>
      <c r="AW1758" s="187" t="s">
        <v>176</v>
      </c>
      <c r="AX1758" s="187" t="s">
        <v>73</v>
      </c>
      <c r="AY1758" s="189" t="s">
        <v>165</v>
      </c>
    </row>
    <row r="1759" s="187" customFormat="true" ht="12" hidden="false" customHeight="false" outlineLevel="0" collapsed="false">
      <c r="B1759" s="188"/>
      <c r="D1759" s="180" t="s">
        <v>174</v>
      </c>
      <c r="E1759" s="189"/>
      <c r="F1759" s="190" t="s">
        <v>1663</v>
      </c>
      <c r="H1759" s="191" t="n">
        <v>-3.51</v>
      </c>
      <c r="I1759" s="192"/>
      <c r="L1759" s="188"/>
      <c r="M1759" s="193"/>
      <c r="N1759" s="194"/>
      <c r="O1759" s="194"/>
      <c r="P1759" s="194"/>
      <c r="Q1759" s="194"/>
      <c r="R1759" s="194"/>
      <c r="S1759" s="194"/>
      <c r="T1759" s="194"/>
      <c r="U1759" s="195"/>
      <c r="AT1759" s="189" t="s">
        <v>174</v>
      </c>
      <c r="AU1759" s="189" t="s">
        <v>83</v>
      </c>
      <c r="AV1759" s="187" t="s">
        <v>83</v>
      </c>
      <c r="AW1759" s="187" t="s">
        <v>176</v>
      </c>
      <c r="AX1759" s="187" t="s">
        <v>73</v>
      </c>
      <c r="AY1759" s="189" t="s">
        <v>165</v>
      </c>
    </row>
    <row r="1760" s="216" customFormat="true" ht="12" hidden="false" customHeight="false" outlineLevel="0" collapsed="false">
      <c r="B1760" s="217"/>
      <c r="D1760" s="180" t="s">
        <v>174</v>
      </c>
      <c r="E1760" s="218"/>
      <c r="F1760" s="219" t="s">
        <v>283</v>
      </c>
      <c r="H1760" s="220" t="n">
        <v>368.735</v>
      </c>
      <c r="I1760" s="221"/>
      <c r="L1760" s="217"/>
      <c r="M1760" s="222"/>
      <c r="N1760" s="223"/>
      <c r="O1760" s="223"/>
      <c r="P1760" s="223"/>
      <c r="Q1760" s="223"/>
      <c r="R1760" s="223"/>
      <c r="S1760" s="223"/>
      <c r="T1760" s="223"/>
      <c r="U1760" s="224"/>
      <c r="AT1760" s="218" t="s">
        <v>174</v>
      </c>
      <c r="AU1760" s="218" t="s">
        <v>83</v>
      </c>
      <c r="AV1760" s="216" t="s">
        <v>184</v>
      </c>
      <c r="AW1760" s="216" t="s">
        <v>176</v>
      </c>
      <c r="AX1760" s="216" t="s">
        <v>73</v>
      </c>
      <c r="AY1760" s="218" t="s">
        <v>165</v>
      </c>
    </row>
    <row r="1761" s="187" customFormat="true" ht="12" hidden="false" customHeight="false" outlineLevel="0" collapsed="false">
      <c r="B1761" s="188"/>
      <c r="D1761" s="180" t="s">
        <v>174</v>
      </c>
      <c r="E1761" s="189"/>
      <c r="F1761" s="190" t="s">
        <v>1647</v>
      </c>
      <c r="H1761" s="191" t="n">
        <v>83.57</v>
      </c>
      <c r="I1761" s="192"/>
      <c r="L1761" s="188"/>
      <c r="M1761" s="193"/>
      <c r="N1761" s="194"/>
      <c r="O1761" s="194"/>
      <c r="P1761" s="194"/>
      <c r="Q1761" s="194"/>
      <c r="R1761" s="194"/>
      <c r="S1761" s="194"/>
      <c r="T1761" s="194"/>
      <c r="U1761" s="195"/>
      <c r="AT1761" s="189" t="s">
        <v>174</v>
      </c>
      <c r="AU1761" s="189" t="s">
        <v>83</v>
      </c>
      <c r="AV1761" s="187" t="s">
        <v>83</v>
      </c>
      <c r="AW1761" s="187" t="s">
        <v>176</v>
      </c>
      <c r="AX1761" s="187" t="s">
        <v>73</v>
      </c>
      <c r="AY1761" s="189" t="s">
        <v>165</v>
      </c>
    </row>
    <row r="1762" s="187" customFormat="true" ht="12" hidden="false" customHeight="false" outlineLevel="0" collapsed="false">
      <c r="B1762" s="188"/>
      <c r="D1762" s="180" t="s">
        <v>174</v>
      </c>
      <c r="E1762" s="189"/>
      <c r="F1762" s="190" t="s">
        <v>1648</v>
      </c>
      <c r="H1762" s="191" t="n">
        <v>-3.1</v>
      </c>
      <c r="I1762" s="192"/>
      <c r="L1762" s="188"/>
      <c r="M1762" s="193"/>
      <c r="N1762" s="194"/>
      <c r="O1762" s="194"/>
      <c r="P1762" s="194"/>
      <c r="Q1762" s="194"/>
      <c r="R1762" s="194"/>
      <c r="S1762" s="194"/>
      <c r="T1762" s="194"/>
      <c r="U1762" s="195"/>
      <c r="AT1762" s="189" t="s">
        <v>174</v>
      </c>
      <c r="AU1762" s="189" t="s">
        <v>83</v>
      </c>
      <c r="AV1762" s="187" t="s">
        <v>83</v>
      </c>
      <c r="AW1762" s="187" t="s">
        <v>176</v>
      </c>
      <c r="AX1762" s="187" t="s">
        <v>73</v>
      </c>
      <c r="AY1762" s="189" t="s">
        <v>165</v>
      </c>
    </row>
    <row r="1763" s="187" customFormat="true" ht="12" hidden="false" customHeight="false" outlineLevel="0" collapsed="false">
      <c r="B1763" s="188"/>
      <c r="D1763" s="180" t="s">
        <v>174</v>
      </c>
      <c r="E1763" s="189"/>
      <c r="F1763" s="190" t="s">
        <v>1369</v>
      </c>
      <c r="H1763" s="191" t="n">
        <v>-9</v>
      </c>
      <c r="I1763" s="192"/>
      <c r="L1763" s="188"/>
      <c r="M1763" s="193"/>
      <c r="N1763" s="194"/>
      <c r="O1763" s="194"/>
      <c r="P1763" s="194"/>
      <c r="Q1763" s="194"/>
      <c r="R1763" s="194"/>
      <c r="S1763" s="194"/>
      <c r="T1763" s="194"/>
      <c r="U1763" s="195"/>
      <c r="AT1763" s="189" t="s">
        <v>174</v>
      </c>
      <c r="AU1763" s="189" t="s">
        <v>83</v>
      </c>
      <c r="AV1763" s="187" t="s">
        <v>83</v>
      </c>
      <c r="AW1763" s="187" t="s">
        <v>176</v>
      </c>
      <c r="AX1763" s="187" t="s">
        <v>73</v>
      </c>
      <c r="AY1763" s="189" t="s">
        <v>165</v>
      </c>
    </row>
    <row r="1764" s="187" customFormat="true" ht="12" hidden="false" customHeight="false" outlineLevel="0" collapsed="false">
      <c r="B1764" s="188"/>
      <c r="D1764" s="180" t="s">
        <v>174</v>
      </c>
      <c r="E1764" s="189"/>
      <c r="F1764" s="190" t="s">
        <v>1649</v>
      </c>
      <c r="H1764" s="191" t="n">
        <v>-9.15</v>
      </c>
      <c r="I1764" s="192"/>
      <c r="L1764" s="188"/>
      <c r="M1764" s="193"/>
      <c r="N1764" s="194"/>
      <c r="O1764" s="194"/>
      <c r="P1764" s="194"/>
      <c r="Q1764" s="194"/>
      <c r="R1764" s="194"/>
      <c r="S1764" s="194"/>
      <c r="T1764" s="194"/>
      <c r="U1764" s="195"/>
      <c r="AT1764" s="189" t="s">
        <v>174</v>
      </c>
      <c r="AU1764" s="189" t="s">
        <v>83</v>
      </c>
      <c r="AV1764" s="187" t="s">
        <v>83</v>
      </c>
      <c r="AW1764" s="187" t="s">
        <v>176</v>
      </c>
      <c r="AX1764" s="187" t="s">
        <v>73</v>
      </c>
      <c r="AY1764" s="189" t="s">
        <v>165</v>
      </c>
    </row>
    <row r="1765" s="187" customFormat="true" ht="12" hidden="false" customHeight="false" outlineLevel="0" collapsed="false">
      <c r="B1765" s="188"/>
      <c r="D1765" s="180" t="s">
        <v>174</v>
      </c>
      <c r="E1765" s="189"/>
      <c r="F1765" s="190" t="s">
        <v>1650</v>
      </c>
      <c r="H1765" s="191" t="n">
        <v>-1.17</v>
      </c>
      <c r="I1765" s="192"/>
      <c r="L1765" s="188"/>
      <c r="M1765" s="193"/>
      <c r="N1765" s="194"/>
      <c r="O1765" s="194"/>
      <c r="P1765" s="194"/>
      <c r="Q1765" s="194"/>
      <c r="R1765" s="194"/>
      <c r="S1765" s="194"/>
      <c r="T1765" s="194"/>
      <c r="U1765" s="195"/>
      <c r="AT1765" s="189" t="s">
        <v>174</v>
      </c>
      <c r="AU1765" s="189" t="s">
        <v>83</v>
      </c>
      <c r="AV1765" s="187" t="s">
        <v>83</v>
      </c>
      <c r="AW1765" s="187" t="s">
        <v>176</v>
      </c>
      <c r="AX1765" s="187" t="s">
        <v>73</v>
      </c>
      <c r="AY1765" s="189" t="s">
        <v>165</v>
      </c>
    </row>
    <row r="1766" s="187" customFormat="true" ht="12" hidden="false" customHeight="false" outlineLevel="0" collapsed="false">
      <c r="B1766" s="188"/>
      <c r="D1766" s="180" t="s">
        <v>174</v>
      </c>
      <c r="E1766" s="189"/>
      <c r="F1766" s="190" t="s">
        <v>1651</v>
      </c>
      <c r="H1766" s="191" t="n">
        <v>43.69125</v>
      </c>
      <c r="I1766" s="192"/>
      <c r="L1766" s="188"/>
      <c r="M1766" s="193"/>
      <c r="N1766" s="194"/>
      <c r="O1766" s="194"/>
      <c r="P1766" s="194"/>
      <c r="Q1766" s="194"/>
      <c r="R1766" s="194"/>
      <c r="S1766" s="194"/>
      <c r="T1766" s="194"/>
      <c r="U1766" s="195"/>
      <c r="AT1766" s="189" t="s">
        <v>174</v>
      </c>
      <c r="AU1766" s="189" t="s">
        <v>83</v>
      </c>
      <c r="AV1766" s="187" t="s">
        <v>83</v>
      </c>
      <c r="AW1766" s="187" t="s">
        <v>176</v>
      </c>
      <c r="AX1766" s="187" t="s">
        <v>73</v>
      </c>
      <c r="AY1766" s="189" t="s">
        <v>165</v>
      </c>
    </row>
    <row r="1767" s="187" customFormat="true" ht="12" hidden="false" customHeight="false" outlineLevel="0" collapsed="false">
      <c r="B1767" s="188"/>
      <c r="D1767" s="180" t="s">
        <v>174</v>
      </c>
      <c r="E1767" s="189"/>
      <c r="F1767" s="190" t="s">
        <v>1650</v>
      </c>
      <c r="H1767" s="191" t="n">
        <v>-1.17</v>
      </c>
      <c r="I1767" s="192"/>
      <c r="L1767" s="188"/>
      <c r="M1767" s="193"/>
      <c r="N1767" s="194"/>
      <c r="O1767" s="194"/>
      <c r="P1767" s="194"/>
      <c r="Q1767" s="194"/>
      <c r="R1767" s="194"/>
      <c r="S1767" s="194"/>
      <c r="T1767" s="194"/>
      <c r="U1767" s="195"/>
      <c r="AT1767" s="189" t="s">
        <v>174</v>
      </c>
      <c r="AU1767" s="189" t="s">
        <v>83</v>
      </c>
      <c r="AV1767" s="187" t="s">
        <v>83</v>
      </c>
      <c r="AW1767" s="187" t="s">
        <v>176</v>
      </c>
      <c r="AX1767" s="187" t="s">
        <v>73</v>
      </c>
      <c r="AY1767" s="189" t="s">
        <v>165</v>
      </c>
    </row>
    <row r="1768" s="187" customFormat="true" ht="12" hidden="false" customHeight="false" outlineLevel="0" collapsed="false">
      <c r="B1768" s="188"/>
      <c r="D1768" s="180" t="s">
        <v>174</v>
      </c>
      <c r="E1768" s="189"/>
      <c r="F1768" s="190" t="s">
        <v>1652</v>
      </c>
      <c r="H1768" s="191" t="n">
        <v>62.9825</v>
      </c>
      <c r="I1768" s="192"/>
      <c r="L1768" s="188"/>
      <c r="M1768" s="193"/>
      <c r="N1768" s="194"/>
      <c r="O1768" s="194"/>
      <c r="P1768" s="194"/>
      <c r="Q1768" s="194"/>
      <c r="R1768" s="194"/>
      <c r="S1768" s="194"/>
      <c r="T1768" s="194"/>
      <c r="U1768" s="195"/>
      <c r="AT1768" s="189" t="s">
        <v>174</v>
      </c>
      <c r="AU1768" s="189" t="s">
        <v>83</v>
      </c>
      <c r="AV1768" s="187" t="s">
        <v>83</v>
      </c>
      <c r="AW1768" s="187" t="s">
        <v>176</v>
      </c>
      <c r="AX1768" s="187" t="s">
        <v>73</v>
      </c>
      <c r="AY1768" s="189" t="s">
        <v>165</v>
      </c>
    </row>
    <row r="1769" s="187" customFormat="true" ht="12" hidden="false" customHeight="false" outlineLevel="0" collapsed="false">
      <c r="B1769" s="188"/>
      <c r="D1769" s="180" t="s">
        <v>174</v>
      </c>
      <c r="E1769" s="189"/>
      <c r="F1769" s="190" t="s">
        <v>1367</v>
      </c>
      <c r="H1769" s="191" t="n">
        <v>-1.6</v>
      </c>
      <c r="I1769" s="192"/>
      <c r="L1769" s="188"/>
      <c r="M1769" s="193"/>
      <c r="N1769" s="194"/>
      <c r="O1769" s="194"/>
      <c r="P1769" s="194"/>
      <c r="Q1769" s="194"/>
      <c r="R1769" s="194"/>
      <c r="S1769" s="194"/>
      <c r="T1769" s="194"/>
      <c r="U1769" s="195"/>
      <c r="AT1769" s="189" t="s">
        <v>174</v>
      </c>
      <c r="AU1769" s="189" t="s">
        <v>83</v>
      </c>
      <c r="AV1769" s="187" t="s">
        <v>83</v>
      </c>
      <c r="AW1769" s="187" t="s">
        <v>176</v>
      </c>
      <c r="AX1769" s="187" t="s">
        <v>73</v>
      </c>
      <c r="AY1769" s="189" t="s">
        <v>165</v>
      </c>
    </row>
    <row r="1770" s="187" customFormat="true" ht="12" hidden="false" customHeight="false" outlineLevel="0" collapsed="false">
      <c r="B1770" s="188"/>
      <c r="D1770" s="180" t="s">
        <v>174</v>
      </c>
      <c r="E1770" s="189"/>
      <c r="F1770" s="190" t="s">
        <v>1653</v>
      </c>
      <c r="H1770" s="191" t="n">
        <v>-6.5575</v>
      </c>
      <c r="I1770" s="192"/>
      <c r="L1770" s="188"/>
      <c r="M1770" s="193"/>
      <c r="N1770" s="194"/>
      <c r="O1770" s="194"/>
      <c r="P1770" s="194"/>
      <c r="Q1770" s="194"/>
      <c r="R1770" s="194"/>
      <c r="S1770" s="194"/>
      <c r="T1770" s="194"/>
      <c r="U1770" s="195"/>
      <c r="AT1770" s="189" t="s">
        <v>174</v>
      </c>
      <c r="AU1770" s="189" t="s">
        <v>83</v>
      </c>
      <c r="AV1770" s="187" t="s">
        <v>83</v>
      </c>
      <c r="AW1770" s="187" t="s">
        <v>176</v>
      </c>
      <c r="AX1770" s="187" t="s">
        <v>73</v>
      </c>
      <c r="AY1770" s="189" t="s">
        <v>165</v>
      </c>
    </row>
    <row r="1771" s="187" customFormat="true" ht="12" hidden="false" customHeight="false" outlineLevel="0" collapsed="false">
      <c r="B1771" s="188"/>
      <c r="D1771" s="180" t="s">
        <v>174</v>
      </c>
      <c r="E1771" s="189"/>
      <c r="F1771" s="190" t="s">
        <v>1654</v>
      </c>
      <c r="H1771" s="191" t="n">
        <v>-3.8125</v>
      </c>
      <c r="I1771" s="192"/>
      <c r="L1771" s="188"/>
      <c r="M1771" s="193"/>
      <c r="N1771" s="194"/>
      <c r="O1771" s="194"/>
      <c r="P1771" s="194"/>
      <c r="Q1771" s="194"/>
      <c r="R1771" s="194"/>
      <c r="S1771" s="194"/>
      <c r="T1771" s="194"/>
      <c r="U1771" s="195"/>
      <c r="AT1771" s="189" t="s">
        <v>174</v>
      </c>
      <c r="AU1771" s="189" t="s">
        <v>83</v>
      </c>
      <c r="AV1771" s="187" t="s">
        <v>83</v>
      </c>
      <c r="AW1771" s="187" t="s">
        <v>176</v>
      </c>
      <c r="AX1771" s="187" t="s">
        <v>73</v>
      </c>
      <c r="AY1771" s="189" t="s">
        <v>165</v>
      </c>
    </row>
    <row r="1772" s="187" customFormat="true" ht="12" hidden="false" customHeight="false" outlineLevel="0" collapsed="false">
      <c r="B1772" s="188"/>
      <c r="D1772" s="180" t="s">
        <v>174</v>
      </c>
      <c r="E1772" s="189"/>
      <c r="F1772" s="190" t="s">
        <v>1650</v>
      </c>
      <c r="H1772" s="191" t="n">
        <v>-1.17</v>
      </c>
      <c r="I1772" s="192"/>
      <c r="L1772" s="188"/>
      <c r="M1772" s="193"/>
      <c r="N1772" s="194"/>
      <c r="O1772" s="194"/>
      <c r="P1772" s="194"/>
      <c r="Q1772" s="194"/>
      <c r="R1772" s="194"/>
      <c r="S1772" s="194"/>
      <c r="T1772" s="194"/>
      <c r="U1772" s="195"/>
      <c r="AT1772" s="189" t="s">
        <v>174</v>
      </c>
      <c r="AU1772" s="189" t="s">
        <v>83</v>
      </c>
      <c r="AV1772" s="187" t="s">
        <v>83</v>
      </c>
      <c r="AW1772" s="187" t="s">
        <v>176</v>
      </c>
      <c r="AX1772" s="187" t="s">
        <v>73</v>
      </c>
      <c r="AY1772" s="189" t="s">
        <v>165</v>
      </c>
    </row>
    <row r="1773" s="187" customFormat="true" ht="12" hidden="false" customHeight="false" outlineLevel="0" collapsed="false">
      <c r="B1773" s="188"/>
      <c r="D1773" s="180" t="s">
        <v>174</v>
      </c>
      <c r="E1773" s="189"/>
      <c r="F1773" s="190" t="s">
        <v>1655</v>
      </c>
      <c r="H1773" s="191" t="n">
        <v>37.515</v>
      </c>
      <c r="I1773" s="192"/>
      <c r="L1773" s="188"/>
      <c r="M1773" s="193"/>
      <c r="N1773" s="194"/>
      <c r="O1773" s="194"/>
      <c r="P1773" s="194"/>
      <c r="Q1773" s="194"/>
      <c r="R1773" s="194"/>
      <c r="S1773" s="194"/>
      <c r="T1773" s="194"/>
      <c r="U1773" s="195"/>
      <c r="AT1773" s="189" t="s">
        <v>174</v>
      </c>
      <c r="AU1773" s="189" t="s">
        <v>83</v>
      </c>
      <c r="AV1773" s="187" t="s">
        <v>83</v>
      </c>
      <c r="AW1773" s="187" t="s">
        <v>176</v>
      </c>
      <c r="AX1773" s="187" t="s">
        <v>73</v>
      </c>
      <c r="AY1773" s="189" t="s">
        <v>165</v>
      </c>
    </row>
    <row r="1774" s="187" customFormat="true" ht="12" hidden="false" customHeight="false" outlineLevel="0" collapsed="false">
      <c r="B1774" s="188"/>
      <c r="D1774" s="180" t="s">
        <v>174</v>
      </c>
      <c r="E1774" s="189"/>
      <c r="F1774" s="190" t="s">
        <v>1622</v>
      </c>
      <c r="H1774" s="191" t="n">
        <v>-1.8</v>
      </c>
      <c r="I1774" s="192"/>
      <c r="L1774" s="188"/>
      <c r="M1774" s="193"/>
      <c r="N1774" s="194"/>
      <c r="O1774" s="194"/>
      <c r="P1774" s="194"/>
      <c r="Q1774" s="194"/>
      <c r="R1774" s="194"/>
      <c r="S1774" s="194"/>
      <c r="T1774" s="194"/>
      <c r="U1774" s="195"/>
      <c r="AT1774" s="189" t="s">
        <v>174</v>
      </c>
      <c r="AU1774" s="189" t="s">
        <v>83</v>
      </c>
      <c r="AV1774" s="187" t="s">
        <v>83</v>
      </c>
      <c r="AW1774" s="187" t="s">
        <v>176</v>
      </c>
      <c r="AX1774" s="187" t="s">
        <v>73</v>
      </c>
      <c r="AY1774" s="189" t="s">
        <v>165</v>
      </c>
    </row>
    <row r="1775" s="187" customFormat="true" ht="12" hidden="false" customHeight="false" outlineLevel="0" collapsed="false">
      <c r="B1775" s="188"/>
      <c r="D1775" s="180" t="s">
        <v>174</v>
      </c>
      <c r="E1775" s="189"/>
      <c r="F1775" s="190" t="s">
        <v>1650</v>
      </c>
      <c r="H1775" s="191" t="n">
        <v>-1.17</v>
      </c>
      <c r="I1775" s="192"/>
      <c r="L1775" s="188"/>
      <c r="M1775" s="193"/>
      <c r="N1775" s="194"/>
      <c r="O1775" s="194"/>
      <c r="P1775" s="194"/>
      <c r="Q1775" s="194"/>
      <c r="R1775" s="194"/>
      <c r="S1775" s="194"/>
      <c r="T1775" s="194"/>
      <c r="U1775" s="195"/>
      <c r="AT1775" s="189" t="s">
        <v>174</v>
      </c>
      <c r="AU1775" s="189" t="s">
        <v>83</v>
      </c>
      <c r="AV1775" s="187" t="s">
        <v>83</v>
      </c>
      <c r="AW1775" s="187" t="s">
        <v>176</v>
      </c>
      <c r="AX1775" s="187" t="s">
        <v>73</v>
      </c>
      <c r="AY1775" s="189" t="s">
        <v>165</v>
      </c>
    </row>
    <row r="1776" s="187" customFormat="true" ht="12" hidden="false" customHeight="false" outlineLevel="0" collapsed="false">
      <c r="B1776" s="188"/>
      <c r="D1776" s="180" t="s">
        <v>174</v>
      </c>
      <c r="E1776" s="189"/>
      <c r="F1776" s="190" t="s">
        <v>1656</v>
      </c>
      <c r="H1776" s="191" t="n">
        <v>162.1075</v>
      </c>
      <c r="I1776" s="192"/>
      <c r="L1776" s="188"/>
      <c r="M1776" s="193"/>
      <c r="N1776" s="194"/>
      <c r="O1776" s="194"/>
      <c r="P1776" s="194"/>
      <c r="Q1776" s="194"/>
      <c r="R1776" s="194"/>
      <c r="S1776" s="194"/>
      <c r="T1776" s="194"/>
      <c r="U1776" s="195"/>
      <c r="AT1776" s="189" t="s">
        <v>174</v>
      </c>
      <c r="AU1776" s="189" t="s">
        <v>83</v>
      </c>
      <c r="AV1776" s="187" t="s">
        <v>83</v>
      </c>
      <c r="AW1776" s="187" t="s">
        <v>176</v>
      </c>
      <c r="AX1776" s="187" t="s">
        <v>73</v>
      </c>
      <c r="AY1776" s="189" t="s">
        <v>165</v>
      </c>
    </row>
    <row r="1777" s="187" customFormat="true" ht="12" hidden="false" customHeight="false" outlineLevel="0" collapsed="false">
      <c r="B1777" s="188"/>
      <c r="D1777" s="180" t="s">
        <v>174</v>
      </c>
      <c r="E1777" s="189"/>
      <c r="F1777" s="190" t="s">
        <v>1657</v>
      </c>
      <c r="H1777" s="191" t="n">
        <v>-4.4075</v>
      </c>
      <c r="I1777" s="192"/>
      <c r="L1777" s="188"/>
      <c r="M1777" s="193"/>
      <c r="N1777" s="194"/>
      <c r="O1777" s="194"/>
      <c r="P1777" s="194"/>
      <c r="Q1777" s="194"/>
      <c r="R1777" s="194"/>
      <c r="S1777" s="194"/>
      <c r="T1777" s="194"/>
      <c r="U1777" s="195"/>
      <c r="AT1777" s="189" t="s">
        <v>174</v>
      </c>
      <c r="AU1777" s="189" t="s">
        <v>83</v>
      </c>
      <c r="AV1777" s="187" t="s">
        <v>83</v>
      </c>
      <c r="AW1777" s="187" t="s">
        <v>176</v>
      </c>
      <c r="AX1777" s="187" t="s">
        <v>73</v>
      </c>
      <c r="AY1777" s="189" t="s">
        <v>165</v>
      </c>
    </row>
    <row r="1778" s="187" customFormat="true" ht="12" hidden="false" customHeight="false" outlineLevel="0" collapsed="false">
      <c r="B1778" s="188"/>
      <c r="D1778" s="180" t="s">
        <v>174</v>
      </c>
      <c r="E1778" s="189"/>
      <c r="F1778" s="190" t="s">
        <v>1658</v>
      </c>
      <c r="H1778" s="191" t="n">
        <v>-18.68125</v>
      </c>
      <c r="I1778" s="192"/>
      <c r="L1778" s="188"/>
      <c r="M1778" s="193"/>
      <c r="N1778" s="194"/>
      <c r="O1778" s="194"/>
      <c r="P1778" s="194"/>
      <c r="Q1778" s="194"/>
      <c r="R1778" s="194"/>
      <c r="S1778" s="194"/>
      <c r="T1778" s="194"/>
      <c r="U1778" s="195"/>
      <c r="AT1778" s="189" t="s">
        <v>174</v>
      </c>
      <c r="AU1778" s="189" t="s">
        <v>83</v>
      </c>
      <c r="AV1778" s="187" t="s">
        <v>83</v>
      </c>
      <c r="AW1778" s="187" t="s">
        <v>176</v>
      </c>
      <c r="AX1778" s="187" t="s">
        <v>73</v>
      </c>
      <c r="AY1778" s="189" t="s">
        <v>165</v>
      </c>
    </row>
    <row r="1779" s="187" customFormat="true" ht="12" hidden="false" customHeight="false" outlineLevel="0" collapsed="false">
      <c r="B1779" s="188"/>
      <c r="D1779" s="180" t="s">
        <v>174</v>
      </c>
      <c r="E1779" s="189"/>
      <c r="F1779" s="190" t="s">
        <v>1659</v>
      </c>
      <c r="H1779" s="191" t="n">
        <v>-8.46</v>
      </c>
      <c r="I1779" s="192"/>
      <c r="L1779" s="188"/>
      <c r="M1779" s="193"/>
      <c r="N1779" s="194"/>
      <c r="O1779" s="194"/>
      <c r="P1779" s="194"/>
      <c r="Q1779" s="194"/>
      <c r="R1779" s="194"/>
      <c r="S1779" s="194"/>
      <c r="T1779" s="194"/>
      <c r="U1779" s="195"/>
      <c r="AT1779" s="189" t="s">
        <v>174</v>
      </c>
      <c r="AU1779" s="189" t="s">
        <v>83</v>
      </c>
      <c r="AV1779" s="187" t="s">
        <v>83</v>
      </c>
      <c r="AW1779" s="187" t="s">
        <v>176</v>
      </c>
      <c r="AX1779" s="187" t="s">
        <v>73</v>
      </c>
      <c r="AY1779" s="189" t="s">
        <v>165</v>
      </c>
    </row>
    <row r="1780" s="187" customFormat="true" ht="12" hidden="false" customHeight="false" outlineLevel="0" collapsed="false">
      <c r="B1780" s="188"/>
      <c r="D1780" s="180" t="s">
        <v>174</v>
      </c>
      <c r="E1780" s="189"/>
      <c r="F1780" s="190" t="s">
        <v>1660</v>
      </c>
      <c r="H1780" s="191" t="n">
        <v>-5.1</v>
      </c>
      <c r="I1780" s="192"/>
      <c r="L1780" s="188"/>
      <c r="M1780" s="193"/>
      <c r="N1780" s="194"/>
      <c r="O1780" s="194"/>
      <c r="P1780" s="194"/>
      <c r="Q1780" s="194"/>
      <c r="R1780" s="194"/>
      <c r="S1780" s="194"/>
      <c r="T1780" s="194"/>
      <c r="U1780" s="195"/>
      <c r="AT1780" s="189" t="s">
        <v>174</v>
      </c>
      <c r="AU1780" s="189" t="s">
        <v>83</v>
      </c>
      <c r="AV1780" s="187" t="s">
        <v>83</v>
      </c>
      <c r="AW1780" s="187" t="s">
        <v>176</v>
      </c>
      <c r="AX1780" s="187" t="s">
        <v>73</v>
      </c>
      <c r="AY1780" s="189" t="s">
        <v>165</v>
      </c>
    </row>
    <row r="1781" s="216" customFormat="true" ht="12" hidden="false" customHeight="false" outlineLevel="0" collapsed="false">
      <c r="B1781" s="217"/>
      <c r="D1781" s="180" t="s">
        <v>174</v>
      </c>
      <c r="E1781" s="218"/>
      <c r="F1781" s="219" t="s">
        <v>283</v>
      </c>
      <c r="H1781" s="220" t="n">
        <v>313.5175</v>
      </c>
      <c r="I1781" s="221"/>
      <c r="L1781" s="217"/>
      <c r="M1781" s="222"/>
      <c r="N1781" s="223"/>
      <c r="O1781" s="223"/>
      <c r="P1781" s="223"/>
      <c r="Q1781" s="223"/>
      <c r="R1781" s="223"/>
      <c r="S1781" s="223"/>
      <c r="T1781" s="223"/>
      <c r="U1781" s="224"/>
      <c r="AT1781" s="218" t="s">
        <v>174</v>
      </c>
      <c r="AU1781" s="218" t="s">
        <v>83</v>
      </c>
      <c r="AV1781" s="216" t="s">
        <v>184</v>
      </c>
      <c r="AW1781" s="216" t="s">
        <v>176</v>
      </c>
      <c r="AX1781" s="216" t="s">
        <v>73</v>
      </c>
      <c r="AY1781" s="218" t="s">
        <v>165</v>
      </c>
    </row>
    <row r="1782" s="187" customFormat="true" ht="12" hidden="false" customHeight="false" outlineLevel="0" collapsed="false">
      <c r="B1782" s="188"/>
      <c r="D1782" s="180" t="s">
        <v>174</v>
      </c>
      <c r="E1782" s="189"/>
      <c r="F1782" s="190" t="s">
        <v>1661</v>
      </c>
      <c r="H1782" s="191" t="n">
        <v>313.518</v>
      </c>
      <c r="I1782" s="192"/>
      <c r="L1782" s="188"/>
      <c r="M1782" s="193"/>
      <c r="N1782" s="194"/>
      <c r="O1782" s="194"/>
      <c r="P1782" s="194"/>
      <c r="Q1782" s="194"/>
      <c r="R1782" s="194"/>
      <c r="S1782" s="194"/>
      <c r="T1782" s="194"/>
      <c r="U1782" s="195"/>
      <c r="AT1782" s="189" t="s">
        <v>174</v>
      </c>
      <c r="AU1782" s="189" t="s">
        <v>83</v>
      </c>
      <c r="AV1782" s="187" t="s">
        <v>83</v>
      </c>
      <c r="AW1782" s="187" t="s">
        <v>176</v>
      </c>
      <c r="AX1782" s="187" t="s">
        <v>73</v>
      </c>
      <c r="AY1782" s="189" t="s">
        <v>165</v>
      </c>
    </row>
    <row r="1783" s="196" customFormat="true" ht="12" hidden="false" customHeight="false" outlineLevel="0" collapsed="false">
      <c r="B1783" s="197"/>
      <c r="D1783" s="180" t="s">
        <v>174</v>
      </c>
      <c r="E1783" s="198"/>
      <c r="F1783" s="199" t="s">
        <v>178</v>
      </c>
      <c r="H1783" s="200" t="n">
        <v>2133.21375</v>
      </c>
      <c r="I1783" s="201"/>
      <c r="L1783" s="197"/>
      <c r="M1783" s="202"/>
      <c r="N1783" s="203"/>
      <c r="O1783" s="203"/>
      <c r="P1783" s="203"/>
      <c r="Q1783" s="203"/>
      <c r="R1783" s="203"/>
      <c r="S1783" s="203"/>
      <c r="T1783" s="203"/>
      <c r="U1783" s="204"/>
      <c r="AT1783" s="198" t="s">
        <v>174</v>
      </c>
      <c r="AU1783" s="198" t="s">
        <v>83</v>
      </c>
      <c r="AV1783" s="196" t="s">
        <v>172</v>
      </c>
      <c r="AW1783" s="196" t="s">
        <v>176</v>
      </c>
      <c r="AX1783" s="196" t="s">
        <v>81</v>
      </c>
      <c r="AY1783" s="198" t="s">
        <v>165</v>
      </c>
    </row>
    <row r="1784" s="22" customFormat="true" ht="36" hidden="false" customHeight="true" outlineLevel="0" collapsed="false">
      <c r="B1784" s="164"/>
      <c r="C1784" s="165" t="s">
        <v>1664</v>
      </c>
      <c r="D1784" s="165" t="s">
        <v>167</v>
      </c>
      <c r="E1784" s="166" t="s">
        <v>1665</v>
      </c>
      <c r="F1784" s="167" t="s">
        <v>1666</v>
      </c>
      <c r="G1784" s="168" t="s">
        <v>170</v>
      </c>
      <c r="H1784" s="169" t="n">
        <v>19.7</v>
      </c>
      <c r="I1784" s="170"/>
      <c r="J1784" s="171" t="n">
        <f aca="false">ROUND(I1784*H1784,2)</f>
        <v>0</v>
      </c>
      <c r="K1784" s="167" t="s">
        <v>171</v>
      </c>
      <c r="L1784" s="23"/>
      <c r="M1784" s="172"/>
      <c r="N1784" s="173" t="s">
        <v>44</v>
      </c>
      <c r="O1784" s="54"/>
      <c r="P1784" s="174" t="n">
        <f aca="false">O1784*H1784</f>
        <v>0</v>
      </c>
      <c r="Q1784" s="174" t="n">
        <v>0</v>
      </c>
      <c r="R1784" s="174" t="n">
        <f aca="false">Q1784*H1784</f>
        <v>0</v>
      </c>
      <c r="S1784" s="174" t="n">
        <v>0.059</v>
      </c>
      <c r="T1784" s="174" t="n">
        <f aca="false">S1784*H1784</f>
        <v>1.1623</v>
      </c>
      <c r="U1784" s="175"/>
      <c r="AR1784" s="176" t="s">
        <v>172</v>
      </c>
      <c r="AT1784" s="176" t="s">
        <v>167</v>
      </c>
      <c r="AU1784" s="176" t="s">
        <v>83</v>
      </c>
      <c r="AY1784" s="3" t="s">
        <v>165</v>
      </c>
      <c r="BE1784" s="177" t="n">
        <f aca="false">IF(N1784="základní",J1784,0)</f>
        <v>0</v>
      </c>
      <c r="BF1784" s="177" t="n">
        <f aca="false">IF(N1784="snížená",J1784,0)</f>
        <v>0</v>
      </c>
      <c r="BG1784" s="177" t="n">
        <f aca="false">IF(N1784="zákl. přenesená",J1784,0)</f>
        <v>0</v>
      </c>
      <c r="BH1784" s="177" t="n">
        <f aca="false">IF(N1784="sníž. přenesená",J1784,0)</f>
        <v>0</v>
      </c>
      <c r="BI1784" s="177" t="n">
        <f aca="false">IF(N1784="nulová",J1784,0)</f>
        <v>0</v>
      </c>
      <c r="BJ1784" s="3" t="s">
        <v>81</v>
      </c>
      <c r="BK1784" s="177" t="n">
        <f aca="false">ROUND(I1784*H1784,2)</f>
        <v>0</v>
      </c>
      <c r="BL1784" s="3" t="s">
        <v>172</v>
      </c>
      <c r="BM1784" s="176" t="s">
        <v>1667</v>
      </c>
    </row>
    <row r="1785" s="178" customFormat="true" ht="12" hidden="false" customHeight="false" outlineLevel="0" collapsed="false">
      <c r="B1785" s="179"/>
      <c r="D1785" s="180" t="s">
        <v>174</v>
      </c>
      <c r="E1785" s="181"/>
      <c r="F1785" s="182" t="s">
        <v>1452</v>
      </c>
      <c r="H1785" s="181"/>
      <c r="I1785" s="183"/>
      <c r="L1785" s="179"/>
      <c r="M1785" s="184"/>
      <c r="N1785" s="185"/>
      <c r="O1785" s="185"/>
      <c r="P1785" s="185"/>
      <c r="Q1785" s="185"/>
      <c r="R1785" s="185"/>
      <c r="S1785" s="185"/>
      <c r="T1785" s="185"/>
      <c r="U1785" s="186"/>
      <c r="AT1785" s="181" t="s">
        <v>174</v>
      </c>
      <c r="AU1785" s="181" t="s">
        <v>83</v>
      </c>
      <c r="AV1785" s="178" t="s">
        <v>81</v>
      </c>
      <c r="AW1785" s="178" t="s">
        <v>176</v>
      </c>
      <c r="AX1785" s="178" t="s">
        <v>73</v>
      </c>
      <c r="AY1785" s="181" t="s">
        <v>165</v>
      </c>
    </row>
    <row r="1786" s="187" customFormat="true" ht="12" hidden="false" customHeight="false" outlineLevel="0" collapsed="false">
      <c r="B1786" s="188"/>
      <c r="D1786" s="180" t="s">
        <v>174</v>
      </c>
      <c r="E1786" s="189"/>
      <c r="F1786" s="190" t="s">
        <v>1668</v>
      </c>
      <c r="H1786" s="191" t="n">
        <v>19.7</v>
      </c>
      <c r="I1786" s="192"/>
      <c r="L1786" s="188"/>
      <c r="M1786" s="193"/>
      <c r="N1786" s="194"/>
      <c r="O1786" s="194"/>
      <c r="P1786" s="194"/>
      <c r="Q1786" s="194"/>
      <c r="R1786" s="194"/>
      <c r="S1786" s="194"/>
      <c r="T1786" s="194"/>
      <c r="U1786" s="195"/>
      <c r="AT1786" s="189" t="s">
        <v>174</v>
      </c>
      <c r="AU1786" s="189" t="s">
        <v>83</v>
      </c>
      <c r="AV1786" s="187" t="s">
        <v>83</v>
      </c>
      <c r="AW1786" s="187" t="s">
        <v>176</v>
      </c>
      <c r="AX1786" s="187" t="s">
        <v>73</v>
      </c>
      <c r="AY1786" s="189" t="s">
        <v>165</v>
      </c>
    </row>
    <row r="1787" s="196" customFormat="true" ht="12" hidden="false" customHeight="false" outlineLevel="0" collapsed="false">
      <c r="B1787" s="197"/>
      <c r="D1787" s="180" t="s">
        <v>174</v>
      </c>
      <c r="E1787" s="198"/>
      <c r="F1787" s="199" t="s">
        <v>178</v>
      </c>
      <c r="H1787" s="200" t="n">
        <v>19.7</v>
      </c>
      <c r="I1787" s="201"/>
      <c r="L1787" s="197"/>
      <c r="M1787" s="202"/>
      <c r="N1787" s="203"/>
      <c r="O1787" s="203"/>
      <c r="P1787" s="203"/>
      <c r="Q1787" s="203"/>
      <c r="R1787" s="203"/>
      <c r="S1787" s="203"/>
      <c r="T1787" s="203"/>
      <c r="U1787" s="204"/>
      <c r="AT1787" s="198" t="s">
        <v>174</v>
      </c>
      <c r="AU1787" s="198" t="s">
        <v>83</v>
      </c>
      <c r="AV1787" s="196" t="s">
        <v>172</v>
      </c>
      <c r="AW1787" s="196" t="s">
        <v>176</v>
      </c>
      <c r="AX1787" s="196" t="s">
        <v>81</v>
      </c>
      <c r="AY1787" s="198" t="s">
        <v>165</v>
      </c>
    </row>
    <row r="1788" s="22" customFormat="true" ht="24" hidden="false" customHeight="true" outlineLevel="0" collapsed="false">
      <c r="B1788" s="164"/>
      <c r="C1788" s="165" t="s">
        <v>1669</v>
      </c>
      <c r="D1788" s="165" t="s">
        <v>167</v>
      </c>
      <c r="E1788" s="166" t="s">
        <v>1670</v>
      </c>
      <c r="F1788" s="167" t="s">
        <v>1671</v>
      </c>
      <c r="G1788" s="168" t="s">
        <v>170</v>
      </c>
      <c r="H1788" s="169" t="n">
        <v>496.649</v>
      </c>
      <c r="I1788" s="170"/>
      <c r="J1788" s="171" t="n">
        <f aca="false">ROUND(I1788*H1788,2)</f>
        <v>0</v>
      </c>
      <c r="K1788" s="167" t="s">
        <v>171</v>
      </c>
      <c r="L1788" s="23"/>
      <c r="M1788" s="172"/>
      <c r="N1788" s="173" t="s">
        <v>44</v>
      </c>
      <c r="O1788" s="54"/>
      <c r="P1788" s="174" t="n">
        <f aca="false">O1788*H1788</f>
        <v>0</v>
      </c>
      <c r="Q1788" s="174" t="n">
        <v>0</v>
      </c>
      <c r="R1788" s="174" t="n">
        <f aca="false">Q1788*H1788</f>
        <v>0</v>
      </c>
      <c r="S1788" s="174" t="n">
        <v>0.068</v>
      </c>
      <c r="T1788" s="174" t="n">
        <f aca="false">S1788*H1788</f>
        <v>33.772132</v>
      </c>
      <c r="U1788" s="175"/>
      <c r="AR1788" s="176" t="s">
        <v>172</v>
      </c>
      <c r="AT1788" s="176" t="s">
        <v>167</v>
      </c>
      <c r="AU1788" s="176" t="s">
        <v>83</v>
      </c>
      <c r="AY1788" s="3" t="s">
        <v>165</v>
      </c>
      <c r="BE1788" s="177" t="n">
        <f aca="false">IF(N1788="základní",J1788,0)</f>
        <v>0</v>
      </c>
      <c r="BF1788" s="177" t="n">
        <f aca="false">IF(N1788="snížená",J1788,0)</f>
        <v>0</v>
      </c>
      <c r="BG1788" s="177" t="n">
        <f aca="false">IF(N1788="zákl. přenesená",J1788,0)</f>
        <v>0</v>
      </c>
      <c r="BH1788" s="177" t="n">
        <f aca="false">IF(N1788="sníž. přenesená",J1788,0)</f>
        <v>0</v>
      </c>
      <c r="BI1788" s="177" t="n">
        <f aca="false">IF(N1788="nulová",J1788,0)</f>
        <v>0</v>
      </c>
      <c r="BJ1788" s="3" t="s">
        <v>81</v>
      </c>
      <c r="BK1788" s="177" t="n">
        <f aca="false">ROUND(I1788*H1788,2)</f>
        <v>0</v>
      </c>
      <c r="BL1788" s="3" t="s">
        <v>172</v>
      </c>
      <c r="BM1788" s="176" t="s">
        <v>1672</v>
      </c>
    </row>
    <row r="1789" s="178" customFormat="true" ht="12" hidden="false" customHeight="false" outlineLevel="0" collapsed="false">
      <c r="B1789" s="179"/>
      <c r="D1789" s="180" t="s">
        <v>174</v>
      </c>
      <c r="E1789" s="181"/>
      <c r="F1789" s="182" t="s">
        <v>210</v>
      </c>
      <c r="H1789" s="181"/>
      <c r="I1789" s="183"/>
      <c r="L1789" s="179"/>
      <c r="M1789" s="184"/>
      <c r="N1789" s="185"/>
      <c r="O1789" s="185"/>
      <c r="P1789" s="185"/>
      <c r="Q1789" s="185"/>
      <c r="R1789" s="185"/>
      <c r="S1789" s="185"/>
      <c r="T1789" s="185"/>
      <c r="U1789" s="186"/>
      <c r="AT1789" s="181" t="s">
        <v>174</v>
      </c>
      <c r="AU1789" s="181" t="s">
        <v>83</v>
      </c>
      <c r="AV1789" s="178" t="s">
        <v>81</v>
      </c>
      <c r="AW1789" s="178" t="s">
        <v>176</v>
      </c>
      <c r="AX1789" s="178" t="s">
        <v>73</v>
      </c>
      <c r="AY1789" s="181" t="s">
        <v>165</v>
      </c>
    </row>
    <row r="1790" s="187" customFormat="true" ht="12" hidden="false" customHeight="false" outlineLevel="0" collapsed="false">
      <c r="B1790" s="188"/>
      <c r="D1790" s="180" t="s">
        <v>174</v>
      </c>
      <c r="E1790" s="189"/>
      <c r="F1790" s="190" t="s">
        <v>1673</v>
      </c>
      <c r="H1790" s="191" t="n">
        <v>19.35</v>
      </c>
      <c r="I1790" s="192"/>
      <c r="L1790" s="188"/>
      <c r="M1790" s="193"/>
      <c r="N1790" s="194"/>
      <c r="O1790" s="194"/>
      <c r="P1790" s="194"/>
      <c r="Q1790" s="194"/>
      <c r="R1790" s="194"/>
      <c r="S1790" s="194"/>
      <c r="T1790" s="194"/>
      <c r="U1790" s="195"/>
      <c r="AT1790" s="189" t="s">
        <v>174</v>
      </c>
      <c r="AU1790" s="189" t="s">
        <v>83</v>
      </c>
      <c r="AV1790" s="187" t="s">
        <v>83</v>
      </c>
      <c r="AW1790" s="187" t="s">
        <v>176</v>
      </c>
      <c r="AX1790" s="187" t="s">
        <v>73</v>
      </c>
      <c r="AY1790" s="189" t="s">
        <v>165</v>
      </c>
    </row>
    <row r="1791" s="187" customFormat="true" ht="12" hidden="false" customHeight="false" outlineLevel="0" collapsed="false">
      <c r="B1791" s="188"/>
      <c r="D1791" s="180" t="s">
        <v>174</v>
      </c>
      <c r="E1791" s="189"/>
      <c r="F1791" s="190" t="s">
        <v>1674</v>
      </c>
      <c r="H1791" s="191" t="n">
        <v>21.42</v>
      </c>
      <c r="I1791" s="192"/>
      <c r="L1791" s="188"/>
      <c r="M1791" s="193"/>
      <c r="N1791" s="194"/>
      <c r="O1791" s="194"/>
      <c r="P1791" s="194"/>
      <c r="Q1791" s="194"/>
      <c r="R1791" s="194"/>
      <c r="S1791" s="194"/>
      <c r="T1791" s="194"/>
      <c r="U1791" s="195"/>
      <c r="AT1791" s="189" t="s">
        <v>174</v>
      </c>
      <c r="AU1791" s="189" t="s">
        <v>83</v>
      </c>
      <c r="AV1791" s="187" t="s">
        <v>83</v>
      </c>
      <c r="AW1791" s="187" t="s">
        <v>176</v>
      </c>
      <c r="AX1791" s="187" t="s">
        <v>73</v>
      </c>
      <c r="AY1791" s="189" t="s">
        <v>165</v>
      </c>
    </row>
    <row r="1792" s="187" customFormat="true" ht="12" hidden="false" customHeight="false" outlineLevel="0" collapsed="false">
      <c r="B1792" s="188"/>
      <c r="D1792" s="180" t="s">
        <v>174</v>
      </c>
      <c r="E1792" s="189"/>
      <c r="F1792" s="190" t="s">
        <v>1675</v>
      </c>
      <c r="H1792" s="191" t="n">
        <v>31.77</v>
      </c>
      <c r="I1792" s="192"/>
      <c r="L1792" s="188"/>
      <c r="M1792" s="193"/>
      <c r="N1792" s="194"/>
      <c r="O1792" s="194"/>
      <c r="P1792" s="194"/>
      <c r="Q1792" s="194"/>
      <c r="R1792" s="194"/>
      <c r="S1792" s="194"/>
      <c r="T1792" s="194"/>
      <c r="U1792" s="195"/>
      <c r="AT1792" s="189" t="s">
        <v>174</v>
      </c>
      <c r="AU1792" s="189" t="s">
        <v>83</v>
      </c>
      <c r="AV1792" s="187" t="s">
        <v>83</v>
      </c>
      <c r="AW1792" s="187" t="s">
        <v>176</v>
      </c>
      <c r="AX1792" s="187" t="s">
        <v>73</v>
      </c>
      <c r="AY1792" s="189" t="s">
        <v>165</v>
      </c>
    </row>
    <row r="1793" s="187" customFormat="true" ht="12" hidden="false" customHeight="false" outlineLevel="0" collapsed="false">
      <c r="B1793" s="188"/>
      <c r="D1793" s="180" t="s">
        <v>174</v>
      </c>
      <c r="E1793" s="189"/>
      <c r="F1793" s="190" t="s">
        <v>1676</v>
      </c>
      <c r="H1793" s="191" t="n">
        <v>22.275</v>
      </c>
      <c r="I1793" s="192"/>
      <c r="L1793" s="188"/>
      <c r="M1793" s="193"/>
      <c r="N1793" s="194"/>
      <c r="O1793" s="194"/>
      <c r="P1793" s="194"/>
      <c r="Q1793" s="194"/>
      <c r="R1793" s="194"/>
      <c r="S1793" s="194"/>
      <c r="T1793" s="194"/>
      <c r="U1793" s="195"/>
      <c r="AT1793" s="189" t="s">
        <v>174</v>
      </c>
      <c r="AU1793" s="189" t="s">
        <v>83</v>
      </c>
      <c r="AV1793" s="187" t="s">
        <v>83</v>
      </c>
      <c r="AW1793" s="187" t="s">
        <v>176</v>
      </c>
      <c r="AX1793" s="187" t="s">
        <v>73</v>
      </c>
      <c r="AY1793" s="189" t="s">
        <v>165</v>
      </c>
    </row>
    <row r="1794" s="187" customFormat="true" ht="12" hidden="false" customHeight="false" outlineLevel="0" collapsed="false">
      <c r="B1794" s="188"/>
      <c r="D1794" s="180" t="s">
        <v>174</v>
      </c>
      <c r="E1794" s="189"/>
      <c r="F1794" s="190" t="s">
        <v>1677</v>
      </c>
      <c r="H1794" s="191" t="n">
        <v>18.9</v>
      </c>
      <c r="I1794" s="192"/>
      <c r="L1794" s="188"/>
      <c r="M1794" s="193"/>
      <c r="N1794" s="194"/>
      <c r="O1794" s="194"/>
      <c r="P1794" s="194"/>
      <c r="Q1794" s="194"/>
      <c r="R1794" s="194"/>
      <c r="S1794" s="194"/>
      <c r="T1794" s="194"/>
      <c r="U1794" s="195"/>
      <c r="AT1794" s="189" t="s">
        <v>174</v>
      </c>
      <c r="AU1794" s="189" t="s">
        <v>83</v>
      </c>
      <c r="AV1794" s="187" t="s">
        <v>83</v>
      </c>
      <c r="AW1794" s="187" t="s">
        <v>176</v>
      </c>
      <c r="AX1794" s="187" t="s">
        <v>73</v>
      </c>
      <c r="AY1794" s="189" t="s">
        <v>165</v>
      </c>
    </row>
    <row r="1795" s="187" customFormat="true" ht="12" hidden="false" customHeight="false" outlineLevel="0" collapsed="false">
      <c r="B1795" s="188"/>
      <c r="D1795" s="180" t="s">
        <v>174</v>
      </c>
      <c r="E1795" s="189"/>
      <c r="F1795" s="190" t="s">
        <v>1678</v>
      </c>
      <c r="H1795" s="191" t="n">
        <v>9.54</v>
      </c>
      <c r="I1795" s="192"/>
      <c r="L1795" s="188"/>
      <c r="M1795" s="193"/>
      <c r="N1795" s="194"/>
      <c r="O1795" s="194"/>
      <c r="P1795" s="194"/>
      <c r="Q1795" s="194"/>
      <c r="R1795" s="194"/>
      <c r="S1795" s="194"/>
      <c r="T1795" s="194"/>
      <c r="U1795" s="195"/>
      <c r="AT1795" s="189" t="s">
        <v>174</v>
      </c>
      <c r="AU1795" s="189" t="s">
        <v>83</v>
      </c>
      <c r="AV1795" s="187" t="s">
        <v>83</v>
      </c>
      <c r="AW1795" s="187" t="s">
        <v>176</v>
      </c>
      <c r="AX1795" s="187" t="s">
        <v>73</v>
      </c>
      <c r="AY1795" s="189" t="s">
        <v>165</v>
      </c>
    </row>
    <row r="1796" s="187" customFormat="true" ht="12" hidden="false" customHeight="false" outlineLevel="0" collapsed="false">
      <c r="B1796" s="188"/>
      <c r="D1796" s="180" t="s">
        <v>174</v>
      </c>
      <c r="E1796" s="189"/>
      <c r="F1796" s="190" t="s">
        <v>1679</v>
      </c>
      <c r="H1796" s="191" t="n">
        <v>9.303</v>
      </c>
      <c r="I1796" s="192"/>
      <c r="L1796" s="188"/>
      <c r="M1796" s="193"/>
      <c r="N1796" s="194"/>
      <c r="O1796" s="194"/>
      <c r="P1796" s="194"/>
      <c r="Q1796" s="194"/>
      <c r="R1796" s="194"/>
      <c r="S1796" s="194"/>
      <c r="T1796" s="194"/>
      <c r="U1796" s="195"/>
      <c r="AT1796" s="189" t="s">
        <v>174</v>
      </c>
      <c r="AU1796" s="189" t="s">
        <v>83</v>
      </c>
      <c r="AV1796" s="187" t="s">
        <v>83</v>
      </c>
      <c r="AW1796" s="187" t="s">
        <v>176</v>
      </c>
      <c r="AX1796" s="187" t="s">
        <v>73</v>
      </c>
      <c r="AY1796" s="189" t="s">
        <v>165</v>
      </c>
    </row>
    <row r="1797" s="187" customFormat="true" ht="12" hidden="false" customHeight="false" outlineLevel="0" collapsed="false">
      <c r="B1797" s="188"/>
      <c r="D1797" s="180" t="s">
        <v>174</v>
      </c>
      <c r="E1797" s="189"/>
      <c r="F1797" s="190" t="s">
        <v>1680</v>
      </c>
      <c r="H1797" s="191" t="n">
        <v>5.04</v>
      </c>
      <c r="I1797" s="192"/>
      <c r="L1797" s="188"/>
      <c r="M1797" s="193"/>
      <c r="N1797" s="194"/>
      <c r="O1797" s="194"/>
      <c r="P1797" s="194"/>
      <c r="Q1797" s="194"/>
      <c r="R1797" s="194"/>
      <c r="S1797" s="194"/>
      <c r="T1797" s="194"/>
      <c r="U1797" s="195"/>
      <c r="AT1797" s="189" t="s">
        <v>174</v>
      </c>
      <c r="AU1797" s="189" t="s">
        <v>83</v>
      </c>
      <c r="AV1797" s="187" t="s">
        <v>83</v>
      </c>
      <c r="AW1797" s="187" t="s">
        <v>176</v>
      </c>
      <c r="AX1797" s="187" t="s">
        <v>73</v>
      </c>
      <c r="AY1797" s="189" t="s">
        <v>165</v>
      </c>
    </row>
    <row r="1798" s="187" customFormat="true" ht="12" hidden="false" customHeight="false" outlineLevel="0" collapsed="false">
      <c r="B1798" s="188"/>
      <c r="D1798" s="180" t="s">
        <v>174</v>
      </c>
      <c r="E1798" s="189"/>
      <c r="F1798" s="190" t="s">
        <v>1681</v>
      </c>
      <c r="H1798" s="191" t="n">
        <v>12.675</v>
      </c>
      <c r="I1798" s="192"/>
      <c r="L1798" s="188"/>
      <c r="M1798" s="193"/>
      <c r="N1798" s="194"/>
      <c r="O1798" s="194"/>
      <c r="P1798" s="194"/>
      <c r="Q1798" s="194"/>
      <c r="R1798" s="194"/>
      <c r="S1798" s="194"/>
      <c r="T1798" s="194"/>
      <c r="U1798" s="195"/>
      <c r="AT1798" s="189" t="s">
        <v>174</v>
      </c>
      <c r="AU1798" s="189" t="s">
        <v>83</v>
      </c>
      <c r="AV1798" s="187" t="s">
        <v>83</v>
      </c>
      <c r="AW1798" s="187" t="s">
        <v>176</v>
      </c>
      <c r="AX1798" s="187" t="s">
        <v>73</v>
      </c>
      <c r="AY1798" s="189" t="s">
        <v>165</v>
      </c>
    </row>
    <row r="1799" s="187" customFormat="true" ht="12" hidden="false" customHeight="false" outlineLevel="0" collapsed="false">
      <c r="B1799" s="188"/>
      <c r="D1799" s="180" t="s">
        <v>174</v>
      </c>
      <c r="E1799" s="189"/>
      <c r="F1799" s="190" t="s">
        <v>1682</v>
      </c>
      <c r="H1799" s="191" t="n">
        <v>3.87</v>
      </c>
      <c r="I1799" s="192"/>
      <c r="L1799" s="188"/>
      <c r="M1799" s="193"/>
      <c r="N1799" s="194"/>
      <c r="O1799" s="194"/>
      <c r="P1799" s="194"/>
      <c r="Q1799" s="194"/>
      <c r="R1799" s="194"/>
      <c r="S1799" s="194"/>
      <c r="T1799" s="194"/>
      <c r="U1799" s="195"/>
      <c r="AT1799" s="189" t="s">
        <v>174</v>
      </c>
      <c r="AU1799" s="189" t="s">
        <v>83</v>
      </c>
      <c r="AV1799" s="187" t="s">
        <v>83</v>
      </c>
      <c r="AW1799" s="187" t="s">
        <v>176</v>
      </c>
      <c r="AX1799" s="187" t="s">
        <v>73</v>
      </c>
      <c r="AY1799" s="189" t="s">
        <v>165</v>
      </c>
    </row>
    <row r="1800" s="187" customFormat="true" ht="12" hidden="false" customHeight="false" outlineLevel="0" collapsed="false">
      <c r="B1800" s="188"/>
      <c r="D1800" s="180" t="s">
        <v>174</v>
      </c>
      <c r="E1800" s="189"/>
      <c r="F1800" s="190" t="s">
        <v>1683</v>
      </c>
      <c r="H1800" s="191" t="n">
        <v>24.804</v>
      </c>
      <c r="I1800" s="192"/>
      <c r="L1800" s="188"/>
      <c r="M1800" s="193"/>
      <c r="N1800" s="194"/>
      <c r="O1800" s="194"/>
      <c r="P1800" s="194"/>
      <c r="Q1800" s="194"/>
      <c r="R1800" s="194"/>
      <c r="S1800" s="194"/>
      <c r="T1800" s="194"/>
      <c r="U1800" s="195"/>
      <c r="AT1800" s="189" t="s">
        <v>174</v>
      </c>
      <c r="AU1800" s="189" t="s">
        <v>83</v>
      </c>
      <c r="AV1800" s="187" t="s">
        <v>83</v>
      </c>
      <c r="AW1800" s="187" t="s">
        <v>176</v>
      </c>
      <c r="AX1800" s="187" t="s">
        <v>73</v>
      </c>
      <c r="AY1800" s="189" t="s">
        <v>165</v>
      </c>
    </row>
    <row r="1801" s="178" customFormat="true" ht="12" hidden="false" customHeight="false" outlineLevel="0" collapsed="false">
      <c r="B1801" s="179"/>
      <c r="D1801" s="180" t="s">
        <v>174</v>
      </c>
      <c r="E1801" s="181"/>
      <c r="F1801" s="182" t="s">
        <v>375</v>
      </c>
      <c r="H1801" s="181"/>
      <c r="I1801" s="183"/>
      <c r="L1801" s="179"/>
      <c r="M1801" s="184"/>
      <c r="N1801" s="185"/>
      <c r="O1801" s="185"/>
      <c r="P1801" s="185"/>
      <c r="Q1801" s="185"/>
      <c r="R1801" s="185"/>
      <c r="S1801" s="185"/>
      <c r="T1801" s="185"/>
      <c r="U1801" s="186"/>
      <c r="AT1801" s="181" t="s">
        <v>174</v>
      </c>
      <c r="AU1801" s="181" t="s">
        <v>83</v>
      </c>
      <c r="AV1801" s="178" t="s">
        <v>81</v>
      </c>
      <c r="AW1801" s="178" t="s">
        <v>176</v>
      </c>
      <c r="AX1801" s="178" t="s">
        <v>73</v>
      </c>
      <c r="AY1801" s="181" t="s">
        <v>165</v>
      </c>
    </row>
    <row r="1802" s="187" customFormat="true" ht="12" hidden="false" customHeight="false" outlineLevel="0" collapsed="false">
      <c r="B1802" s="188"/>
      <c r="D1802" s="180" t="s">
        <v>174</v>
      </c>
      <c r="E1802" s="189"/>
      <c r="F1802" s="190" t="s">
        <v>1684</v>
      </c>
      <c r="H1802" s="191" t="n">
        <v>34.5</v>
      </c>
      <c r="I1802" s="192"/>
      <c r="L1802" s="188"/>
      <c r="M1802" s="193"/>
      <c r="N1802" s="194"/>
      <c r="O1802" s="194"/>
      <c r="P1802" s="194"/>
      <c r="Q1802" s="194"/>
      <c r="R1802" s="194"/>
      <c r="S1802" s="194"/>
      <c r="T1802" s="194"/>
      <c r="U1802" s="195"/>
      <c r="AT1802" s="189" t="s">
        <v>174</v>
      </c>
      <c r="AU1802" s="189" t="s">
        <v>83</v>
      </c>
      <c r="AV1802" s="187" t="s">
        <v>83</v>
      </c>
      <c r="AW1802" s="187" t="s">
        <v>176</v>
      </c>
      <c r="AX1802" s="187" t="s">
        <v>73</v>
      </c>
      <c r="AY1802" s="189" t="s">
        <v>165</v>
      </c>
    </row>
    <row r="1803" s="187" customFormat="true" ht="12" hidden="false" customHeight="false" outlineLevel="0" collapsed="false">
      <c r="B1803" s="188"/>
      <c r="D1803" s="180" t="s">
        <v>174</v>
      </c>
      <c r="E1803" s="189"/>
      <c r="F1803" s="190" t="s">
        <v>1685</v>
      </c>
      <c r="H1803" s="191" t="n">
        <v>12.39</v>
      </c>
      <c r="I1803" s="192"/>
      <c r="L1803" s="188"/>
      <c r="M1803" s="193"/>
      <c r="N1803" s="194"/>
      <c r="O1803" s="194"/>
      <c r="P1803" s="194"/>
      <c r="Q1803" s="194"/>
      <c r="R1803" s="194"/>
      <c r="S1803" s="194"/>
      <c r="T1803" s="194"/>
      <c r="U1803" s="195"/>
      <c r="AT1803" s="189" t="s">
        <v>174</v>
      </c>
      <c r="AU1803" s="189" t="s">
        <v>83</v>
      </c>
      <c r="AV1803" s="187" t="s">
        <v>83</v>
      </c>
      <c r="AW1803" s="187" t="s">
        <v>176</v>
      </c>
      <c r="AX1803" s="187" t="s">
        <v>73</v>
      </c>
      <c r="AY1803" s="189" t="s">
        <v>165</v>
      </c>
    </row>
    <row r="1804" s="187" customFormat="true" ht="12" hidden="false" customHeight="false" outlineLevel="0" collapsed="false">
      <c r="B1804" s="188"/>
      <c r="D1804" s="180" t="s">
        <v>174</v>
      </c>
      <c r="E1804" s="189"/>
      <c r="F1804" s="190" t="s">
        <v>1686</v>
      </c>
      <c r="H1804" s="191" t="n">
        <v>46.425</v>
      </c>
      <c r="I1804" s="192"/>
      <c r="L1804" s="188"/>
      <c r="M1804" s="193"/>
      <c r="N1804" s="194"/>
      <c r="O1804" s="194"/>
      <c r="P1804" s="194"/>
      <c r="Q1804" s="194"/>
      <c r="R1804" s="194"/>
      <c r="S1804" s="194"/>
      <c r="T1804" s="194"/>
      <c r="U1804" s="195"/>
      <c r="AT1804" s="189" t="s">
        <v>174</v>
      </c>
      <c r="AU1804" s="189" t="s">
        <v>83</v>
      </c>
      <c r="AV1804" s="187" t="s">
        <v>83</v>
      </c>
      <c r="AW1804" s="187" t="s">
        <v>176</v>
      </c>
      <c r="AX1804" s="187" t="s">
        <v>73</v>
      </c>
      <c r="AY1804" s="189" t="s">
        <v>165</v>
      </c>
    </row>
    <row r="1805" s="187" customFormat="true" ht="12" hidden="false" customHeight="false" outlineLevel="0" collapsed="false">
      <c r="B1805" s="188"/>
      <c r="D1805" s="180" t="s">
        <v>174</v>
      </c>
      <c r="E1805" s="189"/>
      <c r="F1805" s="190" t="s">
        <v>1687</v>
      </c>
      <c r="H1805" s="191" t="n">
        <v>19.8</v>
      </c>
      <c r="I1805" s="192"/>
      <c r="L1805" s="188"/>
      <c r="M1805" s="193"/>
      <c r="N1805" s="194"/>
      <c r="O1805" s="194"/>
      <c r="P1805" s="194"/>
      <c r="Q1805" s="194"/>
      <c r="R1805" s="194"/>
      <c r="S1805" s="194"/>
      <c r="T1805" s="194"/>
      <c r="U1805" s="195"/>
      <c r="AT1805" s="189" t="s">
        <v>174</v>
      </c>
      <c r="AU1805" s="189" t="s">
        <v>83</v>
      </c>
      <c r="AV1805" s="187" t="s">
        <v>83</v>
      </c>
      <c r="AW1805" s="187" t="s">
        <v>176</v>
      </c>
      <c r="AX1805" s="187" t="s">
        <v>73</v>
      </c>
      <c r="AY1805" s="189" t="s">
        <v>165</v>
      </c>
    </row>
    <row r="1806" s="187" customFormat="true" ht="12" hidden="false" customHeight="false" outlineLevel="0" collapsed="false">
      <c r="B1806" s="188"/>
      <c r="D1806" s="180" t="s">
        <v>174</v>
      </c>
      <c r="E1806" s="189"/>
      <c r="F1806" s="190" t="s">
        <v>1688</v>
      </c>
      <c r="H1806" s="191" t="n">
        <v>28.96</v>
      </c>
      <c r="I1806" s="192"/>
      <c r="L1806" s="188"/>
      <c r="M1806" s="193"/>
      <c r="N1806" s="194"/>
      <c r="O1806" s="194"/>
      <c r="P1806" s="194"/>
      <c r="Q1806" s="194"/>
      <c r="R1806" s="194"/>
      <c r="S1806" s="194"/>
      <c r="T1806" s="194"/>
      <c r="U1806" s="195"/>
      <c r="AT1806" s="189" t="s">
        <v>174</v>
      </c>
      <c r="AU1806" s="189" t="s">
        <v>83</v>
      </c>
      <c r="AV1806" s="187" t="s">
        <v>83</v>
      </c>
      <c r="AW1806" s="187" t="s">
        <v>176</v>
      </c>
      <c r="AX1806" s="187" t="s">
        <v>73</v>
      </c>
      <c r="AY1806" s="189" t="s">
        <v>165</v>
      </c>
    </row>
    <row r="1807" s="187" customFormat="true" ht="12" hidden="false" customHeight="false" outlineLevel="0" collapsed="false">
      <c r="B1807" s="188"/>
      <c r="D1807" s="180" t="s">
        <v>174</v>
      </c>
      <c r="E1807" s="189"/>
      <c r="F1807" s="190" t="s">
        <v>1689</v>
      </c>
      <c r="H1807" s="191" t="n">
        <v>4.307</v>
      </c>
      <c r="I1807" s="192"/>
      <c r="L1807" s="188"/>
      <c r="M1807" s="193"/>
      <c r="N1807" s="194"/>
      <c r="O1807" s="194"/>
      <c r="P1807" s="194"/>
      <c r="Q1807" s="194"/>
      <c r="R1807" s="194"/>
      <c r="S1807" s="194"/>
      <c r="T1807" s="194"/>
      <c r="U1807" s="195"/>
      <c r="AT1807" s="189" t="s">
        <v>174</v>
      </c>
      <c r="AU1807" s="189" t="s">
        <v>83</v>
      </c>
      <c r="AV1807" s="187" t="s">
        <v>83</v>
      </c>
      <c r="AW1807" s="187" t="s">
        <v>176</v>
      </c>
      <c r="AX1807" s="187" t="s">
        <v>73</v>
      </c>
      <c r="AY1807" s="189" t="s">
        <v>165</v>
      </c>
    </row>
    <row r="1808" s="187" customFormat="true" ht="12" hidden="false" customHeight="false" outlineLevel="0" collapsed="false">
      <c r="B1808" s="188"/>
      <c r="D1808" s="180" t="s">
        <v>174</v>
      </c>
      <c r="E1808" s="189"/>
      <c r="F1808" s="190" t="s">
        <v>1690</v>
      </c>
      <c r="H1808" s="191" t="n">
        <v>2.1</v>
      </c>
      <c r="I1808" s="192"/>
      <c r="L1808" s="188"/>
      <c r="M1808" s="193"/>
      <c r="N1808" s="194"/>
      <c r="O1808" s="194"/>
      <c r="P1808" s="194"/>
      <c r="Q1808" s="194"/>
      <c r="R1808" s="194"/>
      <c r="S1808" s="194"/>
      <c r="T1808" s="194"/>
      <c r="U1808" s="195"/>
      <c r="AT1808" s="189" t="s">
        <v>174</v>
      </c>
      <c r="AU1808" s="189" t="s">
        <v>83</v>
      </c>
      <c r="AV1808" s="187" t="s">
        <v>83</v>
      </c>
      <c r="AW1808" s="187" t="s">
        <v>176</v>
      </c>
      <c r="AX1808" s="187" t="s">
        <v>73</v>
      </c>
      <c r="AY1808" s="189" t="s">
        <v>165</v>
      </c>
    </row>
    <row r="1809" s="187" customFormat="true" ht="12" hidden="false" customHeight="false" outlineLevel="0" collapsed="false">
      <c r="B1809" s="188"/>
      <c r="D1809" s="180" t="s">
        <v>174</v>
      </c>
      <c r="E1809" s="189"/>
      <c r="F1809" s="190" t="s">
        <v>1691</v>
      </c>
      <c r="H1809" s="191" t="n">
        <v>11.85</v>
      </c>
      <c r="I1809" s="192"/>
      <c r="L1809" s="188"/>
      <c r="M1809" s="193"/>
      <c r="N1809" s="194"/>
      <c r="O1809" s="194"/>
      <c r="P1809" s="194"/>
      <c r="Q1809" s="194"/>
      <c r="R1809" s="194"/>
      <c r="S1809" s="194"/>
      <c r="T1809" s="194"/>
      <c r="U1809" s="195"/>
      <c r="AT1809" s="189" t="s">
        <v>174</v>
      </c>
      <c r="AU1809" s="189" t="s">
        <v>83</v>
      </c>
      <c r="AV1809" s="187" t="s">
        <v>83</v>
      </c>
      <c r="AW1809" s="187" t="s">
        <v>176</v>
      </c>
      <c r="AX1809" s="187" t="s">
        <v>73</v>
      </c>
      <c r="AY1809" s="189" t="s">
        <v>165</v>
      </c>
    </row>
    <row r="1810" s="178" customFormat="true" ht="12" hidden="false" customHeight="false" outlineLevel="0" collapsed="false">
      <c r="B1810" s="179"/>
      <c r="D1810" s="180" t="s">
        <v>174</v>
      </c>
      <c r="E1810" s="181"/>
      <c r="F1810" s="182" t="s">
        <v>377</v>
      </c>
      <c r="H1810" s="181"/>
      <c r="I1810" s="183"/>
      <c r="L1810" s="179"/>
      <c r="M1810" s="184"/>
      <c r="N1810" s="185"/>
      <c r="O1810" s="185"/>
      <c r="P1810" s="185"/>
      <c r="Q1810" s="185"/>
      <c r="R1810" s="185"/>
      <c r="S1810" s="185"/>
      <c r="T1810" s="185"/>
      <c r="U1810" s="186"/>
      <c r="AT1810" s="181" t="s">
        <v>174</v>
      </c>
      <c r="AU1810" s="181" t="s">
        <v>83</v>
      </c>
      <c r="AV1810" s="178" t="s">
        <v>81</v>
      </c>
      <c r="AW1810" s="178" t="s">
        <v>176</v>
      </c>
      <c r="AX1810" s="178" t="s">
        <v>73</v>
      </c>
      <c r="AY1810" s="181" t="s">
        <v>165</v>
      </c>
    </row>
    <row r="1811" s="187" customFormat="true" ht="12" hidden="false" customHeight="false" outlineLevel="0" collapsed="false">
      <c r="B1811" s="188"/>
      <c r="D1811" s="180" t="s">
        <v>174</v>
      </c>
      <c r="E1811" s="189"/>
      <c r="F1811" s="190" t="s">
        <v>1684</v>
      </c>
      <c r="H1811" s="191" t="n">
        <v>34.5</v>
      </c>
      <c r="I1811" s="192"/>
      <c r="L1811" s="188"/>
      <c r="M1811" s="193"/>
      <c r="N1811" s="194"/>
      <c r="O1811" s="194"/>
      <c r="P1811" s="194"/>
      <c r="Q1811" s="194"/>
      <c r="R1811" s="194"/>
      <c r="S1811" s="194"/>
      <c r="T1811" s="194"/>
      <c r="U1811" s="195"/>
      <c r="AT1811" s="189" t="s">
        <v>174</v>
      </c>
      <c r="AU1811" s="189" t="s">
        <v>83</v>
      </c>
      <c r="AV1811" s="187" t="s">
        <v>83</v>
      </c>
      <c r="AW1811" s="187" t="s">
        <v>176</v>
      </c>
      <c r="AX1811" s="187" t="s">
        <v>73</v>
      </c>
      <c r="AY1811" s="189" t="s">
        <v>165</v>
      </c>
    </row>
    <row r="1812" s="187" customFormat="true" ht="12" hidden="false" customHeight="false" outlineLevel="0" collapsed="false">
      <c r="B1812" s="188"/>
      <c r="D1812" s="180" t="s">
        <v>174</v>
      </c>
      <c r="E1812" s="189"/>
      <c r="F1812" s="190" t="s">
        <v>1685</v>
      </c>
      <c r="H1812" s="191" t="n">
        <v>12.39</v>
      </c>
      <c r="I1812" s="192"/>
      <c r="L1812" s="188"/>
      <c r="M1812" s="193"/>
      <c r="N1812" s="194"/>
      <c r="O1812" s="194"/>
      <c r="P1812" s="194"/>
      <c r="Q1812" s="194"/>
      <c r="R1812" s="194"/>
      <c r="S1812" s="194"/>
      <c r="T1812" s="194"/>
      <c r="U1812" s="195"/>
      <c r="AT1812" s="189" t="s">
        <v>174</v>
      </c>
      <c r="AU1812" s="189" t="s">
        <v>83</v>
      </c>
      <c r="AV1812" s="187" t="s">
        <v>83</v>
      </c>
      <c r="AW1812" s="187" t="s">
        <v>176</v>
      </c>
      <c r="AX1812" s="187" t="s">
        <v>73</v>
      </c>
      <c r="AY1812" s="189" t="s">
        <v>165</v>
      </c>
    </row>
    <row r="1813" s="187" customFormat="true" ht="12" hidden="false" customHeight="false" outlineLevel="0" collapsed="false">
      <c r="B1813" s="188"/>
      <c r="D1813" s="180" t="s">
        <v>174</v>
      </c>
      <c r="E1813" s="189"/>
      <c r="F1813" s="190" t="s">
        <v>1686</v>
      </c>
      <c r="H1813" s="191" t="n">
        <v>46.425</v>
      </c>
      <c r="I1813" s="192"/>
      <c r="L1813" s="188"/>
      <c r="M1813" s="193"/>
      <c r="N1813" s="194"/>
      <c r="O1813" s="194"/>
      <c r="P1813" s="194"/>
      <c r="Q1813" s="194"/>
      <c r="R1813" s="194"/>
      <c r="S1813" s="194"/>
      <c r="T1813" s="194"/>
      <c r="U1813" s="195"/>
      <c r="AT1813" s="189" t="s">
        <v>174</v>
      </c>
      <c r="AU1813" s="189" t="s">
        <v>83</v>
      </c>
      <c r="AV1813" s="187" t="s">
        <v>83</v>
      </c>
      <c r="AW1813" s="187" t="s">
        <v>176</v>
      </c>
      <c r="AX1813" s="187" t="s">
        <v>73</v>
      </c>
      <c r="AY1813" s="189" t="s">
        <v>165</v>
      </c>
    </row>
    <row r="1814" s="178" customFormat="true" ht="12" hidden="false" customHeight="false" outlineLevel="0" collapsed="false">
      <c r="B1814" s="179"/>
      <c r="D1814" s="180" t="s">
        <v>174</v>
      </c>
      <c r="E1814" s="181"/>
      <c r="F1814" s="182" t="s">
        <v>377</v>
      </c>
      <c r="H1814" s="181"/>
      <c r="I1814" s="183"/>
      <c r="L1814" s="179"/>
      <c r="M1814" s="184"/>
      <c r="N1814" s="185"/>
      <c r="O1814" s="185"/>
      <c r="P1814" s="185"/>
      <c r="Q1814" s="185"/>
      <c r="R1814" s="185"/>
      <c r="S1814" s="185"/>
      <c r="T1814" s="185"/>
      <c r="U1814" s="186"/>
      <c r="AT1814" s="181" t="s">
        <v>174</v>
      </c>
      <c r="AU1814" s="181" t="s">
        <v>83</v>
      </c>
      <c r="AV1814" s="178" t="s">
        <v>81</v>
      </c>
      <c r="AW1814" s="178" t="s">
        <v>176</v>
      </c>
      <c r="AX1814" s="178" t="s">
        <v>73</v>
      </c>
      <c r="AY1814" s="181" t="s">
        <v>165</v>
      </c>
    </row>
    <row r="1815" s="187" customFormat="true" ht="12" hidden="false" customHeight="false" outlineLevel="0" collapsed="false">
      <c r="B1815" s="188"/>
      <c r="D1815" s="180" t="s">
        <v>174</v>
      </c>
      <c r="E1815" s="189"/>
      <c r="F1815" s="190" t="s">
        <v>1692</v>
      </c>
      <c r="H1815" s="191" t="n">
        <v>6.525</v>
      </c>
      <c r="I1815" s="192"/>
      <c r="L1815" s="188"/>
      <c r="M1815" s="193"/>
      <c r="N1815" s="194"/>
      <c r="O1815" s="194"/>
      <c r="P1815" s="194"/>
      <c r="Q1815" s="194"/>
      <c r="R1815" s="194"/>
      <c r="S1815" s="194"/>
      <c r="T1815" s="194"/>
      <c r="U1815" s="195"/>
      <c r="AT1815" s="189" t="s">
        <v>174</v>
      </c>
      <c r="AU1815" s="189" t="s">
        <v>83</v>
      </c>
      <c r="AV1815" s="187" t="s">
        <v>83</v>
      </c>
      <c r="AW1815" s="187" t="s">
        <v>176</v>
      </c>
      <c r="AX1815" s="187" t="s">
        <v>73</v>
      </c>
      <c r="AY1815" s="189" t="s">
        <v>165</v>
      </c>
    </row>
    <row r="1816" s="187" customFormat="true" ht="12" hidden="false" customHeight="false" outlineLevel="0" collapsed="false">
      <c r="B1816" s="188"/>
      <c r="D1816" s="180" t="s">
        <v>174</v>
      </c>
      <c r="E1816" s="189"/>
      <c r="F1816" s="190" t="s">
        <v>1693</v>
      </c>
      <c r="H1816" s="191" t="n">
        <v>3.225</v>
      </c>
      <c r="I1816" s="192"/>
      <c r="L1816" s="188"/>
      <c r="M1816" s="193"/>
      <c r="N1816" s="194"/>
      <c r="O1816" s="194"/>
      <c r="P1816" s="194"/>
      <c r="Q1816" s="194"/>
      <c r="R1816" s="194"/>
      <c r="S1816" s="194"/>
      <c r="T1816" s="194"/>
      <c r="U1816" s="195"/>
      <c r="AT1816" s="189" t="s">
        <v>174</v>
      </c>
      <c r="AU1816" s="189" t="s">
        <v>83</v>
      </c>
      <c r="AV1816" s="187" t="s">
        <v>83</v>
      </c>
      <c r="AW1816" s="187" t="s">
        <v>176</v>
      </c>
      <c r="AX1816" s="187" t="s">
        <v>73</v>
      </c>
      <c r="AY1816" s="189" t="s">
        <v>165</v>
      </c>
    </row>
    <row r="1817" s="187" customFormat="true" ht="12" hidden="false" customHeight="false" outlineLevel="0" collapsed="false">
      <c r="B1817" s="188"/>
      <c r="D1817" s="180" t="s">
        <v>174</v>
      </c>
      <c r="E1817" s="189"/>
      <c r="F1817" s="190" t="s">
        <v>1694</v>
      </c>
      <c r="H1817" s="191" t="n">
        <v>9.66</v>
      </c>
      <c r="I1817" s="192"/>
      <c r="L1817" s="188"/>
      <c r="M1817" s="193"/>
      <c r="N1817" s="194"/>
      <c r="O1817" s="194"/>
      <c r="P1817" s="194"/>
      <c r="Q1817" s="194"/>
      <c r="R1817" s="194"/>
      <c r="S1817" s="194"/>
      <c r="T1817" s="194"/>
      <c r="U1817" s="195"/>
      <c r="AT1817" s="189" t="s">
        <v>174</v>
      </c>
      <c r="AU1817" s="189" t="s">
        <v>83</v>
      </c>
      <c r="AV1817" s="187" t="s">
        <v>83</v>
      </c>
      <c r="AW1817" s="187" t="s">
        <v>176</v>
      </c>
      <c r="AX1817" s="187" t="s">
        <v>73</v>
      </c>
      <c r="AY1817" s="189" t="s">
        <v>165</v>
      </c>
    </row>
    <row r="1818" s="187" customFormat="true" ht="12" hidden="false" customHeight="false" outlineLevel="0" collapsed="false">
      <c r="B1818" s="188"/>
      <c r="D1818" s="180" t="s">
        <v>174</v>
      </c>
      <c r="E1818" s="189"/>
      <c r="F1818" s="190" t="s">
        <v>1695</v>
      </c>
      <c r="H1818" s="191" t="n">
        <v>5.925</v>
      </c>
      <c r="I1818" s="192"/>
      <c r="L1818" s="188"/>
      <c r="M1818" s="193"/>
      <c r="N1818" s="194"/>
      <c r="O1818" s="194"/>
      <c r="P1818" s="194"/>
      <c r="Q1818" s="194"/>
      <c r="R1818" s="194"/>
      <c r="S1818" s="194"/>
      <c r="T1818" s="194"/>
      <c r="U1818" s="195"/>
      <c r="AT1818" s="189" t="s">
        <v>174</v>
      </c>
      <c r="AU1818" s="189" t="s">
        <v>83</v>
      </c>
      <c r="AV1818" s="187" t="s">
        <v>83</v>
      </c>
      <c r="AW1818" s="187" t="s">
        <v>176</v>
      </c>
      <c r="AX1818" s="187" t="s">
        <v>73</v>
      </c>
      <c r="AY1818" s="189" t="s">
        <v>165</v>
      </c>
    </row>
    <row r="1819" s="187" customFormat="true" ht="12" hidden="false" customHeight="false" outlineLevel="0" collapsed="false">
      <c r="B1819" s="188"/>
      <c r="D1819" s="180" t="s">
        <v>174</v>
      </c>
      <c r="E1819" s="189"/>
      <c r="F1819" s="190" t="s">
        <v>1696</v>
      </c>
      <c r="H1819" s="191" t="n">
        <v>3.52</v>
      </c>
      <c r="I1819" s="192"/>
      <c r="L1819" s="188"/>
      <c r="M1819" s="193"/>
      <c r="N1819" s="194"/>
      <c r="O1819" s="194"/>
      <c r="P1819" s="194"/>
      <c r="Q1819" s="194"/>
      <c r="R1819" s="194"/>
      <c r="S1819" s="194"/>
      <c r="T1819" s="194"/>
      <c r="U1819" s="195"/>
      <c r="AT1819" s="189" t="s">
        <v>174</v>
      </c>
      <c r="AU1819" s="189" t="s">
        <v>83</v>
      </c>
      <c r="AV1819" s="187" t="s">
        <v>83</v>
      </c>
      <c r="AW1819" s="187" t="s">
        <v>176</v>
      </c>
      <c r="AX1819" s="187" t="s">
        <v>73</v>
      </c>
      <c r="AY1819" s="189" t="s">
        <v>165</v>
      </c>
    </row>
    <row r="1820" s="187" customFormat="true" ht="12" hidden="false" customHeight="false" outlineLevel="0" collapsed="false">
      <c r="B1820" s="188"/>
      <c r="D1820" s="180" t="s">
        <v>174</v>
      </c>
      <c r="E1820" s="189"/>
      <c r="F1820" s="190" t="s">
        <v>1697</v>
      </c>
      <c r="H1820" s="191" t="n">
        <v>35.2</v>
      </c>
      <c r="I1820" s="192"/>
      <c r="L1820" s="188"/>
      <c r="M1820" s="193"/>
      <c r="N1820" s="194"/>
      <c r="O1820" s="194"/>
      <c r="P1820" s="194"/>
      <c r="Q1820" s="194"/>
      <c r="R1820" s="194"/>
      <c r="S1820" s="194"/>
      <c r="T1820" s="194"/>
      <c r="U1820" s="195"/>
      <c r="AT1820" s="189" t="s">
        <v>174</v>
      </c>
      <c r="AU1820" s="189" t="s">
        <v>83</v>
      </c>
      <c r="AV1820" s="187" t="s">
        <v>83</v>
      </c>
      <c r="AW1820" s="187" t="s">
        <v>176</v>
      </c>
      <c r="AX1820" s="187" t="s">
        <v>73</v>
      </c>
      <c r="AY1820" s="189" t="s">
        <v>165</v>
      </c>
    </row>
    <row r="1821" s="196" customFormat="true" ht="12" hidden="false" customHeight="false" outlineLevel="0" collapsed="false">
      <c r="B1821" s="197"/>
      <c r="D1821" s="180" t="s">
        <v>174</v>
      </c>
      <c r="E1821" s="198"/>
      <c r="F1821" s="199" t="s">
        <v>178</v>
      </c>
      <c r="H1821" s="200" t="n">
        <v>496.649</v>
      </c>
      <c r="I1821" s="201"/>
      <c r="L1821" s="197"/>
      <c r="M1821" s="202"/>
      <c r="N1821" s="203"/>
      <c r="O1821" s="203"/>
      <c r="P1821" s="203"/>
      <c r="Q1821" s="203"/>
      <c r="R1821" s="203"/>
      <c r="S1821" s="203"/>
      <c r="T1821" s="203"/>
      <c r="U1821" s="204"/>
      <c r="AT1821" s="198" t="s">
        <v>174</v>
      </c>
      <c r="AU1821" s="198" t="s">
        <v>83</v>
      </c>
      <c r="AV1821" s="196" t="s">
        <v>172</v>
      </c>
      <c r="AW1821" s="196" t="s">
        <v>176</v>
      </c>
      <c r="AX1821" s="196" t="s">
        <v>81</v>
      </c>
      <c r="AY1821" s="198" t="s">
        <v>165</v>
      </c>
    </row>
    <row r="1822" s="150" customFormat="true" ht="23" hidden="false" customHeight="true" outlineLevel="0" collapsed="false">
      <c r="B1822" s="151"/>
      <c r="D1822" s="152" t="s">
        <v>72</v>
      </c>
      <c r="E1822" s="162" t="s">
        <v>1698</v>
      </c>
      <c r="F1822" s="162" t="s">
        <v>1699</v>
      </c>
      <c r="I1822" s="154"/>
      <c r="J1822" s="163" t="n">
        <f aca="false">BK1822</f>
        <v>0</v>
      </c>
      <c r="L1822" s="151"/>
      <c r="M1822" s="156"/>
      <c r="N1822" s="157"/>
      <c r="O1822" s="157"/>
      <c r="P1822" s="158" t="n">
        <f aca="false">SUM(P1823:P1870)</f>
        <v>0</v>
      </c>
      <c r="Q1822" s="157"/>
      <c r="R1822" s="158" t="n">
        <f aca="false">SUM(R1823:R1870)</f>
        <v>0</v>
      </c>
      <c r="S1822" s="157"/>
      <c r="T1822" s="158" t="n">
        <f aca="false">SUM(T1823:T1870)</f>
        <v>0</v>
      </c>
      <c r="U1822" s="159"/>
      <c r="AR1822" s="152" t="s">
        <v>81</v>
      </c>
      <c r="AT1822" s="160" t="s">
        <v>72</v>
      </c>
      <c r="AU1822" s="160" t="s">
        <v>81</v>
      </c>
      <c r="AY1822" s="152" t="s">
        <v>165</v>
      </c>
      <c r="BK1822" s="161" t="n">
        <f aca="false">SUM(BK1823:BK1870)</f>
        <v>0</v>
      </c>
    </row>
    <row r="1823" s="22" customFormat="true" ht="24" hidden="false" customHeight="true" outlineLevel="0" collapsed="false">
      <c r="B1823" s="164"/>
      <c r="C1823" s="165" t="s">
        <v>1700</v>
      </c>
      <c r="D1823" s="165" t="s">
        <v>167</v>
      </c>
      <c r="E1823" s="166" t="s">
        <v>1701</v>
      </c>
      <c r="F1823" s="167" t="s">
        <v>1702</v>
      </c>
      <c r="G1823" s="168" t="s">
        <v>265</v>
      </c>
      <c r="H1823" s="169" t="n">
        <v>572.234</v>
      </c>
      <c r="I1823" s="170"/>
      <c r="J1823" s="171" t="n">
        <f aca="false">ROUND(I1823*H1823,2)</f>
        <v>0</v>
      </c>
      <c r="K1823" s="167" t="s">
        <v>171</v>
      </c>
      <c r="L1823" s="23"/>
      <c r="M1823" s="172"/>
      <c r="N1823" s="173" t="s">
        <v>44</v>
      </c>
      <c r="O1823" s="54"/>
      <c r="P1823" s="174" t="n">
        <f aca="false">O1823*H1823</f>
        <v>0</v>
      </c>
      <c r="Q1823" s="174" t="n">
        <v>0</v>
      </c>
      <c r="R1823" s="174" t="n">
        <f aca="false">Q1823*H1823</f>
        <v>0</v>
      </c>
      <c r="S1823" s="174" t="n">
        <v>0</v>
      </c>
      <c r="T1823" s="174" t="n">
        <f aca="false">S1823*H1823</f>
        <v>0</v>
      </c>
      <c r="U1823" s="175"/>
      <c r="AR1823" s="176" t="s">
        <v>172</v>
      </c>
      <c r="AT1823" s="176" t="s">
        <v>167</v>
      </c>
      <c r="AU1823" s="176" t="s">
        <v>83</v>
      </c>
      <c r="AY1823" s="3" t="s">
        <v>165</v>
      </c>
      <c r="BE1823" s="177" t="n">
        <f aca="false">IF(N1823="základní",J1823,0)</f>
        <v>0</v>
      </c>
      <c r="BF1823" s="177" t="n">
        <f aca="false">IF(N1823="snížená",J1823,0)</f>
        <v>0</v>
      </c>
      <c r="BG1823" s="177" t="n">
        <f aca="false">IF(N1823="zákl. přenesená",J1823,0)</f>
        <v>0</v>
      </c>
      <c r="BH1823" s="177" t="n">
        <f aca="false">IF(N1823="sníž. přenesená",J1823,0)</f>
        <v>0</v>
      </c>
      <c r="BI1823" s="177" t="n">
        <f aca="false">IF(N1823="nulová",J1823,0)</f>
        <v>0</v>
      </c>
      <c r="BJ1823" s="3" t="s">
        <v>81</v>
      </c>
      <c r="BK1823" s="177" t="n">
        <f aca="false">ROUND(I1823*H1823,2)</f>
        <v>0</v>
      </c>
      <c r="BL1823" s="3" t="s">
        <v>172</v>
      </c>
      <c r="BM1823" s="176" t="s">
        <v>1703</v>
      </c>
    </row>
    <row r="1824" s="22" customFormat="true" ht="24" hidden="false" customHeight="true" outlineLevel="0" collapsed="false">
      <c r="B1824" s="164"/>
      <c r="C1824" s="165" t="s">
        <v>1704</v>
      </c>
      <c r="D1824" s="165" t="s">
        <v>167</v>
      </c>
      <c r="E1824" s="166" t="s">
        <v>1705</v>
      </c>
      <c r="F1824" s="167" t="s">
        <v>1706</v>
      </c>
      <c r="G1824" s="168" t="s">
        <v>265</v>
      </c>
      <c r="H1824" s="169" t="n">
        <v>572.234</v>
      </c>
      <c r="I1824" s="170"/>
      <c r="J1824" s="171" t="n">
        <f aca="false">ROUND(I1824*H1824,2)</f>
        <v>0</v>
      </c>
      <c r="K1824" s="167" t="s">
        <v>171</v>
      </c>
      <c r="L1824" s="23"/>
      <c r="M1824" s="172"/>
      <c r="N1824" s="173" t="s">
        <v>44</v>
      </c>
      <c r="O1824" s="54"/>
      <c r="P1824" s="174" t="n">
        <f aca="false">O1824*H1824</f>
        <v>0</v>
      </c>
      <c r="Q1824" s="174" t="n">
        <v>0</v>
      </c>
      <c r="R1824" s="174" t="n">
        <f aca="false">Q1824*H1824</f>
        <v>0</v>
      </c>
      <c r="S1824" s="174" t="n">
        <v>0</v>
      </c>
      <c r="T1824" s="174" t="n">
        <f aca="false">S1824*H1824</f>
        <v>0</v>
      </c>
      <c r="U1824" s="175"/>
      <c r="AR1824" s="176" t="s">
        <v>172</v>
      </c>
      <c r="AT1824" s="176" t="s">
        <v>167</v>
      </c>
      <c r="AU1824" s="176" t="s">
        <v>83</v>
      </c>
      <c r="AY1824" s="3" t="s">
        <v>165</v>
      </c>
      <c r="BE1824" s="177" t="n">
        <f aca="false">IF(N1824="základní",J1824,0)</f>
        <v>0</v>
      </c>
      <c r="BF1824" s="177" t="n">
        <f aca="false">IF(N1824="snížená",J1824,0)</f>
        <v>0</v>
      </c>
      <c r="BG1824" s="177" t="n">
        <f aca="false">IF(N1824="zákl. přenesená",J1824,0)</f>
        <v>0</v>
      </c>
      <c r="BH1824" s="177" t="n">
        <f aca="false">IF(N1824="sníž. přenesená",J1824,0)</f>
        <v>0</v>
      </c>
      <c r="BI1824" s="177" t="n">
        <f aca="false">IF(N1824="nulová",J1824,0)</f>
        <v>0</v>
      </c>
      <c r="BJ1824" s="3" t="s">
        <v>81</v>
      </c>
      <c r="BK1824" s="177" t="n">
        <f aca="false">ROUND(I1824*H1824,2)</f>
        <v>0</v>
      </c>
      <c r="BL1824" s="3" t="s">
        <v>172</v>
      </c>
      <c r="BM1824" s="176" t="s">
        <v>1707</v>
      </c>
    </row>
    <row r="1825" s="22" customFormat="true" ht="24" hidden="false" customHeight="true" outlineLevel="0" collapsed="false">
      <c r="B1825" s="164"/>
      <c r="C1825" s="165" t="s">
        <v>1708</v>
      </c>
      <c r="D1825" s="165" t="s">
        <v>167</v>
      </c>
      <c r="E1825" s="166" t="s">
        <v>1709</v>
      </c>
      <c r="F1825" s="167" t="s">
        <v>1710</v>
      </c>
      <c r="G1825" s="168" t="s">
        <v>265</v>
      </c>
      <c r="H1825" s="169" t="n">
        <v>10300.212</v>
      </c>
      <c r="I1825" s="170"/>
      <c r="J1825" s="171" t="n">
        <f aca="false">ROUND(I1825*H1825,2)</f>
        <v>0</v>
      </c>
      <c r="K1825" s="167" t="s">
        <v>171</v>
      </c>
      <c r="L1825" s="23"/>
      <c r="M1825" s="172"/>
      <c r="N1825" s="173" t="s">
        <v>44</v>
      </c>
      <c r="O1825" s="54"/>
      <c r="P1825" s="174" t="n">
        <f aca="false">O1825*H1825</f>
        <v>0</v>
      </c>
      <c r="Q1825" s="174" t="n">
        <v>0</v>
      </c>
      <c r="R1825" s="174" t="n">
        <f aca="false">Q1825*H1825</f>
        <v>0</v>
      </c>
      <c r="S1825" s="174" t="n">
        <v>0</v>
      </c>
      <c r="T1825" s="174" t="n">
        <f aca="false">S1825*H1825</f>
        <v>0</v>
      </c>
      <c r="U1825" s="175"/>
      <c r="AR1825" s="176" t="s">
        <v>172</v>
      </c>
      <c r="AT1825" s="176" t="s">
        <v>167</v>
      </c>
      <c r="AU1825" s="176" t="s">
        <v>83</v>
      </c>
      <c r="AY1825" s="3" t="s">
        <v>165</v>
      </c>
      <c r="BE1825" s="177" t="n">
        <f aca="false">IF(N1825="základní",J1825,0)</f>
        <v>0</v>
      </c>
      <c r="BF1825" s="177" t="n">
        <f aca="false">IF(N1825="snížená",J1825,0)</f>
        <v>0</v>
      </c>
      <c r="BG1825" s="177" t="n">
        <f aca="false">IF(N1825="zákl. přenesená",J1825,0)</f>
        <v>0</v>
      </c>
      <c r="BH1825" s="177" t="n">
        <f aca="false">IF(N1825="sníž. přenesená",J1825,0)</f>
        <v>0</v>
      </c>
      <c r="BI1825" s="177" t="n">
        <f aca="false">IF(N1825="nulová",J1825,0)</f>
        <v>0</v>
      </c>
      <c r="BJ1825" s="3" t="s">
        <v>81</v>
      </c>
      <c r="BK1825" s="177" t="n">
        <f aca="false">ROUND(I1825*H1825,2)</f>
        <v>0</v>
      </c>
      <c r="BL1825" s="3" t="s">
        <v>172</v>
      </c>
      <c r="BM1825" s="176" t="s">
        <v>1711</v>
      </c>
    </row>
    <row r="1826" s="187" customFormat="true" ht="12" hidden="false" customHeight="false" outlineLevel="0" collapsed="false">
      <c r="B1826" s="188"/>
      <c r="D1826" s="180" t="s">
        <v>174</v>
      </c>
      <c r="E1826" s="189"/>
      <c r="F1826" s="190" t="s">
        <v>1712</v>
      </c>
      <c r="H1826" s="191" t="n">
        <v>10300.212</v>
      </c>
      <c r="I1826" s="192"/>
      <c r="L1826" s="188"/>
      <c r="M1826" s="193"/>
      <c r="N1826" s="194"/>
      <c r="O1826" s="194"/>
      <c r="P1826" s="194"/>
      <c r="Q1826" s="194"/>
      <c r="R1826" s="194"/>
      <c r="S1826" s="194"/>
      <c r="T1826" s="194"/>
      <c r="U1826" s="195"/>
      <c r="AT1826" s="189" t="s">
        <v>174</v>
      </c>
      <c r="AU1826" s="189" t="s">
        <v>83</v>
      </c>
      <c r="AV1826" s="187" t="s">
        <v>83</v>
      </c>
      <c r="AW1826" s="187" t="s">
        <v>176</v>
      </c>
      <c r="AX1826" s="187" t="s">
        <v>73</v>
      </c>
      <c r="AY1826" s="189" t="s">
        <v>165</v>
      </c>
    </row>
    <row r="1827" s="196" customFormat="true" ht="12" hidden="false" customHeight="false" outlineLevel="0" collapsed="false">
      <c r="B1827" s="197"/>
      <c r="D1827" s="180" t="s">
        <v>174</v>
      </c>
      <c r="E1827" s="198"/>
      <c r="F1827" s="199" t="s">
        <v>178</v>
      </c>
      <c r="H1827" s="200" t="n">
        <v>10300.212</v>
      </c>
      <c r="I1827" s="201"/>
      <c r="L1827" s="197"/>
      <c r="M1827" s="202"/>
      <c r="N1827" s="203"/>
      <c r="O1827" s="203"/>
      <c r="P1827" s="203"/>
      <c r="Q1827" s="203"/>
      <c r="R1827" s="203"/>
      <c r="S1827" s="203"/>
      <c r="T1827" s="203"/>
      <c r="U1827" s="204"/>
      <c r="AT1827" s="198" t="s">
        <v>174</v>
      </c>
      <c r="AU1827" s="198" t="s">
        <v>83</v>
      </c>
      <c r="AV1827" s="196" t="s">
        <v>172</v>
      </c>
      <c r="AW1827" s="196" t="s">
        <v>176</v>
      </c>
      <c r="AX1827" s="196" t="s">
        <v>81</v>
      </c>
      <c r="AY1827" s="198" t="s">
        <v>165</v>
      </c>
    </row>
    <row r="1828" s="22" customFormat="true" ht="24" hidden="false" customHeight="true" outlineLevel="0" collapsed="false">
      <c r="B1828" s="164"/>
      <c r="C1828" s="165" t="s">
        <v>1713</v>
      </c>
      <c r="D1828" s="165" t="s">
        <v>167</v>
      </c>
      <c r="E1828" s="166" t="s">
        <v>1714</v>
      </c>
      <c r="F1828" s="167" t="s">
        <v>1715</v>
      </c>
      <c r="G1828" s="168" t="s">
        <v>265</v>
      </c>
      <c r="H1828" s="169" t="n">
        <v>408.558</v>
      </c>
      <c r="I1828" s="170"/>
      <c r="J1828" s="171" t="n">
        <f aca="false">ROUND(I1828*H1828,2)</f>
        <v>0</v>
      </c>
      <c r="K1828" s="167" t="s">
        <v>171</v>
      </c>
      <c r="L1828" s="23"/>
      <c r="M1828" s="172"/>
      <c r="N1828" s="173" t="s">
        <v>44</v>
      </c>
      <c r="O1828" s="54"/>
      <c r="P1828" s="174" t="n">
        <f aca="false">O1828*H1828</f>
        <v>0</v>
      </c>
      <c r="Q1828" s="174" t="n">
        <v>0</v>
      </c>
      <c r="R1828" s="174" t="n">
        <f aca="false">Q1828*H1828</f>
        <v>0</v>
      </c>
      <c r="S1828" s="174" t="n">
        <v>0</v>
      </c>
      <c r="T1828" s="174" t="n">
        <f aca="false">S1828*H1828</f>
        <v>0</v>
      </c>
      <c r="U1828" s="175"/>
      <c r="AR1828" s="176" t="s">
        <v>172</v>
      </c>
      <c r="AT1828" s="176" t="s">
        <v>167</v>
      </c>
      <c r="AU1828" s="176" t="s">
        <v>83</v>
      </c>
      <c r="AY1828" s="3" t="s">
        <v>165</v>
      </c>
      <c r="BE1828" s="177" t="n">
        <f aca="false">IF(N1828="základní",J1828,0)</f>
        <v>0</v>
      </c>
      <c r="BF1828" s="177" t="n">
        <f aca="false">IF(N1828="snížená",J1828,0)</f>
        <v>0</v>
      </c>
      <c r="BG1828" s="177" t="n">
        <f aca="false">IF(N1828="zákl. přenesená",J1828,0)</f>
        <v>0</v>
      </c>
      <c r="BH1828" s="177" t="n">
        <f aca="false">IF(N1828="sníž. přenesená",J1828,0)</f>
        <v>0</v>
      </c>
      <c r="BI1828" s="177" t="n">
        <f aca="false">IF(N1828="nulová",J1828,0)</f>
        <v>0</v>
      </c>
      <c r="BJ1828" s="3" t="s">
        <v>81</v>
      </c>
      <c r="BK1828" s="177" t="n">
        <f aca="false">ROUND(I1828*H1828,2)</f>
        <v>0</v>
      </c>
      <c r="BL1828" s="3" t="s">
        <v>172</v>
      </c>
      <c r="BM1828" s="176" t="s">
        <v>1716</v>
      </c>
    </row>
    <row r="1829" s="187" customFormat="true" ht="12" hidden="false" customHeight="false" outlineLevel="0" collapsed="false">
      <c r="B1829" s="188"/>
      <c r="D1829" s="180" t="s">
        <v>174</v>
      </c>
      <c r="E1829" s="189"/>
      <c r="F1829" s="190" t="s">
        <v>1717</v>
      </c>
      <c r="H1829" s="191" t="n">
        <v>597.268</v>
      </c>
      <c r="I1829" s="192"/>
      <c r="L1829" s="188"/>
      <c r="M1829" s="193"/>
      <c r="N1829" s="194"/>
      <c r="O1829" s="194"/>
      <c r="P1829" s="194"/>
      <c r="Q1829" s="194"/>
      <c r="R1829" s="194"/>
      <c r="S1829" s="194"/>
      <c r="T1829" s="194"/>
      <c r="U1829" s="195"/>
      <c r="AT1829" s="189" t="s">
        <v>174</v>
      </c>
      <c r="AU1829" s="189" t="s">
        <v>83</v>
      </c>
      <c r="AV1829" s="187" t="s">
        <v>83</v>
      </c>
      <c r="AW1829" s="187" t="s">
        <v>176</v>
      </c>
      <c r="AX1829" s="187" t="s">
        <v>73</v>
      </c>
      <c r="AY1829" s="189" t="s">
        <v>165</v>
      </c>
    </row>
    <row r="1830" s="187" customFormat="true" ht="12" hidden="false" customHeight="false" outlineLevel="0" collapsed="false">
      <c r="B1830" s="188"/>
      <c r="D1830" s="180" t="s">
        <v>174</v>
      </c>
      <c r="E1830" s="189"/>
      <c r="F1830" s="190" t="s">
        <v>1718</v>
      </c>
      <c r="H1830" s="191" t="n">
        <v>-162.894</v>
      </c>
      <c r="I1830" s="192"/>
      <c r="L1830" s="188"/>
      <c r="M1830" s="193"/>
      <c r="N1830" s="194"/>
      <c r="O1830" s="194"/>
      <c r="P1830" s="194"/>
      <c r="Q1830" s="194"/>
      <c r="R1830" s="194"/>
      <c r="S1830" s="194"/>
      <c r="T1830" s="194"/>
      <c r="U1830" s="195"/>
      <c r="AT1830" s="189" t="s">
        <v>174</v>
      </c>
      <c r="AU1830" s="189" t="s">
        <v>83</v>
      </c>
      <c r="AV1830" s="187" t="s">
        <v>83</v>
      </c>
      <c r="AW1830" s="187" t="s">
        <v>176</v>
      </c>
      <c r="AX1830" s="187" t="s">
        <v>73</v>
      </c>
      <c r="AY1830" s="189" t="s">
        <v>165</v>
      </c>
    </row>
    <row r="1831" s="187" customFormat="true" ht="12" hidden="false" customHeight="false" outlineLevel="0" collapsed="false">
      <c r="B1831" s="188"/>
      <c r="D1831" s="180" t="s">
        <v>174</v>
      </c>
      <c r="E1831" s="189"/>
      <c r="F1831" s="190" t="s">
        <v>1719</v>
      </c>
      <c r="H1831" s="191" t="n">
        <v>-0.145</v>
      </c>
      <c r="I1831" s="192"/>
      <c r="L1831" s="188"/>
      <c r="M1831" s="193"/>
      <c r="N1831" s="194"/>
      <c r="O1831" s="194"/>
      <c r="P1831" s="194"/>
      <c r="Q1831" s="194"/>
      <c r="R1831" s="194"/>
      <c r="S1831" s="194"/>
      <c r="T1831" s="194"/>
      <c r="U1831" s="195"/>
      <c r="AT1831" s="189" t="s">
        <v>174</v>
      </c>
      <c r="AU1831" s="189" t="s">
        <v>83</v>
      </c>
      <c r="AV1831" s="187" t="s">
        <v>83</v>
      </c>
      <c r="AW1831" s="187" t="s">
        <v>176</v>
      </c>
      <c r="AX1831" s="187" t="s">
        <v>73</v>
      </c>
      <c r="AY1831" s="189" t="s">
        <v>165</v>
      </c>
    </row>
    <row r="1832" s="187" customFormat="true" ht="12" hidden="false" customHeight="false" outlineLevel="0" collapsed="false">
      <c r="B1832" s="188"/>
      <c r="D1832" s="180" t="s">
        <v>174</v>
      </c>
      <c r="E1832" s="189"/>
      <c r="F1832" s="190" t="s">
        <v>1720</v>
      </c>
      <c r="H1832" s="191" t="n">
        <v>-22.738</v>
      </c>
      <c r="I1832" s="192"/>
      <c r="L1832" s="188"/>
      <c r="M1832" s="193"/>
      <c r="N1832" s="194"/>
      <c r="O1832" s="194"/>
      <c r="P1832" s="194"/>
      <c r="Q1832" s="194"/>
      <c r="R1832" s="194"/>
      <c r="S1832" s="194"/>
      <c r="T1832" s="194"/>
      <c r="U1832" s="195"/>
      <c r="AT1832" s="189" t="s">
        <v>174</v>
      </c>
      <c r="AU1832" s="189" t="s">
        <v>83</v>
      </c>
      <c r="AV1832" s="187" t="s">
        <v>83</v>
      </c>
      <c r="AW1832" s="187" t="s">
        <v>176</v>
      </c>
      <c r="AX1832" s="187" t="s">
        <v>73</v>
      </c>
      <c r="AY1832" s="189" t="s">
        <v>165</v>
      </c>
    </row>
    <row r="1833" s="187" customFormat="true" ht="12" hidden="false" customHeight="false" outlineLevel="0" collapsed="false">
      <c r="B1833" s="188"/>
      <c r="D1833" s="180" t="s">
        <v>174</v>
      </c>
      <c r="E1833" s="189"/>
      <c r="F1833" s="190" t="s">
        <v>1721</v>
      </c>
      <c r="H1833" s="191" t="n">
        <v>-1.124</v>
      </c>
      <c r="I1833" s="192"/>
      <c r="L1833" s="188"/>
      <c r="M1833" s="193"/>
      <c r="N1833" s="194"/>
      <c r="O1833" s="194"/>
      <c r="P1833" s="194"/>
      <c r="Q1833" s="194"/>
      <c r="R1833" s="194"/>
      <c r="S1833" s="194"/>
      <c r="T1833" s="194"/>
      <c r="U1833" s="195"/>
      <c r="AT1833" s="189" t="s">
        <v>174</v>
      </c>
      <c r="AU1833" s="189" t="s">
        <v>83</v>
      </c>
      <c r="AV1833" s="187" t="s">
        <v>83</v>
      </c>
      <c r="AW1833" s="187" t="s">
        <v>176</v>
      </c>
      <c r="AX1833" s="187" t="s">
        <v>73</v>
      </c>
      <c r="AY1833" s="189" t="s">
        <v>165</v>
      </c>
    </row>
    <row r="1834" s="187" customFormat="true" ht="12" hidden="false" customHeight="false" outlineLevel="0" collapsed="false">
      <c r="B1834" s="188"/>
      <c r="D1834" s="180" t="s">
        <v>174</v>
      </c>
      <c r="E1834" s="189"/>
      <c r="F1834" s="190" t="s">
        <v>1722</v>
      </c>
      <c r="H1834" s="191" t="n">
        <v>-0.153</v>
      </c>
      <c r="I1834" s="192"/>
      <c r="L1834" s="188"/>
      <c r="M1834" s="193"/>
      <c r="N1834" s="194"/>
      <c r="O1834" s="194"/>
      <c r="P1834" s="194"/>
      <c r="Q1834" s="194"/>
      <c r="R1834" s="194"/>
      <c r="S1834" s="194"/>
      <c r="T1834" s="194"/>
      <c r="U1834" s="195"/>
      <c r="AT1834" s="189" t="s">
        <v>174</v>
      </c>
      <c r="AU1834" s="189" t="s">
        <v>83</v>
      </c>
      <c r="AV1834" s="187" t="s">
        <v>83</v>
      </c>
      <c r="AW1834" s="187" t="s">
        <v>176</v>
      </c>
      <c r="AX1834" s="187" t="s">
        <v>73</v>
      </c>
      <c r="AY1834" s="189" t="s">
        <v>165</v>
      </c>
    </row>
    <row r="1835" s="187" customFormat="true" ht="12" hidden="false" customHeight="false" outlineLevel="0" collapsed="false">
      <c r="B1835" s="188"/>
      <c r="D1835" s="180" t="s">
        <v>174</v>
      </c>
      <c r="E1835" s="189"/>
      <c r="F1835" s="190" t="s">
        <v>1723</v>
      </c>
      <c r="H1835" s="191" t="n">
        <v>-1.656</v>
      </c>
      <c r="I1835" s="192"/>
      <c r="L1835" s="188"/>
      <c r="M1835" s="193"/>
      <c r="N1835" s="194"/>
      <c r="O1835" s="194"/>
      <c r="P1835" s="194"/>
      <c r="Q1835" s="194"/>
      <c r="R1835" s="194"/>
      <c r="S1835" s="194"/>
      <c r="T1835" s="194"/>
      <c r="U1835" s="195"/>
      <c r="AT1835" s="189" t="s">
        <v>174</v>
      </c>
      <c r="AU1835" s="189" t="s">
        <v>83</v>
      </c>
      <c r="AV1835" s="187" t="s">
        <v>83</v>
      </c>
      <c r="AW1835" s="187" t="s">
        <v>176</v>
      </c>
      <c r="AX1835" s="187" t="s">
        <v>73</v>
      </c>
      <c r="AY1835" s="189" t="s">
        <v>165</v>
      </c>
    </row>
    <row r="1836" s="196" customFormat="true" ht="12" hidden="false" customHeight="false" outlineLevel="0" collapsed="false">
      <c r="B1836" s="197"/>
      <c r="D1836" s="180" t="s">
        <v>174</v>
      </c>
      <c r="E1836" s="198"/>
      <c r="F1836" s="199" t="s">
        <v>178</v>
      </c>
      <c r="H1836" s="200" t="n">
        <v>408.558</v>
      </c>
      <c r="I1836" s="201"/>
      <c r="L1836" s="197"/>
      <c r="M1836" s="202"/>
      <c r="N1836" s="203"/>
      <c r="O1836" s="203"/>
      <c r="P1836" s="203"/>
      <c r="Q1836" s="203"/>
      <c r="R1836" s="203"/>
      <c r="S1836" s="203"/>
      <c r="T1836" s="203"/>
      <c r="U1836" s="204"/>
      <c r="AT1836" s="198" t="s">
        <v>174</v>
      </c>
      <c r="AU1836" s="198" t="s">
        <v>83</v>
      </c>
      <c r="AV1836" s="196" t="s">
        <v>172</v>
      </c>
      <c r="AW1836" s="196" t="s">
        <v>176</v>
      </c>
      <c r="AX1836" s="196" t="s">
        <v>81</v>
      </c>
      <c r="AY1836" s="198" t="s">
        <v>165</v>
      </c>
    </row>
    <row r="1837" s="22" customFormat="true" ht="24" hidden="false" customHeight="true" outlineLevel="0" collapsed="false">
      <c r="B1837" s="164"/>
      <c r="C1837" s="165" t="s">
        <v>1724</v>
      </c>
      <c r="D1837" s="165" t="s">
        <v>167</v>
      </c>
      <c r="E1837" s="166" t="s">
        <v>1725</v>
      </c>
      <c r="F1837" s="167" t="s">
        <v>1726</v>
      </c>
      <c r="G1837" s="168" t="s">
        <v>265</v>
      </c>
      <c r="H1837" s="169" t="n">
        <v>162.894</v>
      </c>
      <c r="I1837" s="170"/>
      <c r="J1837" s="171" t="n">
        <f aca="false">ROUND(I1837*H1837,2)</f>
        <v>0</v>
      </c>
      <c r="K1837" s="167" t="s">
        <v>171</v>
      </c>
      <c r="L1837" s="23"/>
      <c r="M1837" s="172"/>
      <c r="N1837" s="173" t="s">
        <v>44</v>
      </c>
      <c r="O1837" s="54"/>
      <c r="P1837" s="174" t="n">
        <f aca="false">O1837*H1837</f>
        <v>0</v>
      </c>
      <c r="Q1837" s="174" t="n">
        <v>0</v>
      </c>
      <c r="R1837" s="174" t="n">
        <f aca="false">Q1837*H1837</f>
        <v>0</v>
      </c>
      <c r="S1837" s="174" t="n">
        <v>0</v>
      </c>
      <c r="T1837" s="174" t="n">
        <f aca="false">S1837*H1837</f>
        <v>0</v>
      </c>
      <c r="U1837" s="175"/>
      <c r="AR1837" s="176" t="s">
        <v>172</v>
      </c>
      <c r="AT1837" s="176" t="s">
        <v>167</v>
      </c>
      <c r="AU1837" s="176" t="s">
        <v>83</v>
      </c>
      <c r="AY1837" s="3" t="s">
        <v>165</v>
      </c>
      <c r="BE1837" s="177" t="n">
        <f aca="false">IF(N1837="základní",J1837,0)</f>
        <v>0</v>
      </c>
      <c r="BF1837" s="177" t="n">
        <f aca="false">IF(N1837="snížená",J1837,0)</f>
        <v>0</v>
      </c>
      <c r="BG1837" s="177" t="n">
        <f aca="false">IF(N1837="zákl. přenesená",J1837,0)</f>
        <v>0</v>
      </c>
      <c r="BH1837" s="177" t="n">
        <f aca="false">IF(N1837="sníž. přenesená",J1837,0)</f>
        <v>0</v>
      </c>
      <c r="BI1837" s="177" t="n">
        <f aca="false">IF(N1837="nulová",J1837,0)</f>
        <v>0</v>
      </c>
      <c r="BJ1837" s="3" t="s">
        <v>81</v>
      </c>
      <c r="BK1837" s="177" t="n">
        <f aca="false">ROUND(I1837*H1837,2)</f>
        <v>0</v>
      </c>
      <c r="BL1837" s="3" t="s">
        <v>172</v>
      </c>
      <c r="BM1837" s="176" t="s">
        <v>1727</v>
      </c>
    </row>
    <row r="1838" s="187" customFormat="true" ht="12" hidden="false" customHeight="false" outlineLevel="0" collapsed="false">
      <c r="B1838" s="188"/>
      <c r="D1838" s="180" t="s">
        <v>174</v>
      </c>
      <c r="E1838" s="189"/>
      <c r="F1838" s="190" t="s">
        <v>1728</v>
      </c>
      <c r="H1838" s="191" t="n">
        <v>11.096</v>
      </c>
      <c r="I1838" s="192"/>
      <c r="L1838" s="188"/>
      <c r="M1838" s="193"/>
      <c r="N1838" s="194"/>
      <c r="O1838" s="194"/>
      <c r="P1838" s="194"/>
      <c r="Q1838" s="194"/>
      <c r="R1838" s="194"/>
      <c r="S1838" s="194"/>
      <c r="T1838" s="194"/>
      <c r="U1838" s="195"/>
      <c r="AT1838" s="189" t="s">
        <v>174</v>
      </c>
      <c r="AU1838" s="189" t="s">
        <v>83</v>
      </c>
      <c r="AV1838" s="187" t="s">
        <v>83</v>
      </c>
      <c r="AW1838" s="187" t="s">
        <v>176</v>
      </c>
      <c r="AX1838" s="187" t="s">
        <v>73</v>
      </c>
      <c r="AY1838" s="189" t="s">
        <v>165</v>
      </c>
    </row>
    <row r="1839" s="187" customFormat="true" ht="12" hidden="false" customHeight="false" outlineLevel="0" collapsed="false">
      <c r="B1839" s="188"/>
      <c r="D1839" s="180" t="s">
        <v>174</v>
      </c>
      <c r="E1839" s="189"/>
      <c r="F1839" s="190" t="s">
        <v>1729</v>
      </c>
      <c r="H1839" s="191" t="n">
        <v>116.399</v>
      </c>
      <c r="I1839" s="192"/>
      <c r="L1839" s="188"/>
      <c r="M1839" s="193"/>
      <c r="N1839" s="194"/>
      <c r="O1839" s="194"/>
      <c r="P1839" s="194"/>
      <c r="Q1839" s="194"/>
      <c r="R1839" s="194"/>
      <c r="S1839" s="194"/>
      <c r="T1839" s="194"/>
      <c r="U1839" s="195"/>
      <c r="AT1839" s="189" t="s">
        <v>174</v>
      </c>
      <c r="AU1839" s="189" t="s">
        <v>83</v>
      </c>
      <c r="AV1839" s="187" t="s">
        <v>83</v>
      </c>
      <c r="AW1839" s="187" t="s">
        <v>176</v>
      </c>
      <c r="AX1839" s="187" t="s">
        <v>73</v>
      </c>
      <c r="AY1839" s="189" t="s">
        <v>165</v>
      </c>
    </row>
    <row r="1840" s="187" customFormat="true" ht="12" hidden="false" customHeight="false" outlineLevel="0" collapsed="false">
      <c r="B1840" s="188"/>
      <c r="D1840" s="180" t="s">
        <v>174</v>
      </c>
      <c r="E1840" s="189"/>
      <c r="F1840" s="190" t="s">
        <v>1730</v>
      </c>
      <c r="H1840" s="191" t="n">
        <v>24.718</v>
      </c>
      <c r="I1840" s="192"/>
      <c r="L1840" s="188"/>
      <c r="M1840" s="193"/>
      <c r="N1840" s="194"/>
      <c r="O1840" s="194"/>
      <c r="P1840" s="194"/>
      <c r="Q1840" s="194"/>
      <c r="R1840" s="194"/>
      <c r="S1840" s="194"/>
      <c r="T1840" s="194"/>
      <c r="U1840" s="195"/>
      <c r="AT1840" s="189" t="s">
        <v>174</v>
      </c>
      <c r="AU1840" s="189" t="s">
        <v>83</v>
      </c>
      <c r="AV1840" s="187" t="s">
        <v>83</v>
      </c>
      <c r="AW1840" s="187" t="s">
        <v>176</v>
      </c>
      <c r="AX1840" s="187" t="s">
        <v>73</v>
      </c>
      <c r="AY1840" s="189" t="s">
        <v>165</v>
      </c>
    </row>
    <row r="1841" s="187" customFormat="true" ht="12" hidden="false" customHeight="false" outlineLevel="0" collapsed="false">
      <c r="B1841" s="188"/>
      <c r="D1841" s="180" t="s">
        <v>174</v>
      </c>
      <c r="E1841" s="189"/>
      <c r="F1841" s="190" t="s">
        <v>1731</v>
      </c>
      <c r="H1841" s="191" t="n">
        <v>1.798</v>
      </c>
      <c r="I1841" s="192"/>
      <c r="L1841" s="188"/>
      <c r="M1841" s="193"/>
      <c r="N1841" s="194"/>
      <c r="O1841" s="194"/>
      <c r="P1841" s="194"/>
      <c r="Q1841" s="194"/>
      <c r="R1841" s="194"/>
      <c r="S1841" s="194"/>
      <c r="T1841" s="194"/>
      <c r="U1841" s="195"/>
      <c r="AT1841" s="189" t="s">
        <v>174</v>
      </c>
      <c r="AU1841" s="189" t="s">
        <v>83</v>
      </c>
      <c r="AV1841" s="187" t="s">
        <v>83</v>
      </c>
      <c r="AW1841" s="187" t="s">
        <v>176</v>
      </c>
      <c r="AX1841" s="187" t="s">
        <v>73</v>
      </c>
      <c r="AY1841" s="189" t="s">
        <v>165</v>
      </c>
    </row>
    <row r="1842" s="187" customFormat="true" ht="12" hidden="false" customHeight="false" outlineLevel="0" collapsed="false">
      <c r="B1842" s="188"/>
      <c r="D1842" s="180" t="s">
        <v>174</v>
      </c>
      <c r="E1842" s="189"/>
      <c r="F1842" s="190" t="s">
        <v>1732</v>
      </c>
      <c r="H1842" s="191" t="n">
        <v>2.495</v>
      </c>
      <c r="I1842" s="192"/>
      <c r="L1842" s="188"/>
      <c r="M1842" s="193"/>
      <c r="N1842" s="194"/>
      <c r="O1842" s="194"/>
      <c r="P1842" s="194"/>
      <c r="Q1842" s="194"/>
      <c r="R1842" s="194"/>
      <c r="S1842" s="194"/>
      <c r="T1842" s="194"/>
      <c r="U1842" s="195"/>
      <c r="AT1842" s="189" t="s">
        <v>174</v>
      </c>
      <c r="AU1842" s="189" t="s">
        <v>83</v>
      </c>
      <c r="AV1842" s="187" t="s">
        <v>83</v>
      </c>
      <c r="AW1842" s="187" t="s">
        <v>176</v>
      </c>
      <c r="AX1842" s="187" t="s">
        <v>73</v>
      </c>
      <c r="AY1842" s="189" t="s">
        <v>165</v>
      </c>
    </row>
    <row r="1843" s="187" customFormat="true" ht="12" hidden="false" customHeight="false" outlineLevel="0" collapsed="false">
      <c r="B1843" s="188"/>
      <c r="D1843" s="180" t="s">
        <v>174</v>
      </c>
      <c r="E1843" s="189"/>
      <c r="F1843" s="190" t="s">
        <v>1733</v>
      </c>
      <c r="H1843" s="191" t="n">
        <v>2.916</v>
      </c>
      <c r="I1843" s="192"/>
      <c r="L1843" s="188"/>
      <c r="M1843" s="193"/>
      <c r="N1843" s="194"/>
      <c r="O1843" s="194"/>
      <c r="P1843" s="194"/>
      <c r="Q1843" s="194"/>
      <c r="R1843" s="194"/>
      <c r="S1843" s="194"/>
      <c r="T1843" s="194"/>
      <c r="U1843" s="195"/>
      <c r="AT1843" s="189" t="s">
        <v>174</v>
      </c>
      <c r="AU1843" s="189" t="s">
        <v>83</v>
      </c>
      <c r="AV1843" s="187" t="s">
        <v>83</v>
      </c>
      <c r="AW1843" s="187" t="s">
        <v>176</v>
      </c>
      <c r="AX1843" s="187" t="s">
        <v>73</v>
      </c>
      <c r="AY1843" s="189" t="s">
        <v>165</v>
      </c>
    </row>
    <row r="1844" s="187" customFormat="true" ht="12" hidden="false" customHeight="false" outlineLevel="0" collapsed="false">
      <c r="B1844" s="188"/>
      <c r="D1844" s="180" t="s">
        <v>174</v>
      </c>
      <c r="E1844" s="189"/>
      <c r="F1844" s="190" t="s">
        <v>1734</v>
      </c>
      <c r="H1844" s="191" t="n">
        <v>0.06</v>
      </c>
      <c r="I1844" s="192"/>
      <c r="L1844" s="188"/>
      <c r="M1844" s="193"/>
      <c r="N1844" s="194"/>
      <c r="O1844" s="194"/>
      <c r="P1844" s="194"/>
      <c r="Q1844" s="194"/>
      <c r="R1844" s="194"/>
      <c r="S1844" s="194"/>
      <c r="T1844" s="194"/>
      <c r="U1844" s="195"/>
      <c r="AT1844" s="189" t="s">
        <v>174</v>
      </c>
      <c r="AU1844" s="189" t="s">
        <v>83</v>
      </c>
      <c r="AV1844" s="187" t="s">
        <v>83</v>
      </c>
      <c r="AW1844" s="187" t="s">
        <v>176</v>
      </c>
      <c r="AX1844" s="187" t="s">
        <v>73</v>
      </c>
      <c r="AY1844" s="189" t="s">
        <v>165</v>
      </c>
    </row>
    <row r="1845" s="187" customFormat="true" ht="12" hidden="false" customHeight="false" outlineLevel="0" collapsed="false">
      <c r="B1845" s="188"/>
      <c r="D1845" s="180" t="s">
        <v>174</v>
      </c>
      <c r="E1845" s="189"/>
      <c r="F1845" s="190" t="s">
        <v>1735</v>
      </c>
      <c r="H1845" s="191" t="n">
        <v>0.471</v>
      </c>
      <c r="I1845" s="192"/>
      <c r="L1845" s="188"/>
      <c r="M1845" s="193"/>
      <c r="N1845" s="194"/>
      <c r="O1845" s="194"/>
      <c r="P1845" s="194"/>
      <c r="Q1845" s="194"/>
      <c r="R1845" s="194"/>
      <c r="S1845" s="194"/>
      <c r="T1845" s="194"/>
      <c r="U1845" s="195"/>
      <c r="AT1845" s="189" t="s">
        <v>174</v>
      </c>
      <c r="AU1845" s="189" t="s">
        <v>83</v>
      </c>
      <c r="AV1845" s="187" t="s">
        <v>83</v>
      </c>
      <c r="AW1845" s="187" t="s">
        <v>176</v>
      </c>
      <c r="AX1845" s="187" t="s">
        <v>73</v>
      </c>
      <c r="AY1845" s="189" t="s">
        <v>165</v>
      </c>
    </row>
    <row r="1846" s="187" customFormat="true" ht="12" hidden="false" customHeight="false" outlineLevel="0" collapsed="false">
      <c r="B1846" s="188"/>
      <c r="D1846" s="180" t="s">
        <v>174</v>
      </c>
      <c r="E1846" s="189"/>
      <c r="F1846" s="190" t="s">
        <v>1736</v>
      </c>
      <c r="H1846" s="191" t="n">
        <v>1.294</v>
      </c>
      <c r="I1846" s="192"/>
      <c r="L1846" s="188"/>
      <c r="M1846" s="193"/>
      <c r="N1846" s="194"/>
      <c r="O1846" s="194"/>
      <c r="P1846" s="194"/>
      <c r="Q1846" s="194"/>
      <c r="R1846" s="194"/>
      <c r="S1846" s="194"/>
      <c r="T1846" s="194"/>
      <c r="U1846" s="195"/>
      <c r="AT1846" s="189" t="s">
        <v>174</v>
      </c>
      <c r="AU1846" s="189" t="s">
        <v>83</v>
      </c>
      <c r="AV1846" s="187" t="s">
        <v>83</v>
      </c>
      <c r="AW1846" s="187" t="s">
        <v>176</v>
      </c>
      <c r="AX1846" s="187" t="s">
        <v>73</v>
      </c>
      <c r="AY1846" s="189" t="s">
        <v>165</v>
      </c>
    </row>
    <row r="1847" s="187" customFormat="true" ht="12" hidden="false" customHeight="false" outlineLevel="0" collapsed="false">
      <c r="B1847" s="188"/>
      <c r="D1847" s="180" t="s">
        <v>174</v>
      </c>
      <c r="E1847" s="189"/>
      <c r="F1847" s="190" t="s">
        <v>1737</v>
      </c>
      <c r="H1847" s="191" t="n">
        <v>0.559</v>
      </c>
      <c r="I1847" s="192"/>
      <c r="L1847" s="188"/>
      <c r="M1847" s="193"/>
      <c r="N1847" s="194"/>
      <c r="O1847" s="194"/>
      <c r="P1847" s="194"/>
      <c r="Q1847" s="194"/>
      <c r="R1847" s="194"/>
      <c r="S1847" s="194"/>
      <c r="T1847" s="194"/>
      <c r="U1847" s="195"/>
      <c r="AT1847" s="189" t="s">
        <v>174</v>
      </c>
      <c r="AU1847" s="189" t="s">
        <v>83</v>
      </c>
      <c r="AV1847" s="187" t="s">
        <v>83</v>
      </c>
      <c r="AW1847" s="187" t="s">
        <v>176</v>
      </c>
      <c r="AX1847" s="187" t="s">
        <v>73</v>
      </c>
      <c r="AY1847" s="189" t="s">
        <v>165</v>
      </c>
    </row>
    <row r="1848" s="187" customFormat="true" ht="12" hidden="false" customHeight="false" outlineLevel="0" collapsed="false">
      <c r="B1848" s="188"/>
      <c r="D1848" s="180" t="s">
        <v>174</v>
      </c>
      <c r="E1848" s="189"/>
      <c r="F1848" s="190" t="s">
        <v>1738</v>
      </c>
      <c r="H1848" s="191" t="n">
        <v>1.088</v>
      </c>
      <c r="I1848" s="192"/>
      <c r="L1848" s="188"/>
      <c r="M1848" s="193"/>
      <c r="N1848" s="194"/>
      <c r="O1848" s="194"/>
      <c r="P1848" s="194"/>
      <c r="Q1848" s="194"/>
      <c r="R1848" s="194"/>
      <c r="S1848" s="194"/>
      <c r="T1848" s="194"/>
      <c r="U1848" s="195"/>
      <c r="AT1848" s="189" t="s">
        <v>174</v>
      </c>
      <c r="AU1848" s="189" t="s">
        <v>83</v>
      </c>
      <c r="AV1848" s="187" t="s">
        <v>83</v>
      </c>
      <c r="AW1848" s="187" t="s">
        <v>176</v>
      </c>
      <c r="AX1848" s="187" t="s">
        <v>73</v>
      </c>
      <c r="AY1848" s="189" t="s">
        <v>165</v>
      </c>
    </row>
    <row r="1849" s="196" customFormat="true" ht="12" hidden="false" customHeight="false" outlineLevel="0" collapsed="false">
      <c r="B1849" s="197"/>
      <c r="D1849" s="180" t="s">
        <v>174</v>
      </c>
      <c r="E1849" s="198"/>
      <c r="F1849" s="199" t="s">
        <v>178</v>
      </c>
      <c r="H1849" s="200" t="n">
        <v>162.894</v>
      </c>
      <c r="I1849" s="201"/>
      <c r="L1849" s="197"/>
      <c r="M1849" s="202"/>
      <c r="N1849" s="203"/>
      <c r="O1849" s="203"/>
      <c r="P1849" s="203"/>
      <c r="Q1849" s="203"/>
      <c r="R1849" s="203"/>
      <c r="S1849" s="203"/>
      <c r="T1849" s="203"/>
      <c r="U1849" s="204"/>
      <c r="AT1849" s="198" t="s">
        <v>174</v>
      </c>
      <c r="AU1849" s="198" t="s">
        <v>83</v>
      </c>
      <c r="AV1849" s="196" t="s">
        <v>172</v>
      </c>
      <c r="AW1849" s="196" t="s">
        <v>176</v>
      </c>
      <c r="AX1849" s="196" t="s">
        <v>81</v>
      </c>
      <c r="AY1849" s="198" t="s">
        <v>165</v>
      </c>
    </row>
    <row r="1850" s="22" customFormat="true" ht="24" hidden="false" customHeight="true" outlineLevel="0" collapsed="false">
      <c r="B1850" s="164"/>
      <c r="C1850" s="165" t="s">
        <v>1739</v>
      </c>
      <c r="D1850" s="165" t="s">
        <v>167</v>
      </c>
      <c r="E1850" s="166" t="s">
        <v>1740</v>
      </c>
      <c r="F1850" s="167" t="s">
        <v>1741</v>
      </c>
      <c r="G1850" s="168" t="s">
        <v>265</v>
      </c>
      <c r="H1850" s="169" t="n">
        <v>0.145</v>
      </c>
      <c r="I1850" s="170"/>
      <c r="J1850" s="171" t="n">
        <f aca="false">ROUND(I1850*H1850,2)</f>
        <v>0</v>
      </c>
      <c r="K1850" s="167" t="s">
        <v>171</v>
      </c>
      <c r="L1850" s="23"/>
      <c r="M1850" s="172"/>
      <c r="N1850" s="173" t="s">
        <v>44</v>
      </c>
      <c r="O1850" s="54"/>
      <c r="P1850" s="174" t="n">
        <f aca="false">O1850*H1850</f>
        <v>0</v>
      </c>
      <c r="Q1850" s="174" t="n">
        <v>0</v>
      </c>
      <c r="R1850" s="174" t="n">
        <f aca="false">Q1850*H1850</f>
        <v>0</v>
      </c>
      <c r="S1850" s="174" t="n">
        <v>0</v>
      </c>
      <c r="T1850" s="174" t="n">
        <f aca="false">S1850*H1850</f>
        <v>0</v>
      </c>
      <c r="U1850" s="175"/>
      <c r="AR1850" s="176" t="s">
        <v>172</v>
      </c>
      <c r="AT1850" s="176" t="s">
        <v>167</v>
      </c>
      <c r="AU1850" s="176" t="s">
        <v>83</v>
      </c>
      <c r="AY1850" s="3" t="s">
        <v>165</v>
      </c>
      <c r="BE1850" s="177" t="n">
        <f aca="false">IF(N1850="základní",J1850,0)</f>
        <v>0</v>
      </c>
      <c r="BF1850" s="177" t="n">
        <f aca="false">IF(N1850="snížená",J1850,0)</f>
        <v>0</v>
      </c>
      <c r="BG1850" s="177" t="n">
        <f aca="false">IF(N1850="zákl. přenesená",J1850,0)</f>
        <v>0</v>
      </c>
      <c r="BH1850" s="177" t="n">
        <f aca="false">IF(N1850="sníž. přenesená",J1850,0)</f>
        <v>0</v>
      </c>
      <c r="BI1850" s="177" t="n">
        <f aca="false">IF(N1850="nulová",J1850,0)</f>
        <v>0</v>
      </c>
      <c r="BJ1850" s="3" t="s">
        <v>81</v>
      </c>
      <c r="BK1850" s="177" t="n">
        <f aca="false">ROUND(I1850*H1850,2)</f>
        <v>0</v>
      </c>
      <c r="BL1850" s="3" t="s">
        <v>172</v>
      </c>
      <c r="BM1850" s="176" t="s">
        <v>1742</v>
      </c>
    </row>
    <row r="1851" s="187" customFormat="true" ht="12" hidden="false" customHeight="false" outlineLevel="0" collapsed="false">
      <c r="B1851" s="188"/>
      <c r="D1851" s="180" t="s">
        <v>174</v>
      </c>
      <c r="E1851" s="189"/>
      <c r="F1851" s="190" t="s">
        <v>1743</v>
      </c>
      <c r="H1851" s="191" t="n">
        <v>0.145</v>
      </c>
      <c r="I1851" s="192"/>
      <c r="L1851" s="188"/>
      <c r="M1851" s="193"/>
      <c r="N1851" s="194"/>
      <c r="O1851" s="194"/>
      <c r="P1851" s="194"/>
      <c r="Q1851" s="194"/>
      <c r="R1851" s="194"/>
      <c r="S1851" s="194"/>
      <c r="T1851" s="194"/>
      <c r="U1851" s="195"/>
      <c r="AT1851" s="189" t="s">
        <v>174</v>
      </c>
      <c r="AU1851" s="189" t="s">
        <v>83</v>
      </c>
      <c r="AV1851" s="187" t="s">
        <v>83</v>
      </c>
      <c r="AW1851" s="187" t="s">
        <v>176</v>
      </c>
      <c r="AX1851" s="187" t="s">
        <v>73</v>
      </c>
      <c r="AY1851" s="189" t="s">
        <v>165</v>
      </c>
    </row>
    <row r="1852" s="196" customFormat="true" ht="12" hidden="false" customHeight="false" outlineLevel="0" collapsed="false">
      <c r="B1852" s="197"/>
      <c r="D1852" s="180" t="s">
        <v>174</v>
      </c>
      <c r="E1852" s="198"/>
      <c r="F1852" s="199" t="s">
        <v>178</v>
      </c>
      <c r="H1852" s="200" t="n">
        <v>0.145</v>
      </c>
      <c r="I1852" s="201"/>
      <c r="L1852" s="197"/>
      <c r="M1852" s="202"/>
      <c r="N1852" s="203"/>
      <c r="O1852" s="203"/>
      <c r="P1852" s="203"/>
      <c r="Q1852" s="203"/>
      <c r="R1852" s="203"/>
      <c r="S1852" s="203"/>
      <c r="T1852" s="203"/>
      <c r="U1852" s="204"/>
      <c r="AT1852" s="198" t="s">
        <v>174</v>
      </c>
      <c r="AU1852" s="198" t="s">
        <v>83</v>
      </c>
      <c r="AV1852" s="196" t="s">
        <v>172</v>
      </c>
      <c r="AW1852" s="196" t="s">
        <v>176</v>
      </c>
      <c r="AX1852" s="196" t="s">
        <v>81</v>
      </c>
      <c r="AY1852" s="198" t="s">
        <v>165</v>
      </c>
    </row>
    <row r="1853" s="22" customFormat="true" ht="24" hidden="false" customHeight="true" outlineLevel="0" collapsed="false">
      <c r="B1853" s="164"/>
      <c r="C1853" s="165" t="s">
        <v>1744</v>
      </c>
      <c r="D1853" s="165" t="s">
        <v>167</v>
      </c>
      <c r="E1853" s="166" t="s">
        <v>1745</v>
      </c>
      <c r="F1853" s="167" t="s">
        <v>1746</v>
      </c>
      <c r="G1853" s="168" t="s">
        <v>265</v>
      </c>
      <c r="H1853" s="169" t="n">
        <v>22.738</v>
      </c>
      <c r="I1853" s="170"/>
      <c r="J1853" s="171" t="n">
        <f aca="false">ROUND(I1853*H1853,2)</f>
        <v>0</v>
      </c>
      <c r="K1853" s="167" t="s">
        <v>171</v>
      </c>
      <c r="L1853" s="23"/>
      <c r="M1853" s="172"/>
      <c r="N1853" s="173" t="s">
        <v>44</v>
      </c>
      <c r="O1853" s="54"/>
      <c r="P1853" s="174" t="n">
        <f aca="false">O1853*H1853</f>
        <v>0</v>
      </c>
      <c r="Q1853" s="174" t="n">
        <v>0</v>
      </c>
      <c r="R1853" s="174" t="n">
        <f aca="false">Q1853*H1853</f>
        <v>0</v>
      </c>
      <c r="S1853" s="174" t="n">
        <v>0</v>
      </c>
      <c r="T1853" s="174" t="n">
        <f aca="false">S1853*H1853</f>
        <v>0</v>
      </c>
      <c r="U1853" s="175"/>
      <c r="AR1853" s="176" t="s">
        <v>172</v>
      </c>
      <c r="AT1853" s="176" t="s">
        <v>167</v>
      </c>
      <c r="AU1853" s="176" t="s">
        <v>83</v>
      </c>
      <c r="AY1853" s="3" t="s">
        <v>165</v>
      </c>
      <c r="BE1853" s="177" t="n">
        <f aca="false">IF(N1853="základní",J1853,0)</f>
        <v>0</v>
      </c>
      <c r="BF1853" s="177" t="n">
        <f aca="false">IF(N1853="snížená",J1853,0)</f>
        <v>0</v>
      </c>
      <c r="BG1853" s="177" t="n">
        <f aca="false">IF(N1853="zákl. přenesená",J1853,0)</f>
        <v>0</v>
      </c>
      <c r="BH1853" s="177" t="n">
        <f aca="false">IF(N1853="sníž. přenesená",J1853,0)</f>
        <v>0</v>
      </c>
      <c r="BI1853" s="177" t="n">
        <f aca="false">IF(N1853="nulová",J1853,0)</f>
        <v>0</v>
      </c>
      <c r="BJ1853" s="3" t="s">
        <v>81</v>
      </c>
      <c r="BK1853" s="177" t="n">
        <f aca="false">ROUND(I1853*H1853,2)</f>
        <v>0</v>
      </c>
      <c r="BL1853" s="3" t="s">
        <v>172</v>
      </c>
      <c r="BM1853" s="176" t="s">
        <v>1747</v>
      </c>
    </row>
    <row r="1854" s="187" customFormat="true" ht="12" hidden="false" customHeight="false" outlineLevel="0" collapsed="false">
      <c r="B1854" s="188"/>
      <c r="D1854" s="180" t="s">
        <v>174</v>
      </c>
      <c r="E1854" s="189"/>
      <c r="F1854" s="190" t="s">
        <v>1748</v>
      </c>
      <c r="H1854" s="191" t="n">
        <v>14.052</v>
      </c>
      <c r="I1854" s="192"/>
      <c r="L1854" s="188"/>
      <c r="M1854" s="193"/>
      <c r="N1854" s="194"/>
      <c r="O1854" s="194"/>
      <c r="P1854" s="194"/>
      <c r="Q1854" s="194"/>
      <c r="R1854" s="194"/>
      <c r="S1854" s="194"/>
      <c r="T1854" s="194"/>
      <c r="U1854" s="195"/>
      <c r="AT1854" s="189" t="s">
        <v>174</v>
      </c>
      <c r="AU1854" s="189" t="s">
        <v>83</v>
      </c>
      <c r="AV1854" s="187" t="s">
        <v>83</v>
      </c>
      <c r="AW1854" s="187" t="s">
        <v>176</v>
      </c>
      <c r="AX1854" s="187" t="s">
        <v>73</v>
      </c>
      <c r="AY1854" s="189" t="s">
        <v>165</v>
      </c>
    </row>
    <row r="1855" s="187" customFormat="true" ht="12" hidden="false" customHeight="false" outlineLevel="0" collapsed="false">
      <c r="B1855" s="188"/>
      <c r="D1855" s="180" t="s">
        <v>174</v>
      </c>
      <c r="E1855" s="189"/>
      <c r="F1855" s="190" t="s">
        <v>1749</v>
      </c>
      <c r="H1855" s="191" t="n">
        <v>3.458</v>
      </c>
      <c r="I1855" s="192"/>
      <c r="L1855" s="188"/>
      <c r="M1855" s="193"/>
      <c r="N1855" s="194"/>
      <c r="O1855" s="194"/>
      <c r="P1855" s="194"/>
      <c r="Q1855" s="194"/>
      <c r="R1855" s="194"/>
      <c r="S1855" s="194"/>
      <c r="T1855" s="194"/>
      <c r="U1855" s="195"/>
      <c r="AT1855" s="189" t="s">
        <v>174</v>
      </c>
      <c r="AU1855" s="189" t="s">
        <v>83</v>
      </c>
      <c r="AV1855" s="187" t="s">
        <v>83</v>
      </c>
      <c r="AW1855" s="187" t="s">
        <v>176</v>
      </c>
      <c r="AX1855" s="187" t="s">
        <v>73</v>
      </c>
      <c r="AY1855" s="189" t="s">
        <v>165</v>
      </c>
    </row>
    <row r="1856" s="187" customFormat="true" ht="12" hidden="false" customHeight="false" outlineLevel="0" collapsed="false">
      <c r="B1856" s="188"/>
      <c r="D1856" s="180" t="s">
        <v>174</v>
      </c>
      <c r="E1856" s="189"/>
      <c r="F1856" s="190" t="s">
        <v>1750</v>
      </c>
      <c r="H1856" s="191" t="n">
        <v>0.133</v>
      </c>
      <c r="I1856" s="192"/>
      <c r="L1856" s="188"/>
      <c r="M1856" s="193"/>
      <c r="N1856" s="194"/>
      <c r="O1856" s="194"/>
      <c r="P1856" s="194"/>
      <c r="Q1856" s="194"/>
      <c r="R1856" s="194"/>
      <c r="S1856" s="194"/>
      <c r="T1856" s="194"/>
      <c r="U1856" s="195"/>
      <c r="AT1856" s="189" t="s">
        <v>174</v>
      </c>
      <c r="AU1856" s="189" t="s">
        <v>83</v>
      </c>
      <c r="AV1856" s="187" t="s">
        <v>83</v>
      </c>
      <c r="AW1856" s="187" t="s">
        <v>176</v>
      </c>
      <c r="AX1856" s="187" t="s">
        <v>73</v>
      </c>
      <c r="AY1856" s="189" t="s">
        <v>165</v>
      </c>
    </row>
    <row r="1857" s="187" customFormat="true" ht="12" hidden="false" customHeight="false" outlineLevel="0" collapsed="false">
      <c r="B1857" s="188"/>
      <c r="D1857" s="180" t="s">
        <v>174</v>
      </c>
      <c r="E1857" s="189"/>
      <c r="F1857" s="190" t="s">
        <v>1751</v>
      </c>
      <c r="H1857" s="191" t="n">
        <v>0.249</v>
      </c>
      <c r="I1857" s="192"/>
      <c r="L1857" s="188"/>
      <c r="M1857" s="193"/>
      <c r="N1857" s="194"/>
      <c r="O1857" s="194"/>
      <c r="P1857" s="194"/>
      <c r="Q1857" s="194"/>
      <c r="R1857" s="194"/>
      <c r="S1857" s="194"/>
      <c r="T1857" s="194"/>
      <c r="U1857" s="195"/>
      <c r="AT1857" s="189" t="s">
        <v>174</v>
      </c>
      <c r="AU1857" s="189" t="s">
        <v>83</v>
      </c>
      <c r="AV1857" s="187" t="s">
        <v>83</v>
      </c>
      <c r="AW1857" s="187" t="s">
        <v>176</v>
      </c>
      <c r="AX1857" s="187" t="s">
        <v>73</v>
      </c>
      <c r="AY1857" s="189" t="s">
        <v>165</v>
      </c>
    </row>
    <row r="1858" s="187" customFormat="true" ht="12" hidden="false" customHeight="false" outlineLevel="0" collapsed="false">
      <c r="B1858" s="188"/>
      <c r="D1858" s="180" t="s">
        <v>174</v>
      </c>
      <c r="E1858" s="189"/>
      <c r="F1858" s="190" t="s">
        <v>1752</v>
      </c>
      <c r="H1858" s="191" t="n">
        <v>0.944</v>
      </c>
      <c r="I1858" s="192"/>
      <c r="L1858" s="188"/>
      <c r="M1858" s="193"/>
      <c r="N1858" s="194"/>
      <c r="O1858" s="194"/>
      <c r="P1858" s="194"/>
      <c r="Q1858" s="194"/>
      <c r="R1858" s="194"/>
      <c r="S1858" s="194"/>
      <c r="T1858" s="194"/>
      <c r="U1858" s="195"/>
      <c r="AT1858" s="189" t="s">
        <v>174</v>
      </c>
      <c r="AU1858" s="189" t="s">
        <v>83</v>
      </c>
      <c r="AV1858" s="187" t="s">
        <v>83</v>
      </c>
      <c r="AW1858" s="187" t="s">
        <v>176</v>
      </c>
      <c r="AX1858" s="187" t="s">
        <v>73</v>
      </c>
      <c r="AY1858" s="189" t="s">
        <v>165</v>
      </c>
    </row>
    <row r="1859" s="187" customFormat="true" ht="12" hidden="false" customHeight="false" outlineLevel="0" collapsed="false">
      <c r="B1859" s="188"/>
      <c r="D1859" s="180" t="s">
        <v>174</v>
      </c>
      <c r="E1859" s="189"/>
      <c r="F1859" s="190" t="s">
        <v>1753</v>
      </c>
      <c r="H1859" s="191" t="n">
        <v>3.902</v>
      </c>
      <c r="I1859" s="192"/>
      <c r="L1859" s="188"/>
      <c r="M1859" s="193"/>
      <c r="N1859" s="194"/>
      <c r="O1859" s="194"/>
      <c r="P1859" s="194"/>
      <c r="Q1859" s="194"/>
      <c r="R1859" s="194"/>
      <c r="S1859" s="194"/>
      <c r="T1859" s="194"/>
      <c r="U1859" s="195"/>
      <c r="AT1859" s="189" t="s">
        <v>174</v>
      </c>
      <c r="AU1859" s="189" t="s">
        <v>83</v>
      </c>
      <c r="AV1859" s="187" t="s">
        <v>83</v>
      </c>
      <c r="AW1859" s="187" t="s">
        <v>176</v>
      </c>
      <c r="AX1859" s="187" t="s">
        <v>73</v>
      </c>
      <c r="AY1859" s="189" t="s">
        <v>165</v>
      </c>
    </row>
    <row r="1860" s="196" customFormat="true" ht="12" hidden="false" customHeight="false" outlineLevel="0" collapsed="false">
      <c r="B1860" s="197"/>
      <c r="D1860" s="180" t="s">
        <v>174</v>
      </c>
      <c r="E1860" s="198"/>
      <c r="F1860" s="199" t="s">
        <v>178</v>
      </c>
      <c r="H1860" s="200" t="n">
        <v>22.738</v>
      </c>
      <c r="I1860" s="201"/>
      <c r="L1860" s="197"/>
      <c r="M1860" s="202"/>
      <c r="N1860" s="203"/>
      <c r="O1860" s="203"/>
      <c r="P1860" s="203"/>
      <c r="Q1860" s="203"/>
      <c r="R1860" s="203"/>
      <c r="S1860" s="203"/>
      <c r="T1860" s="203"/>
      <c r="U1860" s="204"/>
      <c r="AT1860" s="198" t="s">
        <v>174</v>
      </c>
      <c r="AU1860" s="198" t="s">
        <v>83</v>
      </c>
      <c r="AV1860" s="196" t="s">
        <v>172</v>
      </c>
      <c r="AW1860" s="196" t="s">
        <v>176</v>
      </c>
      <c r="AX1860" s="196" t="s">
        <v>81</v>
      </c>
      <c r="AY1860" s="198" t="s">
        <v>165</v>
      </c>
    </row>
    <row r="1861" s="22" customFormat="true" ht="36" hidden="false" customHeight="true" outlineLevel="0" collapsed="false">
      <c r="B1861" s="164"/>
      <c r="C1861" s="165" t="s">
        <v>1754</v>
      </c>
      <c r="D1861" s="165" t="s">
        <v>167</v>
      </c>
      <c r="E1861" s="166" t="s">
        <v>1755</v>
      </c>
      <c r="F1861" s="167" t="s">
        <v>1756</v>
      </c>
      <c r="G1861" s="168" t="s">
        <v>265</v>
      </c>
      <c r="H1861" s="169" t="n">
        <v>1.124</v>
      </c>
      <c r="I1861" s="170"/>
      <c r="J1861" s="171" t="n">
        <f aca="false">ROUND(I1861*H1861,2)</f>
        <v>0</v>
      </c>
      <c r="K1861" s="167" t="s">
        <v>171</v>
      </c>
      <c r="L1861" s="23"/>
      <c r="M1861" s="172"/>
      <c r="N1861" s="173" t="s">
        <v>44</v>
      </c>
      <c r="O1861" s="54"/>
      <c r="P1861" s="174" t="n">
        <f aca="false">O1861*H1861</f>
        <v>0</v>
      </c>
      <c r="Q1861" s="174" t="n">
        <v>0</v>
      </c>
      <c r="R1861" s="174" t="n">
        <f aca="false">Q1861*H1861</f>
        <v>0</v>
      </c>
      <c r="S1861" s="174" t="n">
        <v>0</v>
      </c>
      <c r="T1861" s="174" t="n">
        <f aca="false">S1861*H1861</f>
        <v>0</v>
      </c>
      <c r="U1861" s="175"/>
      <c r="AR1861" s="176" t="s">
        <v>172</v>
      </c>
      <c r="AT1861" s="176" t="s">
        <v>167</v>
      </c>
      <c r="AU1861" s="176" t="s">
        <v>83</v>
      </c>
      <c r="AY1861" s="3" t="s">
        <v>165</v>
      </c>
      <c r="BE1861" s="177" t="n">
        <f aca="false">IF(N1861="základní",J1861,0)</f>
        <v>0</v>
      </c>
      <c r="BF1861" s="177" t="n">
        <f aca="false">IF(N1861="snížená",J1861,0)</f>
        <v>0</v>
      </c>
      <c r="BG1861" s="177" t="n">
        <f aca="false">IF(N1861="zákl. přenesená",J1861,0)</f>
        <v>0</v>
      </c>
      <c r="BH1861" s="177" t="n">
        <f aca="false">IF(N1861="sníž. přenesená",J1861,0)</f>
        <v>0</v>
      </c>
      <c r="BI1861" s="177" t="n">
        <f aca="false">IF(N1861="nulová",J1861,0)</f>
        <v>0</v>
      </c>
      <c r="BJ1861" s="3" t="s">
        <v>81</v>
      </c>
      <c r="BK1861" s="177" t="n">
        <f aca="false">ROUND(I1861*H1861,2)</f>
        <v>0</v>
      </c>
      <c r="BL1861" s="3" t="s">
        <v>172</v>
      </c>
      <c r="BM1861" s="176" t="s">
        <v>1757</v>
      </c>
    </row>
    <row r="1862" s="187" customFormat="true" ht="12" hidden="false" customHeight="false" outlineLevel="0" collapsed="false">
      <c r="B1862" s="188"/>
      <c r="D1862" s="180" t="s">
        <v>174</v>
      </c>
      <c r="E1862" s="189"/>
      <c r="F1862" s="190" t="s">
        <v>1758</v>
      </c>
      <c r="H1862" s="191" t="n">
        <v>0.192</v>
      </c>
      <c r="I1862" s="192"/>
      <c r="L1862" s="188"/>
      <c r="M1862" s="193"/>
      <c r="N1862" s="194"/>
      <c r="O1862" s="194"/>
      <c r="P1862" s="194"/>
      <c r="Q1862" s="194"/>
      <c r="R1862" s="194"/>
      <c r="S1862" s="194"/>
      <c r="T1862" s="194"/>
      <c r="U1862" s="195"/>
      <c r="AT1862" s="189" t="s">
        <v>174</v>
      </c>
      <c r="AU1862" s="189" t="s">
        <v>83</v>
      </c>
      <c r="AV1862" s="187" t="s">
        <v>83</v>
      </c>
      <c r="AW1862" s="187" t="s">
        <v>176</v>
      </c>
      <c r="AX1862" s="187" t="s">
        <v>73</v>
      </c>
      <c r="AY1862" s="189" t="s">
        <v>165</v>
      </c>
    </row>
    <row r="1863" s="187" customFormat="true" ht="12" hidden="false" customHeight="false" outlineLevel="0" collapsed="false">
      <c r="B1863" s="188"/>
      <c r="D1863" s="180" t="s">
        <v>174</v>
      </c>
      <c r="E1863" s="189"/>
      <c r="F1863" s="190" t="s">
        <v>1759</v>
      </c>
      <c r="H1863" s="191" t="n">
        <v>0.932</v>
      </c>
      <c r="I1863" s="192"/>
      <c r="L1863" s="188"/>
      <c r="M1863" s="193"/>
      <c r="N1863" s="194"/>
      <c r="O1863" s="194"/>
      <c r="P1863" s="194"/>
      <c r="Q1863" s="194"/>
      <c r="R1863" s="194"/>
      <c r="S1863" s="194"/>
      <c r="T1863" s="194"/>
      <c r="U1863" s="195"/>
      <c r="AT1863" s="189" t="s">
        <v>174</v>
      </c>
      <c r="AU1863" s="189" t="s">
        <v>83</v>
      </c>
      <c r="AV1863" s="187" t="s">
        <v>83</v>
      </c>
      <c r="AW1863" s="187" t="s">
        <v>176</v>
      </c>
      <c r="AX1863" s="187" t="s">
        <v>73</v>
      </c>
      <c r="AY1863" s="189" t="s">
        <v>165</v>
      </c>
    </row>
    <row r="1864" s="196" customFormat="true" ht="12" hidden="false" customHeight="false" outlineLevel="0" collapsed="false">
      <c r="B1864" s="197"/>
      <c r="D1864" s="180" t="s">
        <v>174</v>
      </c>
      <c r="E1864" s="198"/>
      <c r="F1864" s="199" t="s">
        <v>178</v>
      </c>
      <c r="H1864" s="200" t="n">
        <v>1.124</v>
      </c>
      <c r="I1864" s="201"/>
      <c r="L1864" s="197"/>
      <c r="M1864" s="202"/>
      <c r="N1864" s="203"/>
      <c r="O1864" s="203"/>
      <c r="P1864" s="203"/>
      <c r="Q1864" s="203"/>
      <c r="R1864" s="203"/>
      <c r="S1864" s="203"/>
      <c r="T1864" s="203"/>
      <c r="U1864" s="204"/>
      <c r="AT1864" s="198" t="s">
        <v>174</v>
      </c>
      <c r="AU1864" s="198" t="s">
        <v>83</v>
      </c>
      <c r="AV1864" s="196" t="s">
        <v>172</v>
      </c>
      <c r="AW1864" s="196" t="s">
        <v>176</v>
      </c>
      <c r="AX1864" s="196" t="s">
        <v>81</v>
      </c>
      <c r="AY1864" s="198" t="s">
        <v>165</v>
      </c>
    </row>
    <row r="1865" s="22" customFormat="true" ht="24" hidden="false" customHeight="true" outlineLevel="0" collapsed="false">
      <c r="B1865" s="164"/>
      <c r="C1865" s="165" t="s">
        <v>1760</v>
      </c>
      <c r="D1865" s="165" t="s">
        <v>167</v>
      </c>
      <c r="E1865" s="166" t="s">
        <v>1761</v>
      </c>
      <c r="F1865" s="167" t="s">
        <v>1762</v>
      </c>
      <c r="G1865" s="168" t="s">
        <v>265</v>
      </c>
      <c r="H1865" s="169" t="n">
        <v>0.153</v>
      </c>
      <c r="I1865" s="170"/>
      <c r="J1865" s="171" t="n">
        <f aca="false">ROUND(I1865*H1865,2)</f>
        <v>0</v>
      </c>
      <c r="K1865" s="167" t="s">
        <v>171</v>
      </c>
      <c r="L1865" s="23"/>
      <c r="M1865" s="172"/>
      <c r="N1865" s="173" t="s">
        <v>44</v>
      </c>
      <c r="O1865" s="54"/>
      <c r="P1865" s="174" t="n">
        <f aca="false">O1865*H1865</f>
        <v>0</v>
      </c>
      <c r="Q1865" s="174" t="n">
        <v>0</v>
      </c>
      <c r="R1865" s="174" t="n">
        <f aca="false">Q1865*H1865</f>
        <v>0</v>
      </c>
      <c r="S1865" s="174" t="n">
        <v>0</v>
      </c>
      <c r="T1865" s="174" t="n">
        <f aca="false">S1865*H1865</f>
        <v>0</v>
      </c>
      <c r="U1865" s="175"/>
      <c r="AR1865" s="176" t="s">
        <v>172</v>
      </c>
      <c r="AT1865" s="176" t="s">
        <v>167</v>
      </c>
      <c r="AU1865" s="176" t="s">
        <v>83</v>
      </c>
      <c r="AY1865" s="3" t="s">
        <v>165</v>
      </c>
      <c r="BE1865" s="177" t="n">
        <f aca="false">IF(N1865="základní",J1865,0)</f>
        <v>0</v>
      </c>
      <c r="BF1865" s="177" t="n">
        <f aca="false">IF(N1865="snížená",J1865,0)</f>
        <v>0</v>
      </c>
      <c r="BG1865" s="177" t="n">
        <f aca="false">IF(N1865="zákl. přenesená",J1865,0)</f>
        <v>0</v>
      </c>
      <c r="BH1865" s="177" t="n">
        <f aca="false">IF(N1865="sníž. přenesená",J1865,0)</f>
        <v>0</v>
      </c>
      <c r="BI1865" s="177" t="n">
        <f aca="false">IF(N1865="nulová",J1865,0)</f>
        <v>0</v>
      </c>
      <c r="BJ1865" s="3" t="s">
        <v>81</v>
      </c>
      <c r="BK1865" s="177" t="n">
        <f aca="false">ROUND(I1865*H1865,2)</f>
        <v>0</v>
      </c>
      <c r="BL1865" s="3" t="s">
        <v>172</v>
      </c>
      <c r="BM1865" s="176" t="s">
        <v>1763</v>
      </c>
    </row>
    <row r="1866" s="187" customFormat="true" ht="12" hidden="false" customHeight="false" outlineLevel="0" collapsed="false">
      <c r="B1866" s="188"/>
      <c r="D1866" s="180" t="s">
        <v>174</v>
      </c>
      <c r="E1866" s="189"/>
      <c r="F1866" s="190" t="s">
        <v>1764</v>
      </c>
      <c r="H1866" s="191" t="n">
        <v>0.153</v>
      </c>
      <c r="I1866" s="192"/>
      <c r="L1866" s="188"/>
      <c r="M1866" s="193"/>
      <c r="N1866" s="194"/>
      <c r="O1866" s="194"/>
      <c r="P1866" s="194"/>
      <c r="Q1866" s="194"/>
      <c r="R1866" s="194"/>
      <c r="S1866" s="194"/>
      <c r="T1866" s="194"/>
      <c r="U1866" s="195"/>
      <c r="AT1866" s="189" t="s">
        <v>174</v>
      </c>
      <c r="AU1866" s="189" t="s">
        <v>83</v>
      </c>
      <c r="AV1866" s="187" t="s">
        <v>83</v>
      </c>
      <c r="AW1866" s="187" t="s">
        <v>176</v>
      </c>
      <c r="AX1866" s="187" t="s">
        <v>73</v>
      </c>
      <c r="AY1866" s="189" t="s">
        <v>165</v>
      </c>
    </row>
    <row r="1867" s="196" customFormat="true" ht="12" hidden="false" customHeight="false" outlineLevel="0" collapsed="false">
      <c r="B1867" s="197"/>
      <c r="D1867" s="180" t="s">
        <v>174</v>
      </c>
      <c r="E1867" s="198"/>
      <c r="F1867" s="199" t="s">
        <v>178</v>
      </c>
      <c r="H1867" s="200" t="n">
        <v>0.153</v>
      </c>
      <c r="I1867" s="201"/>
      <c r="L1867" s="197"/>
      <c r="M1867" s="202"/>
      <c r="N1867" s="203"/>
      <c r="O1867" s="203"/>
      <c r="P1867" s="203"/>
      <c r="Q1867" s="203"/>
      <c r="R1867" s="203"/>
      <c r="S1867" s="203"/>
      <c r="T1867" s="203"/>
      <c r="U1867" s="204"/>
      <c r="AT1867" s="198" t="s">
        <v>174</v>
      </c>
      <c r="AU1867" s="198" t="s">
        <v>83</v>
      </c>
      <c r="AV1867" s="196" t="s">
        <v>172</v>
      </c>
      <c r="AW1867" s="196" t="s">
        <v>176</v>
      </c>
      <c r="AX1867" s="196" t="s">
        <v>81</v>
      </c>
      <c r="AY1867" s="198" t="s">
        <v>165</v>
      </c>
    </row>
    <row r="1868" s="22" customFormat="true" ht="24" hidden="false" customHeight="true" outlineLevel="0" collapsed="false">
      <c r="B1868" s="164"/>
      <c r="C1868" s="165" t="s">
        <v>1765</v>
      </c>
      <c r="D1868" s="165" t="s">
        <v>167</v>
      </c>
      <c r="E1868" s="166" t="s">
        <v>1766</v>
      </c>
      <c r="F1868" s="167" t="s">
        <v>1767</v>
      </c>
      <c r="G1868" s="168" t="s">
        <v>265</v>
      </c>
      <c r="H1868" s="169" t="n">
        <v>1.656</v>
      </c>
      <c r="I1868" s="170"/>
      <c r="J1868" s="171" t="n">
        <f aca="false">ROUND(I1868*H1868,2)</f>
        <v>0</v>
      </c>
      <c r="K1868" s="167" t="s">
        <v>171</v>
      </c>
      <c r="L1868" s="23"/>
      <c r="M1868" s="172"/>
      <c r="N1868" s="173" t="s">
        <v>44</v>
      </c>
      <c r="O1868" s="54"/>
      <c r="P1868" s="174" t="n">
        <f aca="false">O1868*H1868</f>
        <v>0</v>
      </c>
      <c r="Q1868" s="174" t="n">
        <v>0</v>
      </c>
      <c r="R1868" s="174" t="n">
        <f aca="false">Q1868*H1868</f>
        <v>0</v>
      </c>
      <c r="S1868" s="174" t="n">
        <v>0</v>
      </c>
      <c r="T1868" s="174" t="n">
        <f aca="false">S1868*H1868</f>
        <v>0</v>
      </c>
      <c r="U1868" s="175"/>
      <c r="AR1868" s="176" t="s">
        <v>172</v>
      </c>
      <c r="AT1868" s="176" t="s">
        <v>167</v>
      </c>
      <c r="AU1868" s="176" t="s">
        <v>83</v>
      </c>
      <c r="AY1868" s="3" t="s">
        <v>165</v>
      </c>
      <c r="BE1868" s="177" t="n">
        <f aca="false">IF(N1868="základní",J1868,0)</f>
        <v>0</v>
      </c>
      <c r="BF1868" s="177" t="n">
        <f aca="false">IF(N1868="snížená",J1868,0)</f>
        <v>0</v>
      </c>
      <c r="BG1868" s="177" t="n">
        <f aca="false">IF(N1868="zákl. přenesená",J1868,0)</f>
        <v>0</v>
      </c>
      <c r="BH1868" s="177" t="n">
        <f aca="false">IF(N1868="sníž. přenesená",J1868,0)</f>
        <v>0</v>
      </c>
      <c r="BI1868" s="177" t="n">
        <f aca="false">IF(N1868="nulová",J1868,0)</f>
        <v>0</v>
      </c>
      <c r="BJ1868" s="3" t="s">
        <v>81</v>
      </c>
      <c r="BK1868" s="177" t="n">
        <f aca="false">ROUND(I1868*H1868,2)</f>
        <v>0</v>
      </c>
      <c r="BL1868" s="3" t="s">
        <v>172</v>
      </c>
      <c r="BM1868" s="176" t="s">
        <v>1768</v>
      </c>
    </row>
    <row r="1869" s="187" customFormat="true" ht="12" hidden="false" customHeight="false" outlineLevel="0" collapsed="false">
      <c r="B1869" s="188"/>
      <c r="D1869" s="180" t="s">
        <v>174</v>
      </c>
      <c r="E1869" s="189"/>
      <c r="F1869" s="190" t="s">
        <v>1769</v>
      </c>
      <c r="H1869" s="191" t="n">
        <v>1.656</v>
      </c>
      <c r="I1869" s="192"/>
      <c r="L1869" s="188"/>
      <c r="M1869" s="193"/>
      <c r="N1869" s="194"/>
      <c r="O1869" s="194"/>
      <c r="P1869" s="194"/>
      <c r="Q1869" s="194"/>
      <c r="R1869" s="194"/>
      <c r="S1869" s="194"/>
      <c r="T1869" s="194"/>
      <c r="U1869" s="195"/>
      <c r="AT1869" s="189" t="s">
        <v>174</v>
      </c>
      <c r="AU1869" s="189" t="s">
        <v>83</v>
      </c>
      <c r="AV1869" s="187" t="s">
        <v>83</v>
      </c>
      <c r="AW1869" s="187" t="s">
        <v>176</v>
      </c>
      <c r="AX1869" s="187" t="s">
        <v>73</v>
      </c>
      <c r="AY1869" s="189" t="s">
        <v>165</v>
      </c>
    </row>
    <row r="1870" s="196" customFormat="true" ht="12" hidden="false" customHeight="false" outlineLevel="0" collapsed="false">
      <c r="B1870" s="197"/>
      <c r="D1870" s="180" t="s">
        <v>174</v>
      </c>
      <c r="E1870" s="198"/>
      <c r="F1870" s="199" t="s">
        <v>178</v>
      </c>
      <c r="H1870" s="200" t="n">
        <v>1.656</v>
      </c>
      <c r="I1870" s="201"/>
      <c r="L1870" s="197"/>
      <c r="M1870" s="202"/>
      <c r="N1870" s="203"/>
      <c r="O1870" s="203"/>
      <c r="P1870" s="203"/>
      <c r="Q1870" s="203"/>
      <c r="R1870" s="203"/>
      <c r="S1870" s="203"/>
      <c r="T1870" s="203"/>
      <c r="U1870" s="204"/>
      <c r="AT1870" s="198" t="s">
        <v>174</v>
      </c>
      <c r="AU1870" s="198" t="s">
        <v>83</v>
      </c>
      <c r="AV1870" s="196" t="s">
        <v>172</v>
      </c>
      <c r="AW1870" s="196" t="s">
        <v>176</v>
      </c>
      <c r="AX1870" s="196" t="s">
        <v>81</v>
      </c>
      <c r="AY1870" s="198" t="s">
        <v>165</v>
      </c>
    </row>
    <row r="1871" s="150" customFormat="true" ht="23" hidden="false" customHeight="true" outlineLevel="0" collapsed="false">
      <c r="B1871" s="151"/>
      <c r="D1871" s="152" t="s">
        <v>72</v>
      </c>
      <c r="E1871" s="162" t="s">
        <v>1770</v>
      </c>
      <c r="F1871" s="162" t="s">
        <v>1771</v>
      </c>
      <c r="I1871" s="154"/>
      <c r="J1871" s="163" t="n">
        <f aca="false">BK1871</f>
        <v>0</v>
      </c>
      <c r="L1871" s="151"/>
      <c r="M1871" s="156"/>
      <c r="N1871" s="157"/>
      <c r="O1871" s="157"/>
      <c r="P1871" s="158" t="n">
        <f aca="false">P1872</f>
        <v>0</v>
      </c>
      <c r="Q1871" s="157"/>
      <c r="R1871" s="158" t="n">
        <f aca="false">R1872</f>
        <v>0</v>
      </c>
      <c r="S1871" s="157"/>
      <c r="T1871" s="158" t="n">
        <f aca="false">T1872</f>
        <v>0</v>
      </c>
      <c r="U1871" s="159"/>
      <c r="AR1871" s="152" t="s">
        <v>81</v>
      </c>
      <c r="AT1871" s="160" t="s">
        <v>72</v>
      </c>
      <c r="AU1871" s="160" t="s">
        <v>81</v>
      </c>
      <c r="AY1871" s="152" t="s">
        <v>165</v>
      </c>
      <c r="BK1871" s="161" t="n">
        <f aca="false">BK1872</f>
        <v>0</v>
      </c>
    </row>
    <row r="1872" s="22" customFormat="true" ht="24" hidden="false" customHeight="true" outlineLevel="0" collapsed="false">
      <c r="B1872" s="164"/>
      <c r="C1872" s="165" t="s">
        <v>1772</v>
      </c>
      <c r="D1872" s="165" t="s">
        <v>167</v>
      </c>
      <c r="E1872" s="166" t="s">
        <v>1773</v>
      </c>
      <c r="F1872" s="167" t="s">
        <v>1774</v>
      </c>
      <c r="G1872" s="168" t="s">
        <v>265</v>
      </c>
      <c r="H1872" s="169" t="n">
        <v>539.342</v>
      </c>
      <c r="I1872" s="170"/>
      <c r="J1872" s="171" t="n">
        <f aca="false">ROUND(I1872*H1872,2)</f>
        <v>0</v>
      </c>
      <c r="K1872" s="167" t="s">
        <v>171</v>
      </c>
      <c r="L1872" s="23"/>
      <c r="M1872" s="172"/>
      <c r="N1872" s="173" t="s">
        <v>44</v>
      </c>
      <c r="O1872" s="54"/>
      <c r="P1872" s="174" t="n">
        <f aca="false">O1872*H1872</f>
        <v>0</v>
      </c>
      <c r="Q1872" s="174" t="n">
        <v>0</v>
      </c>
      <c r="R1872" s="174" t="n">
        <f aca="false">Q1872*H1872</f>
        <v>0</v>
      </c>
      <c r="S1872" s="174" t="n">
        <v>0</v>
      </c>
      <c r="T1872" s="174" t="n">
        <f aca="false">S1872*H1872</f>
        <v>0</v>
      </c>
      <c r="U1872" s="175"/>
      <c r="AR1872" s="176" t="s">
        <v>172</v>
      </c>
      <c r="AT1872" s="176" t="s">
        <v>167</v>
      </c>
      <c r="AU1872" s="176" t="s">
        <v>83</v>
      </c>
      <c r="AY1872" s="3" t="s">
        <v>165</v>
      </c>
      <c r="BE1872" s="177" t="n">
        <f aca="false">IF(N1872="základní",J1872,0)</f>
        <v>0</v>
      </c>
      <c r="BF1872" s="177" t="n">
        <f aca="false">IF(N1872="snížená",J1872,0)</f>
        <v>0</v>
      </c>
      <c r="BG1872" s="177" t="n">
        <f aca="false">IF(N1872="zákl. přenesená",J1872,0)</f>
        <v>0</v>
      </c>
      <c r="BH1872" s="177" t="n">
        <f aca="false">IF(N1872="sníž. přenesená",J1872,0)</f>
        <v>0</v>
      </c>
      <c r="BI1872" s="177" t="n">
        <f aca="false">IF(N1872="nulová",J1872,0)</f>
        <v>0</v>
      </c>
      <c r="BJ1872" s="3" t="s">
        <v>81</v>
      </c>
      <c r="BK1872" s="177" t="n">
        <f aca="false">ROUND(I1872*H1872,2)</f>
        <v>0</v>
      </c>
      <c r="BL1872" s="3" t="s">
        <v>172</v>
      </c>
      <c r="BM1872" s="176" t="s">
        <v>1775</v>
      </c>
    </row>
    <row r="1873" s="150" customFormat="true" ht="26" hidden="false" customHeight="true" outlineLevel="0" collapsed="false">
      <c r="B1873" s="151"/>
      <c r="D1873" s="152" t="s">
        <v>72</v>
      </c>
      <c r="E1873" s="153" t="s">
        <v>1776</v>
      </c>
      <c r="F1873" s="153" t="s">
        <v>1777</v>
      </c>
      <c r="I1873" s="154"/>
      <c r="J1873" s="155" t="n">
        <f aca="false">BK1873</f>
        <v>0</v>
      </c>
      <c r="L1873" s="151"/>
      <c r="M1873" s="156"/>
      <c r="N1873" s="157"/>
      <c r="O1873" s="157"/>
      <c r="P1873" s="158" t="n">
        <f aca="false">P1874+P2029+P2033+P2081+P2090+P2153+P2209+P2225+P2259+P2268+P2482+P2536+P2619+P2624+P2748+P2850+P2961+P2989</f>
        <v>0</v>
      </c>
      <c r="Q1873" s="157"/>
      <c r="R1873" s="158" t="n">
        <f aca="false">R1874+R2029+R2033+R2081+R2090+R2153+R2209+R2225+R2259+R2268+R2482+R2536+R2619+R2624+R2748+R2850+R2961+R2989</f>
        <v>46.39746342</v>
      </c>
      <c r="S1873" s="157"/>
      <c r="T1873" s="158" t="n">
        <f aca="false">T1874+T2029+T2033+T2081+T2090+T2153+T2209+T2225+T2259+T2268+T2482+T2536+T2619+T2624+T2748+T2850+T2961+T2989</f>
        <v>27.01855004</v>
      </c>
      <c r="U1873" s="159"/>
      <c r="AR1873" s="152" t="s">
        <v>83</v>
      </c>
      <c r="AT1873" s="160" t="s">
        <v>72</v>
      </c>
      <c r="AU1873" s="160" t="s">
        <v>73</v>
      </c>
      <c r="AY1873" s="152" t="s">
        <v>165</v>
      </c>
      <c r="BK1873" s="161" t="n">
        <f aca="false">BK1874+BK2029+BK2033+BK2081+BK2090+BK2153+BK2209+BK2225+BK2259+BK2268+BK2482+BK2536+BK2619+BK2624+BK2748+BK2850+BK2961+BK2989</f>
        <v>0</v>
      </c>
    </row>
    <row r="1874" s="150" customFormat="true" ht="23" hidden="false" customHeight="true" outlineLevel="0" collapsed="false">
      <c r="B1874" s="151"/>
      <c r="D1874" s="152" t="s">
        <v>72</v>
      </c>
      <c r="E1874" s="162" t="s">
        <v>1778</v>
      </c>
      <c r="F1874" s="162" t="s">
        <v>1779</v>
      </c>
      <c r="I1874" s="154"/>
      <c r="J1874" s="163" t="n">
        <f aca="false">BK1874</f>
        <v>0</v>
      </c>
      <c r="L1874" s="151"/>
      <c r="M1874" s="156"/>
      <c r="N1874" s="157"/>
      <c r="O1874" s="157"/>
      <c r="P1874" s="158" t="n">
        <f aca="false">SUM(P1875:P2028)</f>
        <v>0</v>
      </c>
      <c r="Q1874" s="157"/>
      <c r="R1874" s="158" t="n">
        <f aca="false">SUM(R1875:R2028)</f>
        <v>3.68425632</v>
      </c>
      <c r="S1874" s="157"/>
      <c r="T1874" s="158" t="n">
        <f aca="false">SUM(T1875:T2028)</f>
        <v>1.65648</v>
      </c>
      <c r="U1874" s="159"/>
      <c r="AR1874" s="152" t="s">
        <v>83</v>
      </c>
      <c r="AT1874" s="160" t="s">
        <v>72</v>
      </c>
      <c r="AU1874" s="160" t="s">
        <v>81</v>
      </c>
      <c r="AY1874" s="152" t="s">
        <v>165</v>
      </c>
      <c r="BK1874" s="161" t="n">
        <f aca="false">SUM(BK1875:BK2028)</f>
        <v>0</v>
      </c>
    </row>
    <row r="1875" s="22" customFormat="true" ht="24" hidden="false" customHeight="true" outlineLevel="0" collapsed="false">
      <c r="B1875" s="164"/>
      <c r="C1875" s="165" t="s">
        <v>1780</v>
      </c>
      <c r="D1875" s="165" t="s">
        <v>167</v>
      </c>
      <c r="E1875" s="166" t="s">
        <v>1781</v>
      </c>
      <c r="F1875" s="167" t="s">
        <v>1782</v>
      </c>
      <c r="G1875" s="168" t="s">
        <v>170</v>
      </c>
      <c r="H1875" s="169" t="n">
        <v>421.2</v>
      </c>
      <c r="I1875" s="170"/>
      <c r="J1875" s="171" t="n">
        <f aca="false">ROUND(I1875*H1875,2)</f>
        <v>0</v>
      </c>
      <c r="K1875" s="167" t="s">
        <v>171</v>
      </c>
      <c r="L1875" s="23"/>
      <c r="M1875" s="172"/>
      <c r="N1875" s="173" t="s">
        <v>44</v>
      </c>
      <c r="O1875" s="54"/>
      <c r="P1875" s="174" t="n">
        <f aca="false">O1875*H1875</f>
        <v>0</v>
      </c>
      <c r="Q1875" s="174" t="n">
        <v>0</v>
      </c>
      <c r="R1875" s="174" t="n">
        <f aca="false">Q1875*H1875</f>
        <v>0</v>
      </c>
      <c r="S1875" s="174" t="n">
        <v>0</v>
      </c>
      <c r="T1875" s="174" t="n">
        <f aca="false">S1875*H1875</f>
        <v>0</v>
      </c>
      <c r="U1875" s="175"/>
      <c r="AR1875" s="176" t="s">
        <v>273</v>
      </c>
      <c r="AT1875" s="176" t="s">
        <v>167</v>
      </c>
      <c r="AU1875" s="176" t="s">
        <v>83</v>
      </c>
      <c r="AY1875" s="3" t="s">
        <v>165</v>
      </c>
      <c r="BE1875" s="177" t="n">
        <f aca="false">IF(N1875="základní",J1875,0)</f>
        <v>0</v>
      </c>
      <c r="BF1875" s="177" t="n">
        <f aca="false">IF(N1875="snížená",J1875,0)</f>
        <v>0</v>
      </c>
      <c r="BG1875" s="177" t="n">
        <f aca="false">IF(N1875="zákl. přenesená",J1875,0)</f>
        <v>0</v>
      </c>
      <c r="BH1875" s="177" t="n">
        <f aca="false">IF(N1875="sníž. přenesená",J1875,0)</f>
        <v>0</v>
      </c>
      <c r="BI1875" s="177" t="n">
        <f aca="false">IF(N1875="nulová",J1875,0)</f>
        <v>0</v>
      </c>
      <c r="BJ1875" s="3" t="s">
        <v>81</v>
      </c>
      <c r="BK1875" s="177" t="n">
        <f aca="false">ROUND(I1875*H1875,2)</f>
        <v>0</v>
      </c>
      <c r="BL1875" s="3" t="s">
        <v>273</v>
      </c>
      <c r="BM1875" s="176" t="s">
        <v>1783</v>
      </c>
    </row>
    <row r="1876" s="178" customFormat="true" ht="12" hidden="false" customHeight="false" outlineLevel="0" collapsed="false">
      <c r="B1876" s="179"/>
      <c r="D1876" s="180" t="s">
        <v>174</v>
      </c>
      <c r="E1876" s="181"/>
      <c r="F1876" s="182" t="s">
        <v>389</v>
      </c>
      <c r="H1876" s="181"/>
      <c r="I1876" s="183"/>
      <c r="L1876" s="179"/>
      <c r="M1876" s="184"/>
      <c r="N1876" s="185"/>
      <c r="O1876" s="185"/>
      <c r="P1876" s="185"/>
      <c r="Q1876" s="185"/>
      <c r="R1876" s="185"/>
      <c r="S1876" s="185"/>
      <c r="T1876" s="185"/>
      <c r="U1876" s="186"/>
      <c r="AT1876" s="181" t="s">
        <v>174</v>
      </c>
      <c r="AU1876" s="181" t="s">
        <v>83</v>
      </c>
      <c r="AV1876" s="178" t="s">
        <v>81</v>
      </c>
      <c r="AW1876" s="178" t="s">
        <v>176</v>
      </c>
      <c r="AX1876" s="178" t="s">
        <v>73</v>
      </c>
      <c r="AY1876" s="181" t="s">
        <v>165</v>
      </c>
    </row>
    <row r="1877" s="187" customFormat="true" ht="12" hidden="false" customHeight="false" outlineLevel="0" collapsed="false">
      <c r="B1877" s="188"/>
      <c r="D1877" s="180" t="s">
        <v>174</v>
      </c>
      <c r="E1877" s="189"/>
      <c r="F1877" s="190" t="s">
        <v>1784</v>
      </c>
      <c r="H1877" s="191" t="n">
        <v>3.515</v>
      </c>
      <c r="I1877" s="192"/>
      <c r="L1877" s="188"/>
      <c r="M1877" s="193"/>
      <c r="N1877" s="194"/>
      <c r="O1877" s="194"/>
      <c r="P1877" s="194"/>
      <c r="Q1877" s="194"/>
      <c r="R1877" s="194"/>
      <c r="S1877" s="194"/>
      <c r="T1877" s="194"/>
      <c r="U1877" s="195"/>
      <c r="AT1877" s="189" t="s">
        <v>174</v>
      </c>
      <c r="AU1877" s="189" t="s">
        <v>83</v>
      </c>
      <c r="AV1877" s="187" t="s">
        <v>83</v>
      </c>
      <c r="AW1877" s="187" t="s">
        <v>176</v>
      </c>
      <c r="AX1877" s="187" t="s">
        <v>73</v>
      </c>
      <c r="AY1877" s="189" t="s">
        <v>165</v>
      </c>
    </row>
    <row r="1878" s="187" customFormat="true" ht="12" hidden="false" customHeight="false" outlineLevel="0" collapsed="false">
      <c r="B1878" s="188"/>
      <c r="D1878" s="180" t="s">
        <v>174</v>
      </c>
      <c r="E1878" s="189"/>
      <c r="F1878" s="190" t="s">
        <v>769</v>
      </c>
      <c r="H1878" s="191" t="n">
        <v>400.96</v>
      </c>
      <c r="I1878" s="192"/>
      <c r="L1878" s="188"/>
      <c r="M1878" s="193"/>
      <c r="N1878" s="194"/>
      <c r="O1878" s="194"/>
      <c r="P1878" s="194"/>
      <c r="Q1878" s="194"/>
      <c r="R1878" s="194"/>
      <c r="S1878" s="194"/>
      <c r="T1878" s="194"/>
      <c r="U1878" s="195"/>
      <c r="AT1878" s="189" t="s">
        <v>174</v>
      </c>
      <c r="AU1878" s="189" t="s">
        <v>83</v>
      </c>
      <c r="AV1878" s="187" t="s">
        <v>83</v>
      </c>
      <c r="AW1878" s="187" t="s">
        <v>176</v>
      </c>
      <c r="AX1878" s="187" t="s">
        <v>73</v>
      </c>
      <c r="AY1878" s="189" t="s">
        <v>165</v>
      </c>
    </row>
    <row r="1879" s="178" customFormat="true" ht="12" hidden="false" customHeight="false" outlineLevel="0" collapsed="false">
      <c r="B1879" s="179"/>
      <c r="D1879" s="180" t="s">
        <v>174</v>
      </c>
      <c r="E1879" s="181"/>
      <c r="F1879" s="182" t="s">
        <v>1785</v>
      </c>
      <c r="H1879" s="181"/>
      <c r="I1879" s="183"/>
      <c r="L1879" s="179"/>
      <c r="M1879" s="184"/>
      <c r="N1879" s="185"/>
      <c r="O1879" s="185"/>
      <c r="P1879" s="185"/>
      <c r="Q1879" s="185"/>
      <c r="R1879" s="185"/>
      <c r="S1879" s="185"/>
      <c r="T1879" s="185"/>
      <c r="U1879" s="186"/>
      <c r="AT1879" s="181" t="s">
        <v>174</v>
      </c>
      <c r="AU1879" s="181" t="s">
        <v>83</v>
      </c>
      <c r="AV1879" s="178" t="s">
        <v>81</v>
      </c>
      <c r="AW1879" s="178" t="s">
        <v>176</v>
      </c>
      <c r="AX1879" s="178" t="s">
        <v>73</v>
      </c>
      <c r="AY1879" s="181" t="s">
        <v>165</v>
      </c>
    </row>
    <row r="1880" s="187" customFormat="true" ht="12" hidden="false" customHeight="false" outlineLevel="0" collapsed="false">
      <c r="B1880" s="188"/>
      <c r="D1880" s="180" t="s">
        <v>174</v>
      </c>
      <c r="E1880" s="189"/>
      <c r="F1880" s="190" t="s">
        <v>1786</v>
      </c>
      <c r="H1880" s="191" t="n">
        <v>2.1</v>
      </c>
      <c r="I1880" s="192"/>
      <c r="L1880" s="188"/>
      <c r="M1880" s="193"/>
      <c r="N1880" s="194"/>
      <c r="O1880" s="194"/>
      <c r="P1880" s="194"/>
      <c r="Q1880" s="194"/>
      <c r="R1880" s="194"/>
      <c r="S1880" s="194"/>
      <c r="T1880" s="194"/>
      <c r="U1880" s="195"/>
      <c r="AT1880" s="189" t="s">
        <v>174</v>
      </c>
      <c r="AU1880" s="189" t="s">
        <v>83</v>
      </c>
      <c r="AV1880" s="187" t="s">
        <v>83</v>
      </c>
      <c r="AW1880" s="187" t="s">
        <v>176</v>
      </c>
      <c r="AX1880" s="187" t="s">
        <v>73</v>
      </c>
      <c r="AY1880" s="189" t="s">
        <v>165</v>
      </c>
    </row>
    <row r="1881" s="178" customFormat="true" ht="12" hidden="false" customHeight="false" outlineLevel="0" collapsed="false">
      <c r="B1881" s="179"/>
      <c r="D1881" s="180" t="s">
        <v>174</v>
      </c>
      <c r="E1881" s="181"/>
      <c r="F1881" s="182" t="s">
        <v>579</v>
      </c>
      <c r="H1881" s="181"/>
      <c r="I1881" s="183"/>
      <c r="L1881" s="179"/>
      <c r="M1881" s="184"/>
      <c r="N1881" s="185"/>
      <c r="O1881" s="185"/>
      <c r="P1881" s="185"/>
      <c r="Q1881" s="185"/>
      <c r="R1881" s="185"/>
      <c r="S1881" s="185"/>
      <c r="T1881" s="185"/>
      <c r="U1881" s="186"/>
      <c r="AT1881" s="181" t="s">
        <v>174</v>
      </c>
      <c r="AU1881" s="181" t="s">
        <v>83</v>
      </c>
      <c r="AV1881" s="178" t="s">
        <v>81</v>
      </c>
      <c r="AW1881" s="178" t="s">
        <v>176</v>
      </c>
      <c r="AX1881" s="178" t="s">
        <v>73</v>
      </c>
      <c r="AY1881" s="181" t="s">
        <v>165</v>
      </c>
    </row>
    <row r="1882" s="187" customFormat="true" ht="12" hidden="false" customHeight="false" outlineLevel="0" collapsed="false">
      <c r="B1882" s="188"/>
      <c r="D1882" s="180" t="s">
        <v>174</v>
      </c>
      <c r="E1882" s="189"/>
      <c r="F1882" s="190" t="s">
        <v>1787</v>
      </c>
      <c r="H1882" s="191" t="n">
        <v>0.24</v>
      </c>
      <c r="I1882" s="192"/>
      <c r="L1882" s="188"/>
      <c r="M1882" s="193"/>
      <c r="N1882" s="194"/>
      <c r="O1882" s="194"/>
      <c r="P1882" s="194"/>
      <c r="Q1882" s="194"/>
      <c r="R1882" s="194"/>
      <c r="S1882" s="194"/>
      <c r="T1882" s="194"/>
      <c r="U1882" s="195"/>
      <c r="AT1882" s="189" t="s">
        <v>174</v>
      </c>
      <c r="AU1882" s="189" t="s">
        <v>83</v>
      </c>
      <c r="AV1882" s="187" t="s">
        <v>83</v>
      </c>
      <c r="AW1882" s="187" t="s">
        <v>176</v>
      </c>
      <c r="AX1882" s="187" t="s">
        <v>73</v>
      </c>
      <c r="AY1882" s="189" t="s">
        <v>165</v>
      </c>
    </row>
    <row r="1883" s="187" customFormat="true" ht="12" hidden="false" customHeight="false" outlineLevel="0" collapsed="false">
      <c r="B1883" s="188"/>
      <c r="D1883" s="180" t="s">
        <v>174</v>
      </c>
      <c r="E1883" s="189"/>
      <c r="F1883" s="190" t="s">
        <v>1788</v>
      </c>
      <c r="H1883" s="191" t="n">
        <v>0.072</v>
      </c>
      <c r="I1883" s="192"/>
      <c r="L1883" s="188"/>
      <c r="M1883" s="193"/>
      <c r="N1883" s="194"/>
      <c r="O1883" s="194"/>
      <c r="P1883" s="194"/>
      <c r="Q1883" s="194"/>
      <c r="R1883" s="194"/>
      <c r="S1883" s="194"/>
      <c r="T1883" s="194"/>
      <c r="U1883" s="195"/>
      <c r="AT1883" s="189" t="s">
        <v>174</v>
      </c>
      <c r="AU1883" s="189" t="s">
        <v>83</v>
      </c>
      <c r="AV1883" s="187" t="s">
        <v>83</v>
      </c>
      <c r="AW1883" s="187" t="s">
        <v>176</v>
      </c>
      <c r="AX1883" s="187" t="s">
        <v>73</v>
      </c>
      <c r="AY1883" s="189" t="s">
        <v>165</v>
      </c>
    </row>
    <row r="1884" s="178" customFormat="true" ht="12" hidden="false" customHeight="false" outlineLevel="0" collapsed="false">
      <c r="B1884" s="179"/>
      <c r="D1884" s="180" t="s">
        <v>174</v>
      </c>
      <c r="E1884" s="181"/>
      <c r="F1884" s="182" t="s">
        <v>1789</v>
      </c>
      <c r="H1884" s="181"/>
      <c r="I1884" s="183"/>
      <c r="L1884" s="179"/>
      <c r="M1884" s="184"/>
      <c r="N1884" s="185"/>
      <c r="O1884" s="185"/>
      <c r="P1884" s="185"/>
      <c r="Q1884" s="185"/>
      <c r="R1884" s="185"/>
      <c r="S1884" s="185"/>
      <c r="T1884" s="185"/>
      <c r="U1884" s="186"/>
      <c r="AT1884" s="181" t="s">
        <v>174</v>
      </c>
      <c r="AU1884" s="181" t="s">
        <v>83</v>
      </c>
      <c r="AV1884" s="178" t="s">
        <v>81</v>
      </c>
      <c r="AW1884" s="178" t="s">
        <v>176</v>
      </c>
      <c r="AX1884" s="178" t="s">
        <v>73</v>
      </c>
      <c r="AY1884" s="181" t="s">
        <v>165</v>
      </c>
    </row>
    <row r="1885" s="187" customFormat="true" ht="12" hidden="false" customHeight="false" outlineLevel="0" collapsed="false">
      <c r="B1885" s="188"/>
      <c r="D1885" s="180" t="s">
        <v>174</v>
      </c>
      <c r="E1885" s="189"/>
      <c r="F1885" s="190" t="s">
        <v>1790</v>
      </c>
      <c r="H1885" s="191" t="n">
        <v>1.68475</v>
      </c>
      <c r="I1885" s="192"/>
      <c r="L1885" s="188"/>
      <c r="M1885" s="193"/>
      <c r="N1885" s="194"/>
      <c r="O1885" s="194"/>
      <c r="P1885" s="194"/>
      <c r="Q1885" s="194"/>
      <c r="R1885" s="194"/>
      <c r="S1885" s="194"/>
      <c r="T1885" s="194"/>
      <c r="U1885" s="195"/>
      <c r="AT1885" s="189" t="s">
        <v>174</v>
      </c>
      <c r="AU1885" s="189" t="s">
        <v>83</v>
      </c>
      <c r="AV1885" s="187" t="s">
        <v>83</v>
      </c>
      <c r="AW1885" s="187" t="s">
        <v>176</v>
      </c>
      <c r="AX1885" s="187" t="s">
        <v>73</v>
      </c>
      <c r="AY1885" s="189" t="s">
        <v>165</v>
      </c>
    </row>
    <row r="1886" s="187" customFormat="true" ht="12" hidden="false" customHeight="false" outlineLevel="0" collapsed="false">
      <c r="B1886" s="188"/>
      <c r="D1886" s="180" t="s">
        <v>174</v>
      </c>
      <c r="E1886" s="189"/>
      <c r="F1886" s="190" t="s">
        <v>1791</v>
      </c>
      <c r="H1886" s="191" t="n">
        <v>0.1725</v>
      </c>
      <c r="I1886" s="192"/>
      <c r="L1886" s="188"/>
      <c r="M1886" s="193"/>
      <c r="N1886" s="194"/>
      <c r="O1886" s="194"/>
      <c r="P1886" s="194"/>
      <c r="Q1886" s="194"/>
      <c r="R1886" s="194"/>
      <c r="S1886" s="194"/>
      <c r="T1886" s="194"/>
      <c r="U1886" s="195"/>
      <c r="AT1886" s="189" t="s">
        <v>174</v>
      </c>
      <c r="AU1886" s="189" t="s">
        <v>83</v>
      </c>
      <c r="AV1886" s="187" t="s">
        <v>83</v>
      </c>
      <c r="AW1886" s="187" t="s">
        <v>176</v>
      </c>
      <c r="AX1886" s="187" t="s">
        <v>73</v>
      </c>
      <c r="AY1886" s="189" t="s">
        <v>165</v>
      </c>
    </row>
    <row r="1887" s="187" customFormat="true" ht="12" hidden="false" customHeight="false" outlineLevel="0" collapsed="false">
      <c r="B1887" s="188"/>
      <c r="D1887" s="180" t="s">
        <v>174</v>
      </c>
      <c r="E1887" s="189"/>
      <c r="F1887" s="190" t="s">
        <v>1792</v>
      </c>
      <c r="H1887" s="191" t="n">
        <v>0.207</v>
      </c>
      <c r="I1887" s="192"/>
      <c r="L1887" s="188"/>
      <c r="M1887" s="193"/>
      <c r="N1887" s="194"/>
      <c r="O1887" s="194"/>
      <c r="P1887" s="194"/>
      <c r="Q1887" s="194"/>
      <c r="R1887" s="194"/>
      <c r="S1887" s="194"/>
      <c r="T1887" s="194"/>
      <c r="U1887" s="195"/>
      <c r="AT1887" s="189" t="s">
        <v>174</v>
      </c>
      <c r="AU1887" s="189" t="s">
        <v>83</v>
      </c>
      <c r="AV1887" s="187" t="s">
        <v>83</v>
      </c>
      <c r="AW1887" s="187" t="s">
        <v>176</v>
      </c>
      <c r="AX1887" s="187" t="s">
        <v>73</v>
      </c>
      <c r="AY1887" s="189" t="s">
        <v>165</v>
      </c>
    </row>
    <row r="1888" s="187" customFormat="true" ht="12" hidden="false" customHeight="false" outlineLevel="0" collapsed="false">
      <c r="B1888" s="188"/>
      <c r="D1888" s="180" t="s">
        <v>174</v>
      </c>
      <c r="E1888" s="189"/>
      <c r="F1888" s="190" t="s">
        <v>1793</v>
      </c>
      <c r="H1888" s="191" t="n">
        <v>0.54625</v>
      </c>
      <c r="I1888" s="192"/>
      <c r="L1888" s="188"/>
      <c r="M1888" s="193"/>
      <c r="N1888" s="194"/>
      <c r="O1888" s="194"/>
      <c r="P1888" s="194"/>
      <c r="Q1888" s="194"/>
      <c r="R1888" s="194"/>
      <c r="S1888" s="194"/>
      <c r="T1888" s="194"/>
      <c r="U1888" s="195"/>
      <c r="AT1888" s="189" t="s">
        <v>174</v>
      </c>
      <c r="AU1888" s="189" t="s">
        <v>83</v>
      </c>
      <c r="AV1888" s="187" t="s">
        <v>83</v>
      </c>
      <c r="AW1888" s="187" t="s">
        <v>176</v>
      </c>
      <c r="AX1888" s="187" t="s">
        <v>73</v>
      </c>
      <c r="AY1888" s="189" t="s">
        <v>165</v>
      </c>
    </row>
    <row r="1889" s="187" customFormat="true" ht="12" hidden="false" customHeight="false" outlineLevel="0" collapsed="false">
      <c r="B1889" s="188"/>
      <c r="D1889" s="180" t="s">
        <v>174</v>
      </c>
      <c r="E1889" s="189"/>
      <c r="F1889" s="190" t="s">
        <v>1794</v>
      </c>
      <c r="H1889" s="191" t="n">
        <v>0.28175</v>
      </c>
      <c r="I1889" s="192"/>
      <c r="L1889" s="188"/>
      <c r="M1889" s="193"/>
      <c r="N1889" s="194"/>
      <c r="O1889" s="194"/>
      <c r="P1889" s="194"/>
      <c r="Q1889" s="194"/>
      <c r="R1889" s="194"/>
      <c r="S1889" s="194"/>
      <c r="T1889" s="194"/>
      <c r="U1889" s="195"/>
      <c r="AT1889" s="189" t="s">
        <v>174</v>
      </c>
      <c r="AU1889" s="189" t="s">
        <v>83</v>
      </c>
      <c r="AV1889" s="187" t="s">
        <v>83</v>
      </c>
      <c r="AW1889" s="187" t="s">
        <v>176</v>
      </c>
      <c r="AX1889" s="187" t="s">
        <v>73</v>
      </c>
      <c r="AY1889" s="189" t="s">
        <v>165</v>
      </c>
    </row>
    <row r="1890" s="187" customFormat="true" ht="12" hidden="false" customHeight="false" outlineLevel="0" collapsed="false">
      <c r="B1890" s="188"/>
      <c r="D1890" s="180" t="s">
        <v>174</v>
      </c>
      <c r="E1890" s="189"/>
      <c r="F1890" s="190" t="s">
        <v>1795</v>
      </c>
      <c r="H1890" s="191" t="n">
        <v>0.759</v>
      </c>
      <c r="I1890" s="192"/>
      <c r="L1890" s="188"/>
      <c r="M1890" s="193"/>
      <c r="N1890" s="194"/>
      <c r="O1890" s="194"/>
      <c r="P1890" s="194"/>
      <c r="Q1890" s="194"/>
      <c r="R1890" s="194"/>
      <c r="S1890" s="194"/>
      <c r="T1890" s="194"/>
      <c r="U1890" s="195"/>
      <c r="AT1890" s="189" t="s">
        <v>174</v>
      </c>
      <c r="AU1890" s="189" t="s">
        <v>83</v>
      </c>
      <c r="AV1890" s="187" t="s">
        <v>83</v>
      </c>
      <c r="AW1890" s="187" t="s">
        <v>176</v>
      </c>
      <c r="AX1890" s="187" t="s">
        <v>73</v>
      </c>
      <c r="AY1890" s="189" t="s">
        <v>165</v>
      </c>
    </row>
    <row r="1891" s="187" customFormat="true" ht="12" hidden="false" customHeight="false" outlineLevel="0" collapsed="false">
      <c r="B1891" s="188"/>
      <c r="D1891" s="180" t="s">
        <v>174</v>
      </c>
      <c r="E1891" s="189"/>
      <c r="F1891" s="190" t="s">
        <v>1796</v>
      </c>
      <c r="H1891" s="191" t="n">
        <v>1.089625</v>
      </c>
      <c r="I1891" s="192"/>
      <c r="L1891" s="188"/>
      <c r="M1891" s="193"/>
      <c r="N1891" s="194"/>
      <c r="O1891" s="194"/>
      <c r="P1891" s="194"/>
      <c r="Q1891" s="194"/>
      <c r="R1891" s="194"/>
      <c r="S1891" s="194"/>
      <c r="T1891" s="194"/>
      <c r="U1891" s="195"/>
      <c r="AT1891" s="189" t="s">
        <v>174</v>
      </c>
      <c r="AU1891" s="189" t="s">
        <v>83</v>
      </c>
      <c r="AV1891" s="187" t="s">
        <v>83</v>
      </c>
      <c r="AW1891" s="187" t="s">
        <v>176</v>
      </c>
      <c r="AX1891" s="187" t="s">
        <v>73</v>
      </c>
      <c r="AY1891" s="189" t="s">
        <v>165</v>
      </c>
    </row>
    <row r="1892" s="178" customFormat="true" ht="12" hidden="false" customHeight="false" outlineLevel="0" collapsed="false">
      <c r="B1892" s="179"/>
      <c r="D1892" s="180" t="s">
        <v>174</v>
      </c>
      <c r="E1892" s="181"/>
      <c r="F1892" s="182" t="s">
        <v>590</v>
      </c>
      <c r="H1892" s="181"/>
      <c r="I1892" s="183"/>
      <c r="L1892" s="179"/>
      <c r="M1892" s="184"/>
      <c r="N1892" s="185"/>
      <c r="O1892" s="185"/>
      <c r="P1892" s="185"/>
      <c r="Q1892" s="185"/>
      <c r="R1892" s="185"/>
      <c r="S1892" s="185"/>
      <c r="T1892" s="185"/>
      <c r="U1892" s="186"/>
      <c r="AT1892" s="181" t="s">
        <v>174</v>
      </c>
      <c r="AU1892" s="181" t="s">
        <v>83</v>
      </c>
      <c r="AV1892" s="178" t="s">
        <v>81</v>
      </c>
      <c r="AW1892" s="178" t="s">
        <v>176</v>
      </c>
      <c r="AX1892" s="178" t="s">
        <v>73</v>
      </c>
      <c r="AY1892" s="181" t="s">
        <v>165</v>
      </c>
    </row>
    <row r="1893" s="187" customFormat="true" ht="12" hidden="false" customHeight="false" outlineLevel="0" collapsed="false">
      <c r="B1893" s="188"/>
      <c r="D1893" s="180" t="s">
        <v>174</v>
      </c>
      <c r="E1893" s="189"/>
      <c r="F1893" s="190" t="s">
        <v>1797</v>
      </c>
      <c r="H1893" s="191" t="n">
        <v>1.1599</v>
      </c>
      <c r="I1893" s="192"/>
      <c r="L1893" s="188"/>
      <c r="M1893" s="193"/>
      <c r="N1893" s="194"/>
      <c r="O1893" s="194"/>
      <c r="P1893" s="194"/>
      <c r="Q1893" s="194"/>
      <c r="R1893" s="194"/>
      <c r="S1893" s="194"/>
      <c r="T1893" s="194"/>
      <c r="U1893" s="195"/>
      <c r="AT1893" s="189" t="s">
        <v>174</v>
      </c>
      <c r="AU1893" s="189" t="s">
        <v>83</v>
      </c>
      <c r="AV1893" s="187" t="s">
        <v>83</v>
      </c>
      <c r="AW1893" s="187" t="s">
        <v>176</v>
      </c>
      <c r="AX1893" s="187" t="s">
        <v>73</v>
      </c>
      <c r="AY1893" s="189" t="s">
        <v>165</v>
      </c>
    </row>
    <row r="1894" s="187" customFormat="true" ht="12" hidden="false" customHeight="false" outlineLevel="0" collapsed="false">
      <c r="B1894" s="188"/>
      <c r="D1894" s="180" t="s">
        <v>174</v>
      </c>
      <c r="E1894" s="189"/>
      <c r="F1894" s="190" t="s">
        <v>1798</v>
      </c>
      <c r="H1894" s="191" t="n">
        <v>0.5775</v>
      </c>
      <c r="I1894" s="192"/>
      <c r="L1894" s="188"/>
      <c r="M1894" s="193"/>
      <c r="N1894" s="194"/>
      <c r="O1894" s="194"/>
      <c r="P1894" s="194"/>
      <c r="Q1894" s="194"/>
      <c r="R1894" s="194"/>
      <c r="S1894" s="194"/>
      <c r="T1894" s="194"/>
      <c r="U1894" s="195"/>
      <c r="AT1894" s="189" t="s">
        <v>174</v>
      </c>
      <c r="AU1894" s="189" t="s">
        <v>83</v>
      </c>
      <c r="AV1894" s="187" t="s">
        <v>83</v>
      </c>
      <c r="AW1894" s="187" t="s">
        <v>176</v>
      </c>
      <c r="AX1894" s="187" t="s">
        <v>73</v>
      </c>
      <c r="AY1894" s="189" t="s">
        <v>165</v>
      </c>
    </row>
    <row r="1895" s="187" customFormat="true" ht="12" hidden="false" customHeight="false" outlineLevel="0" collapsed="false">
      <c r="B1895" s="188"/>
      <c r="D1895" s="180" t="s">
        <v>174</v>
      </c>
      <c r="E1895" s="189"/>
      <c r="F1895" s="190" t="s">
        <v>1799</v>
      </c>
      <c r="H1895" s="191" t="n">
        <v>0.21</v>
      </c>
      <c r="I1895" s="192"/>
      <c r="L1895" s="188"/>
      <c r="M1895" s="193"/>
      <c r="N1895" s="194"/>
      <c r="O1895" s="194"/>
      <c r="P1895" s="194"/>
      <c r="Q1895" s="194"/>
      <c r="R1895" s="194"/>
      <c r="S1895" s="194"/>
      <c r="T1895" s="194"/>
      <c r="U1895" s="195"/>
      <c r="AT1895" s="189" t="s">
        <v>174</v>
      </c>
      <c r="AU1895" s="189" t="s">
        <v>83</v>
      </c>
      <c r="AV1895" s="187" t="s">
        <v>83</v>
      </c>
      <c r="AW1895" s="187" t="s">
        <v>176</v>
      </c>
      <c r="AX1895" s="187" t="s">
        <v>73</v>
      </c>
      <c r="AY1895" s="189" t="s">
        <v>165</v>
      </c>
    </row>
    <row r="1896" s="187" customFormat="true" ht="12" hidden="false" customHeight="false" outlineLevel="0" collapsed="false">
      <c r="B1896" s="188"/>
      <c r="D1896" s="180" t="s">
        <v>174</v>
      </c>
      <c r="E1896" s="189"/>
      <c r="F1896" s="190" t="s">
        <v>1800</v>
      </c>
      <c r="H1896" s="191" t="n">
        <v>0.9156</v>
      </c>
      <c r="I1896" s="192"/>
      <c r="L1896" s="188"/>
      <c r="M1896" s="193"/>
      <c r="N1896" s="194"/>
      <c r="O1896" s="194"/>
      <c r="P1896" s="194"/>
      <c r="Q1896" s="194"/>
      <c r="R1896" s="194"/>
      <c r="S1896" s="194"/>
      <c r="T1896" s="194"/>
      <c r="U1896" s="195"/>
      <c r="AT1896" s="189" t="s">
        <v>174</v>
      </c>
      <c r="AU1896" s="189" t="s">
        <v>83</v>
      </c>
      <c r="AV1896" s="187" t="s">
        <v>83</v>
      </c>
      <c r="AW1896" s="187" t="s">
        <v>176</v>
      </c>
      <c r="AX1896" s="187" t="s">
        <v>73</v>
      </c>
      <c r="AY1896" s="189" t="s">
        <v>165</v>
      </c>
    </row>
    <row r="1897" s="187" customFormat="true" ht="12" hidden="false" customHeight="false" outlineLevel="0" collapsed="false">
      <c r="B1897" s="188"/>
      <c r="D1897" s="180" t="s">
        <v>174</v>
      </c>
      <c r="E1897" s="189"/>
      <c r="F1897" s="190" t="s">
        <v>1801</v>
      </c>
      <c r="H1897" s="191" t="n">
        <v>2.555</v>
      </c>
      <c r="I1897" s="192"/>
      <c r="L1897" s="188"/>
      <c r="M1897" s="193"/>
      <c r="N1897" s="194"/>
      <c r="O1897" s="194"/>
      <c r="P1897" s="194"/>
      <c r="Q1897" s="194"/>
      <c r="R1897" s="194"/>
      <c r="S1897" s="194"/>
      <c r="T1897" s="194"/>
      <c r="U1897" s="195"/>
      <c r="AT1897" s="189" t="s">
        <v>174</v>
      </c>
      <c r="AU1897" s="189" t="s">
        <v>83</v>
      </c>
      <c r="AV1897" s="187" t="s">
        <v>83</v>
      </c>
      <c r="AW1897" s="187" t="s">
        <v>176</v>
      </c>
      <c r="AX1897" s="187" t="s">
        <v>73</v>
      </c>
      <c r="AY1897" s="189" t="s">
        <v>165</v>
      </c>
    </row>
    <row r="1898" s="187" customFormat="true" ht="12" hidden="false" customHeight="false" outlineLevel="0" collapsed="false">
      <c r="B1898" s="188"/>
      <c r="D1898" s="180" t="s">
        <v>174</v>
      </c>
      <c r="E1898" s="189"/>
      <c r="F1898" s="190" t="s">
        <v>1802</v>
      </c>
      <c r="H1898" s="191" t="n">
        <v>0.735</v>
      </c>
      <c r="I1898" s="192"/>
      <c r="L1898" s="188"/>
      <c r="M1898" s="193"/>
      <c r="N1898" s="194"/>
      <c r="O1898" s="194"/>
      <c r="P1898" s="194"/>
      <c r="Q1898" s="194"/>
      <c r="R1898" s="194"/>
      <c r="S1898" s="194"/>
      <c r="T1898" s="194"/>
      <c r="U1898" s="195"/>
      <c r="AT1898" s="189" t="s">
        <v>174</v>
      </c>
      <c r="AU1898" s="189" t="s">
        <v>83</v>
      </c>
      <c r="AV1898" s="187" t="s">
        <v>83</v>
      </c>
      <c r="AW1898" s="187" t="s">
        <v>176</v>
      </c>
      <c r="AX1898" s="187" t="s">
        <v>73</v>
      </c>
      <c r="AY1898" s="189" t="s">
        <v>165</v>
      </c>
    </row>
    <row r="1899" s="187" customFormat="true" ht="12" hidden="false" customHeight="false" outlineLevel="0" collapsed="false">
      <c r="B1899" s="188"/>
      <c r="D1899" s="180" t="s">
        <v>174</v>
      </c>
      <c r="E1899" s="189"/>
      <c r="F1899" s="190" t="s">
        <v>1803</v>
      </c>
      <c r="H1899" s="191" t="n">
        <v>1.1165</v>
      </c>
      <c r="I1899" s="192"/>
      <c r="L1899" s="188"/>
      <c r="M1899" s="193"/>
      <c r="N1899" s="194"/>
      <c r="O1899" s="194"/>
      <c r="P1899" s="194"/>
      <c r="Q1899" s="194"/>
      <c r="R1899" s="194"/>
      <c r="S1899" s="194"/>
      <c r="T1899" s="194"/>
      <c r="U1899" s="195"/>
      <c r="AT1899" s="189" t="s">
        <v>174</v>
      </c>
      <c r="AU1899" s="189" t="s">
        <v>83</v>
      </c>
      <c r="AV1899" s="187" t="s">
        <v>83</v>
      </c>
      <c r="AW1899" s="187" t="s">
        <v>176</v>
      </c>
      <c r="AX1899" s="187" t="s">
        <v>73</v>
      </c>
      <c r="AY1899" s="189" t="s">
        <v>165</v>
      </c>
    </row>
    <row r="1900" s="187" customFormat="true" ht="12" hidden="false" customHeight="false" outlineLevel="0" collapsed="false">
      <c r="B1900" s="188"/>
      <c r="D1900" s="180" t="s">
        <v>174</v>
      </c>
      <c r="E1900" s="189"/>
      <c r="F1900" s="190" t="s">
        <v>1804</v>
      </c>
      <c r="H1900" s="191" t="n">
        <v>2.303</v>
      </c>
      <c r="I1900" s="192"/>
      <c r="L1900" s="188"/>
      <c r="M1900" s="193"/>
      <c r="N1900" s="194"/>
      <c r="O1900" s="194"/>
      <c r="P1900" s="194"/>
      <c r="Q1900" s="194"/>
      <c r="R1900" s="194"/>
      <c r="S1900" s="194"/>
      <c r="T1900" s="194"/>
      <c r="U1900" s="195"/>
      <c r="AT1900" s="189" t="s">
        <v>174</v>
      </c>
      <c r="AU1900" s="189" t="s">
        <v>83</v>
      </c>
      <c r="AV1900" s="187" t="s">
        <v>83</v>
      </c>
      <c r="AW1900" s="187" t="s">
        <v>176</v>
      </c>
      <c r="AX1900" s="187" t="s">
        <v>73</v>
      </c>
      <c r="AY1900" s="189" t="s">
        <v>165</v>
      </c>
    </row>
    <row r="1901" s="196" customFormat="true" ht="12" hidden="false" customHeight="false" outlineLevel="0" collapsed="false">
      <c r="B1901" s="197"/>
      <c r="D1901" s="180" t="s">
        <v>174</v>
      </c>
      <c r="E1901" s="198"/>
      <c r="F1901" s="199" t="s">
        <v>178</v>
      </c>
      <c r="H1901" s="200" t="n">
        <v>421.200375</v>
      </c>
      <c r="I1901" s="201"/>
      <c r="L1901" s="197"/>
      <c r="M1901" s="202"/>
      <c r="N1901" s="203"/>
      <c r="O1901" s="203"/>
      <c r="P1901" s="203"/>
      <c r="Q1901" s="203"/>
      <c r="R1901" s="203"/>
      <c r="S1901" s="203"/>
      <c r="T1901" s="203"/>
      <c r="U1901" s="204"/>
      <c r="AT1901" s="198" t="s">
        <v>174</v>
      </c>
      <c r="AU1901" s="198" t="s">
        <v>83</v>
      </c>
      <c r="AV1901" s="196" t="s">
        <v>172</v>
      </c>
      <c r="AW1901" s="196" t="s">
        <v>176</v>
      </c>
      <c r="AX1901" s="196" t="s">
        <v>81</v>
      </c>
      <c r="AY1901" s="198" t="s">
        <v>165</v>
      </c>
    </row>
    <row r="1902" s="22" customFormat="true" ht="16.5" hidden="false" customHeight="true" outlineLevel="0" collapsed="false">
      <c r="B1902" s="164"/>
      <c r="C1902" s="205" t="s">
        <v>1805</v>
      </c>
      <c r="D1902" s="205" t="s">
        <v>262</v>
      </c>
      <c r="E1902" s="206" t="s">
        <v>1806</v>
      </c>
      <c r="F1902" s="207" t="s">
        <v>1807</v>
      </c>
      <c r="G1902" s="208" t="s">
        <v>265</v>
      </c>
      <c r="H1902" s="209" t="n">
        <v>0.126</v>
      </c>
      <c r="I1902" s="210"/>
      <c r="J1902" s="211" t="n">
        <f aca="false">ROUND(I1902*H1902,2)</f>
        <v>0</v>
      </c>
      <c r="K1902" s="207" t="s">
        <v>171</v>
      </c>
      <c r="L1902" s="212"/>
      <c r="M1902" s="213"/>
      <c r="N1902" s="214" t="s">
        <v>44</v>
      </c>
      <c r="O1902" s="54"/>
      <c r="P1902" s="174" t="n">
        <f aca="false">O1902*H1902</f>
        <v>0</v>
      </c>
      <c r="Q1902" s="174" t="n">
        <v>1</v>
      </c>
      <c r="R1902" s="174" t="n">
        <f aca="false">Q1902*H1902</f>
        <v>0.126</v>
      </c>
      <c r="S1902" s="174" t="n">
        <v>0</v>
      </c>
      <c r="T1902" s="174" t="n">
        <f aca="false">S1902*H1902</f>
        <v>0</v>
      </c>
      <c r="U1902" s="175"/>
      <c r="AR1902" s="176" t="s">
        <v>369</v>
      </c>
      <c r="AT1902" s="176" t="s">
        <v>262</v>
      </c>
      <c r="AU1902" s="176" t="s">
        <v>83</v>
      </c>
      <c r="AY1902" s="3" t="s">
        <v>165</v>
      </c>
      <c r="BE1902" s="177" t="n">
        <f aca="false">IF(N1902="základní",J1902,0)</f>
        <v>0</v>
      </c>
      <c r="BF1902" s="177" t="n">
        <f aca="false">IF(N1902="snížená",J1902,0)</f>
        <v>0</v>
      </c>
      <c r="BG1902" s="177" t="n">
        <f aca="false">IF(N1902="zákl. přenesená",J1902,0)</f>
        <v>0</v>
      </c>
      <c r="BH1902" s="177" t="n">
        <f aca="false">IF(N1902="sníž. přenesená",J1902,0)</f>
        <v>0</v>
      </c>
      <c r="BI1902" s="177" t="n">
        <f aca="false">IF(N1902="nulová",J1902,0)</f>
        <v>0</v>
      </c>
      <c r="BJ1902" s="3" t="s">
        <v>81</v>
      </c>
      <c r="BK1902" s="177" t="n">
        <f aca="false">ROUND(I1902*H1902,2)</f>
        <v>0</v>
      </c>
      <c r="BL1902" s="3" t="s">
        <v>273</v>
      </c>
      <c r="BM1902" s="176" t="s">
        <v>1808</v>
      </c>
    </row>
    <row r="1903" s="187" customFormat="true" ht="12" hidden="false" customHeight="false" outlineLevel="0" collapsed="false">
      <c r="B1903" s="188"/>
      <c r="D1903" s="180" t="s">
        <v>174</v>
      </c>
      <c r="E1903" s="189"/>
      <c r="F1903" s="190" t="s">
        <v>1809</v>
      </c>
      <c r="H1903" s="191" t="n">
        <v>0.12636</v>
      </c>
      <c r="I1903" s="192"/>
      <c r="L1903" s="188"/>
      <c r="M1903" s="193"/>
      <c r="N1903" s="194"/>
      <c r="O1903" s="194"/>
      <c r="P1903" s="194"/>
      <c r="Q1903" s="194"/>
      <c r="R1903" s="194"/>
      <c r="S1903" s="194"/>
      <c r="T1903" s="194"/>
      <c r="U1903" s="195"/>
      <c r="AT1903" s="189" t="s">
        <v>174</v>
      </c>
      <c r="AU1903" s="189" t="s">
        <v>83</v>
      </c>
      <c r="AV1903" s="187" t="s">
        <v>83</v>
      </c>
      <c r="AW1903" s="187" t="s">
        <v>176</v>
      </c>
      <c r="AX1903" s="187" t="s">
        <v>73</v>
      </c>
      <c r="AY1903" s="189" t="s">
        <v>165</v>
      </c>
    </row>
    <row r="1904" s="196" customFormat="true" ht="12" hidden="false" customHeight="false" outlineLevel="0" collapsed="false">
      <c r="B1904" s="197"/>
      <c r="D1904" s="180" t="s">
        <v>174</v>
      </c>
      <c r="E1904" s="198"/>
      <c r="F1904" s="199" t="s">
        <v>178</v>
      </c>
      <c r="H1904" s="200" t="n">
        <v>0.12636</v>
      </c>
      <c r="I1904" s="201"/>
      <c r="L1904" s="197"/>
      <c r="M1904" s="202"/>
      <c r="N1904" s="203"/>
      <c r="O1904" s="203"/>
      <c r="P1904" s="203"/>
      <c r="Q1904" s="203"/>
      <c r="R1904" s="203"/>
      <c r="S1904" s="203"/>
      <c r="T1904" s="203"/>
      <c r="U1904" s="204"/>
      <c r="AT1904" s="198" t="s">
        <v>174</v>
      </c>
      <c r="AU1904" s="198" t="s">
        <v>83</v>
      </c>
      <c r="AV1904" s="196" t="s">
        <v>172</v>
      </c>
      <c r="AW1904" s="196" t="s">
        <v>176</v>
      </c>
      <c r="AX1904" s="196" t="s">
        <v>81</v>
      </c>
      <c r="AY1904" s="198" t="s">
        <v>165</v>
      </c>
    </row>
    <row r="1905" s="22" customFormat="true" ht="24" hidden="false" customHeight="true" outlineLevel="0" collapsed="false">
      <c r="B1905" s="164"/>
      <c r="C1905" s="165" t="s">
        <v>1810</v>
      </c>
      <c r="D1905" s="165" t="s">
        <v>167</v>
      </c>
      <c r="E1905" s="166" t="s">
        <v>1811</v>
      </c>
      <c r="F1905" s="167" t="s">
        <v>1812</v>
      </c>
      <c r="G1905" s="168" t="s">
        <v>170</v>
      </c>
      <c r="H1905" s="169" t="n">
        <v>5.625</v>
      </c>
      <c r="I1905" s="170"/>
      <c r="J1905" s="171" t="n">
        <f aca="false">ROUND(I1905*H1905,2)</f>
        <v>0</v>
      </c>
      <c r="K1905" s="215" t="s">
        <v>171</v>
      </c>
      <c r="L1905" s="23"/>
      <c r="M1905" s="172"/>
      <c r="N1905" s="173" t="s">
        <v>44</v>
      </c>
      <c r="O1905" s="54"/>
      <c r="P1905" s="174" t="n">
        <f aca="false">O1905*H1905</f>
        <v>0</v>
      </c>
      <c r="Q1905" s="174" t="n">
        <v>0</v>
      </c>
      <c r="R1905" s="174" t="n">
        <f aca="false">Q1905*H1905</f>
        <v>0</v>
      </c>
      <c r="S1905" s="174" t="n">
        <v>0</v>
      </c>
      <c r="T1905" s="174" t="n">
        <f aca="false">S1905*H1905</f>
        <v>0</v>
      </c>
      <c r="U1905" s="175"/>
      <c r="AR1905" s="176" t="s">
        <v>273</v>
      </c>
      <c r="AT1905" s="176" t="s">
        <v>167</v>
      </c>
      <c r="AU1905" s="176" t="s">
        <v>83</v>
      </c>
      <c r="AY1905" s="3" t="s">
        <v>165</v>
      </c>
      <c r="BE1905" s="177" t="n">
        <f aca="false">IF(N1905="základní",J1905,0)</f>
        <v>0</v>
      </c>
      <c r="BF1905" s="177" t="n">
        <f aca="false">IF(N1905="snížená",J1905,0)</f>
        <v>0</v>
      </c>
      <c r="BG1905" s="177" t="n">
        <f aca="false">IF(N1905="zákl. přenesená",J1905,0)</f>
        <v>0</v>
      </c>
      <c r="BH1905" s="177" t="n">
        <f aca="false">IF(N1905="sníž. přenesená",J1905,0)</f>
        <v>0</v>
      </c>
      <c r="BI1905" s="177" t="n">
        <f aca="false">IF(N1905="nulová",J1905,0)</f>
        <v>0</v>
      </c>
      <c r="BJ1905" s="3" t="s">
        <v>81</v>
      </c>
      <c r="BK1905" s="177" t="n">
        <f aca="false">ROUND(I1905*H1905,2)</f>
        <v>0</v>
      </c>
      <c r="BL1905" s="3" t="s">
        <v>273</v>
      </c>
      <c r="BM1905" s="176" t="s">
        <v>1813</v>
      </c>
    </row>
    <row r="1906" s="178" customFormat="true" ht="12" hidden="false" customHeight="false" outlineLevel="0" collapsed="false">
      <c r="B1906" s="179"/>
      <c r="D1906" s="180" t="s">
        <v>174</v>
      </c>
      <c r="E1906" s="181"/>
      <c r="F1906" s="182" t="s">
        <v>389</v>
      </c>
      <c r="H1906" s="181"/>
      <c r="I1906" s="183"/>
      <c r="L1906" s="179"/>
      <c r="M1906" s="184"/>
      <c r="N1906" s="185"/>
      <c r="O1906" s="185"/>
      <c r="P1906" s="185"/>
      <c r="Q1906" s="185"/>
      <c r="R1906" s="185"/>
      <c r="S1906" s="185"/>
      <c r="T1906" s="185"/>
      <c r="U1906" s="186"/>
      <c r="AT1906" s="181" t="s">
        <v>174</v>
      </c>
      <c r="AU1906" s="181" t="s">
        <v>83</v>
      </c>
      <c r="AV1906" s="178" t="s">
        <v>81</v>
      </c>
      <c r="AW1906" s="178" t="s">
        <v>176</v>
      </c>
      <c r="AX1906" s="178" t="s">
        <v>73</v>
      </c>
      <c r="AY1906" s="181" t="s">
        <v>165</v>
      </c>
    </row>
    <row r="1907" s="187" customFormat="true" ht="12" hidden="false" customHeight="false" outlineLevel="0" collapsed="false">
      <c r="B1907" s="188"/>
      <c r="D1907" s="180" t="s">
        <v>174</v>
      </c>
      <c r="E1907" s="189"/>
      <c r="F1907" s="190" t="s">
        <v>1814</v>
      </c>
      <c r="H1907" s="191" t="n">
        <v>5.625</v>
      </c>
      <c r="I1907" s="192"/>
      <c r="L1907" s="188"/>
      <c r="M1907" s="193"/>
      <c r="N1907" s="194"/>
      <c r="O1907" s="194"/>
      <c r="P1907" s="194"/>
      <c r="Q1907" s="194"/>
      <c r="R1907" s="194"/>
      <c r="S1907" s="194"/>
      <c r="T1907" s="194"/>
      <c r="U1907" s="195"/>
      <c r="AT1907" s="189" t="s">
        <v>174</v>
      </c>
      <c r="AU1907" s="189" t="s">
        <v>83</v>
      </c>
      <c r="AV1907" s="187" t="s">
        <v>83</v>
      </c>
      <c r="AW1907" s="187" t="s">
        <v>176</v>
      </c>
      <c r="AX1907" s="187" t="s">
        <v>73</v>
      </c>
      <c r="AY1907" s="189" t="s">
        <v>165</v>
      </c>
    </row>
    <row r="1908" s="196" customFormat="true" ht="12" hidden="false" customHeight="false" outlineLevel="0" collapsed="false">
      <c r="B1908" s="197"/>
      <c r="D1908" s="180" t="s">
        <v>174</v>
      </c>
      <c r="E1908" s="198"/>
      <c r="F1908" s="199" t="s">
        <v>178</v>
      </c>
      <c r="H1908" s="200" t="n">
        <v>5.625</v>
      </c>
      <c r="I1908" s="201"/>
      <c r="L1908" s="197"/>
      <c r="M1908" s="202"/>
      <c r="N1908" s="203"/>
      <c r="O1908" s="203"/>
      <c r="P1908" s="203"/>
      <c r="Q1908" s="203"/>
      <c r="R1908" s="203"/>
      <c r="S1908" s="203"/>
      <c r="T1908" s="203"/>
      <c r="U1908" s="204"/>
      <c r="AT1908" s="198" t="s">
        <v>174</v>
      </c>
      <c r="AU1908" s="198" t="s">
        <v>83</v>
      </c>
      <c r="AV1908" s="196" t="s">
        <v>172</v>
      </c>
      <c r="AW1908" s="196" t="s">
        <v>176</v>
      </c>
      <c r="AX1908" s="196" t="s">
        <v>81</v>
      </c>
      <c r="AY1908" s="198" t="s">
        <v>165</v>
      </c>
    </row>
    <row r="1909" s="22" customFormat="true" ht="16.5" hidden="false" customHeight="true" outlineLevel="0" collapsed="false">
      <c r="B1909" s="164"/>
      <c r="C1909" s="205" t="s">
        <v>1815</v>
      </c>
      <c r="D1909" s="205" t="s">
        <v>262</v>
      </c>
      <c r="E1909" s="206" t="s">
        <v>1806</v>
      </c>
      <c r="F1909" s="207" t="s">
        <v>1807</v>
      </c>
      <c r="G1909" s="208" t="s">
        <v>265</v>
      </c>
      <c r="H1909" s="209" t="n">
        <v>0.002</v>
      </c>
      <c r="I1909" s="210"/>
      <c r="J1909" s="211" t="n">
        <f aca="false">ROUND(I1909*H1909,2)</f>
        <v>0</v>
      </c>
      <c r="K1909" s="207" t="s">
        <v>171</v>
      </c>
      <c r="L1909" s="212"/>
      <c r="M1909" s="213"/>
      <c r="N1909" s="214" t="s">
        <v>44</v>
      </c>
      <c r="O1909" s="54"/>
      <c r="P1909" s="174" t="n">
        <f aca="false">O1909*H1909</f>
        <v>0</v>
      </c>
      <c r="Q1909" s="174" t="n">
        <v>1</v>
      </c>
      <c r="R1909" s="174" t="n">
        <f aca="false">Q1909*H1909</f>
        <v>0.002</v>
      </c>
      <c r="S1909" s="174" t="n">
        <v>0</v>
      </c>
      <c r="T1909" s="174" t="n">
        <f aca="false">S1909*H1909</f>
        <v>0</v>
      </c>
      <c r="U1909" s="175"/>
      <c r="AR1909" s="176" t="s">
        <v>369</v>
      </c>
      <c r="AT1909" s="176" t="s">
        <v>262</v>
      </c>
      <c r="AU1909" s="176" t="s">
        <v>83</v>
      </c>
      <c r="AY1909" s="3" t="s">
        <v>165</v>
      </c>
      <c r="BE1909" s="177" t="n">
        <f aca="false">IF(N1909="základní",J1909,0)</f>
        <v>0</v>
      </c>
      <c r="BF1909" s="177" t="n">
        <f aca="false">IF(N1909="snížená",J1909,0)</f>
        <v>0</v>
      </c>
      <c r="BG1909" s="177" t="n">
        <f aca="false">IF(N1909="zákl. přenesená",J1909,0)</f>
        <v>0</v>
      </c>
      <c r="BH1909" s="177" t="n">
        <f aca="false">IF(N1909="sníž. přenesená",J1909,0)</f>
        <v>0</v>
      </c>
      <c r="BI1909" s="177" t="n">
        <f aca="false">IF(N1909="nulová",J1909,0)</f>
        <v>0</v>
      </c>
      <c r="BJ1909" s="3" t="s">
        <v>81</v>
      </c>
      <c r="BK1909" s="177" t="n">
        <f aca="false">ROUND(I1909*H1909,2)</f>
        <v>0</v>
      </c>
      <c r="BL1909" s="3" t="s">
        <v>273</v>
      </c>
      <c r="BM1909" s="176" t="s">
        <v>1816</v>
      </c>
    </row>
    <row r="1910" s="187" customFormat="true" ht="12" hidden="false" customHeight="false" outlineLevel="0" collapsed="false">
      <c r="B1910" s="188"/>
      <c r="D1910" s="180" t="s">
        <v>174</v>
      </c>
      <c r="E1910" s="189"/>
      <c r="F1910" s="190" t="s">
        <v>1817</v>
      </c>
      <c r="H1910" s="191" t="n">
        <v>0.00196875</v>
      </c>
      <c r="I1910" s="192"/>
      <c r="L1910" s="188"/>
      <c r="M1910" s="193"/>
      <c r="N1910" s="194"/>
      <c r="O1910" s="194"/>
      <c r="P1910" s="194"/>
      <c r="Q1910" s="194"/>
      <c r="R1910" s="194"/>
      <c r="S1910" s="194"/>
      <c r="T1910" s="194"/>
      <c r="U1910" s="195"/>
      <c r="AT1910" s="189" t="s">
        <v>174</v>
      </c>
      <c r="AU1910" s="189" t="s">
        <v>83</v>
      </c>
      <c r="AV1910" s="187" t="s">
        <v>83</v>
      </c>
      <c r="AW1910" s="187" t="s">
        <v>176</v>
      </c>
      <c r="AX1910" s="187" t="s">
        <v>73</v>
      </c>
      <c r="AY1910" s="189" t="s">
        <v>165</v>
      </c>
    </row>
    <row r="1911" s="196" customFormat="true" ht="12" hidden="false" customHeight="false" outlineLevel="0" collapsed="false">
      <c r="B1911" s="197"/>
      <c r="D1911" s="180" t="s">
        <v>174</v>
      </c>
      <c r="E1911" s="198"/>
      <c r="F1911" s="199" t="s">
        <v>178</v>
      </c>
      <c r="H1911" s="200" t="n">
        <v>0.00196875</v>
      </c>
      <c r="I1911" s="201"/>
      <c r="L1911" s="197"/>
      <c r="M1911" s="202"/>
      <c r="N1911" s="203"/>
      <c r="O1911" s="203"/>
      <c r="P1911" s="203"/>
      <c r="Q1911" s="203"/>
      <c r="R1911" s="203"/>
      <c r="S1911" s="203"/>
      <c r="T1911" s="203"/>
      <c r="U1911" s="204"/>
      <c r="AT1911" s="198" t="s">
        <v>174</v>
      </c>
      <c r="AU1911" s="198" t="s">
        <v>83</v>
      </c>
      <c r="AV1911" s="196" t="s">
        <v>172</v>
      </c>
      <c r="AW1911" s="196" t="s">
        <v>176</v>
      </c>
      <c r="AX1911" s="196" t="s">
        <v>81</v>
      </c>
      <c r="AY1911" s="198" t="s">
        <v>165</v>
      </c>
    </row>
    <row r="1912" s="22" customFormat="true" ht="16.5" hidden="false" customHeight="true" outlineLevel="0" collapsed="false">
      <c r="B1912" s="164"/>
      <c r="C1912" s="165" t="s">
        <v>1818</v>
      </c>
      <c r="D1912" s="165" t="s">
        <v>167</v>
      </c>
      <c r="E1912" s="166" t="s">
        <v>1819</v>
      </c>
      <c r="F1912" s="167" t="s">
        <v>1820</v>
      </c>
      <c r="G1912" s="168" t="s">
        <v>170</v>
      </c>
      <c r="H1912" s="169" t="n">
        <v>414.12</v>
      </c>
      <c r="I1912" s="170"/>
      <c r="J1912" s="171" t="n">
        <f aca="false">ROUND(I1912*H1912,2)</f>
        <v>0</v>
      </c>
      <c r="K1912" s="167" t="s">
        <v>171</v>
      </c>
      <c r="L1912" s="23"/>
      <c r="M1912" s="172"/>
      <c r="N1912" s="173" t="s">
        <v>44</v>
      </c>
      <c r="O1912" s="54"/>
      <c r="P1912" s="174" t="n">
        <f aca="false">O1912*H1912</f>
        <v>0</v>
      </c>
      <c r="Q1912" s="174" t="n">
        <v>0</v>
      </c>
      <c r="R1912" s="174" t="n">
        <f aca="false">Q1912*H1912</f>
        <v>0</v>
      </c>
      <c r="S1912" s="174" t="n">
        <v>0.004</v>
      </c>
      <c r="T1912" s="174" t="n">
        <f aca="false">S1912*H1912</f>
        <v>1.65648</v>
      </c>
      <c r="U1912" s="175"/>
      <c r="AR1912" s="176" t="s">
        <v>273</v>
      </c>
      <c r="AT1912" s="176" t="s">
        <v>167</v>
      </c>
      <c r="AU1912" s="176" t="s">
        <v>83</v>
      </c>
      <c r="AY1912" s="3" t="s">
        <v>165</v>
      </c>
      <c r="BE1912" s="177" t="n">
        <f aca="false">IF(N1912="základní",J1912,0)</f>
        <v>0</v>
      </c>
      <c r="BF1912" s="177" t="n">
        <f aca="false">IF(N1912="snížená",J1912,0)</f>
        <v>0</v>
      </c>
      <c r="BG1912" s="177" t="n">
        <f aca="false">IF(N1912="zákl. přenesená",J1912,0)</f>
        <v>0</v>
      </c>
      <c r="BH1912" s="177" t="n">
        <f aca="false">IF(N1912="sníž. přenesená",J1912,0)</f>
        <v>0</v>
      </c>
      <c r="BI1912" s="177" t="n">
        <f aca="false">IF(N1912="nulová",J1912,0)</f>
        <v>0</v>
      </c>
      <c r="BJ1912" s="3" t="s">
        <v>81</v>
      </c>
      <c r="BK1912" s="177" t="n">
        <f aca="false">ROUND(I1912*H1912,2)</f>
        <v>0</v>
      </c>
      <c r="BL1912" s="3" t="s">
        <v>273</v>
      </c>
      <c r="BM1912" s="176" t="s">
        <v>1821</v>
      </c>
    </row>
    <row r="1913" s="178" customFormat="true" ht="12" hidden="false" customHeight="false" outlineLevel="0" collapsed="false">
      <c r="B1913" s="179"/>
      <c r="D1913" s="180" t="s">
        <v>174</v>
      </c>
      <c r="E1913" s="181"/>
      <c r="F1913" s="182" t="s">
        <v>210</v>
      </c>
      <c r="H1913" s="181"/>
      <c r="I1913" s="183"/>
      <c r="L1913" s="179"/>
      <c r="M1913" s="184"/>
      <c r="N1913" s="185"/>
      <c r="O1913" s="185"/>
      <c r="P1913" s="185"/>
      <c r="Q1913" s="185"/>
      <c r="R1913" s="185"/>
      <c r="S1913" s="185"/>
      <c r="T1913" s="185"/>
      <c r="U1913" s="186"/>
      <c r="AT1913" s="181" t="s">
        <v>174</v>
      </c>
      <c r="AU1913" s="181" t="s">
        <v>83</v>
      </c>
      <c r="AV1913" s="178" t="s">
        <v>81</v>
      </c>
      <c r="AW1913" s="178" t="s">
        <v>176</v>
      </c>
      <c r="AX1913" s="178" t="s">
        <v>73</v>
      </c>
      <c r="AY1913" s="181" t="s">
        <v>165</v>
      </c>
    </row>
    <row r="1914" s="187" customFormat="true" ht="12" hidden="false" customHeight="false" outlineLevel="0" collapsed="false">
      <c r="B1914" s="188"/>
      <c r="D1914" s="180" t="s">
        <v>174</v>
      </c>
      <c r="E1914" s="189"/>
      <c r="F1914" s="190" t="s">
        <v>1822</v>
      </c>
      <c r="H1914" s="191" t="n">
        <v>22</v>
      </c>
      <c r="I1914" s="192"/>
      <c r="L1914" s="188"/>
      <c r="M1914" s="193"/>
      <c r="N1914" s="194"/>
      <c r="O1914" s="194"/>
      <c r="P1914" s="194"/>
      <c r="Q1914" s="194"/>
      <c r="R1914" s="194"/>
      <c r="S1914" s="194"/>
      <c r="T1914" s="194"/>
      <c r="U1914" s="195"/>
      <c r="AT1914" s="189" t="s">
        <v>174</v>
      </c>
      <c r="AU1914" s="189" t="s">
        <v>83</v>
      </c>
      <c r="AV1914" s="187" t="s">
        <v>83</v>
      </c>
      <c r="AW1914" s="187" t="s">
        <v>176</v>
      </c>
      <c r="AX1914" s="187" t="s">
        <v>73</v>
      </c>
      <c r="AY1914" s="189" t="s">
        <v>165</v>
      </c>
    </row>
    <row r="1915" s="187" customFormat="true" ht="48" hidden="false" customHeight="false" outlineLevel="0" collapsed="false">
      <c r="B1915" s="188"/>
      <c r="D1915" s="180" t="s">
        <v>174</v>
      </c>
      <c r="E1915" s="189"/>
      <c r="F1915" s="190" t="s">
        <v>1421</v>
      </c>
      <c r="H1915" s="191" t="n">
        <v>338.16</v>
      </c>
      <c r="I1915" s="192"/>
      <c r="L1915" s="188"/>
      <c r="M1915" s="193"/>
      <c r="N1915" s="194"/>
      <c r="O1915" s="194"/>
      <c r="P1915" s="194"/>
      <c r="Q1915" s="194"/>
      <c r="R1915" s="194"/>
      <c r="S1915" s="194"/>
      <c r="T1915" s="194"/>
      <c r="U1915" s="195"/>
      <c r="AT1915" s="189" t="s">
        <v>174</v>
      </c>
      <c r="AU1915" s="189" t="s">
        <v>83</v>
      </c>
      <c r="AV1915" s="187" t="s">
        <v>83</v>
      </c>
      <c r="AW1915" s="187" t="s">
        <v>176</v>
      </c>
      <c r="AX1915" s="187" t="s">
        <v>73</v>
      </c>
      <c r="AY1915" s="189" t="s">
        <v>165</v>
      </c>
    </row>
    <row r="1916" s="187" customFormat="true" ht="12" hidden="false" customHeight="false" outlineLevel="0" collapsed="false">
      <c r="B1916" s="188"/>
      <c r="D1916" s="180" t="s">
        <v>174</v>
      </c>
      <c r="E1916" s="189"/>
      <c r="F1916" s="190" t="s">
        <v>1422</v>
      </c>
      <c r="H1916" s="191" t="n">
        <v>12.1</v>
      </c>
      <c r="I1916" s="192"/>
      <c r="L1916" s="188"/>
      <c r="M1916" s="193"/>
      <c r="N1916" s="194"/>
      <c r="O1916" s="194"/>
      <c r="P1916" s="194"/>
      <c r="Q1916" s="194"/>
      <c r="R1916" s="194"/>
      <c r="S1916" s="194"/>
      <c r="T1916" s="194"/>
      <c r="U1916" s="195"/>
      <c r="AT1916" s="189" t="s">
        <v>174</v>
      </c>
      <c r="AU1916" s="189" t="s">
        <v>83</v>
      </c>
      <c r="AV1916" s="187" t="s">
        <v>83</v>
      </c>
      <c r="AW1916" s="187" t="s">
        <v>176</v>
      </c>
      <c r="AX1916" s="187" t="s">
        <v>73</v>
      </c>
      <c r="AY1916" s="189" t="s">
        <v>165</v>
      </c>
    </row>
    <row r="1917" s="187" customFormat="true" ht="12" hidden="false" customHeight="false" outlineLevel="0" collapsed="false">
      <c r="B1917" s="188"/>
      <c r="D1917" s="180" t="s">
        <v>174</v>
      </c>
      <c r="E1917" s="189"/>
      <c r="F1917" s="190" t="s">
        <v>1823</v>
      </c>
      <c r="H1917" s="191" t="n">
        <v>21.97</v>
      </c>
      <c r="I1917" s="192"/>
      <c r="L1917" s="188"/>
      <c r="M1917" s="193"/>
      <c r="N1917" s="194"/>
      <c r="O1917" s="194"/>
      <c r="P1917" s="194"/>
      <c r="Q1917" s="194"/>
      <c r="R1917" s="194"/>
      <c r="S1917" s="194"/>
      <c r="T1917" s="194"/>
      <c r="U1917" s="195"/>
      <c r="AT1917" s="189" t="s">
        <v>174</v>
      </c>
      <c r="AU1917" s="189" t="s">
        <v>83</v>
      </c>
      <c r="AV1917" s="187" t="s">
        <v>83</v>
      </c>
      <c r="AW1917" s="187" t="s">
        <v>176</v>
      </c>
      <c r="AX1917" s="187" t="s">
        <v>73</v>
      </c>
      <c r="AY1917" s="189" t="s">
        <v>165</v>
      </c>
    </row>
    <row r="1918" s="178" customFormat="true" ht="12" hidden="false" customHeight="false" outlineLevel="0" collapsed="false">
      <c r="B1918" s="179"/>
      <c r="D1918" s="180" t="s">
        <v>174</v>
      </c>
      <c r="E1918" s="181"/>
      <c r="F1918" s="182" t="s">
        <v>1824</v>
      </c>
      <c r="H1918" s="181"/>
      <c r="I1918" s="183"/>
      <c r="L1918" s="179"/>
      <c r="M1918" s="184"/>
      <c r="N1918" s="185"/>
      <c r="O1918" s="185"/>
      <c r="P1918" s="185"/>
      <c r="Q1918" s="185"/>
      <c r="R1918" s="185"/>
      <c r="S1918" s="185"/>
      <c r="T1918" s="185"/>
      <c r="U1918" s="186"/>
      <c r="AT1918" s="181" t="s">
        <v>174</v>
      </c>
      <c r="AU1918" s="181" t="s">
        <v>83</v>
      </c>
      <c r="AV1918" s="178" t="s">
        <v>81</v>
      </c>
      <c r="AW1918" s="178" t="s">
        <v>176</v>
      </c>
      <c r="AX1918" s="178" t="s">
        <v>73</v>
      </c>
      <c r="AY1918" s="181" t="s">
        <v>165</v>
      </c>
    </row>
    <row r="1919" s="187" customFormat="true" ht="12" hidden="false" customHeight="false" outlineLevel="0" collapsed="false">
      <c r="B1919" s="188"/>
      <c r="D1919" s="180" t="s">
        <v>174</v>
      </c>
      <c r="E1919" s="189"/>
      <c r="F1919" s="190" t="s">
        <v>1825</v>
      </c>
      <c r="H1919" s="191" t="n">
        <v>0.765</v>
      </c>
      <c r="I1919" s="192"/>
      <c r="L1919" s="188"/>
      <c r="M1919" s="193"/>
      <c r="N1919" s="194"/>
      <c r="O1919" s="194"/>
      <c r="P1919" s="194"/>
      <c r="Q1919" s="194"/>
      <c r="R1919" s="194"/>
      <c r="S1919" s="194"/>
      <c r="T1919" s="194"/>
      <c r="U1919" s="195"/>
      <c r="AT1919" s="189" t="s">
        <v>174</v>
      </c>
      <c r="AU1919" s="189" t="s">
        <v>83</v>
      </c>
      <c r="AV1919" s="187" t="s">
        <v>83</v>
      </c>
      <c r="AW1919" s="187" t="s">
        <v>176</v>
      </c>
      <c r="AX1919" s="187" t="s">
        <v>73</v>
      </c>
      <c r="AY1919" s="189" t="s">
        <v>165</v>
      </c>
    </row>
    <row r="1920" s="187" customFormat="true" ht="12" hidden="false" customHeight="false" outlineLevel="0" collapsed="false">
      <c r="B1920" s="188"/>
      <c r="D1920" s="180" t="s">
        <v>174</v>
      </c>
      <c r="E1920" s="189"/>
      <c r="F1920" s="190" t="s">
        <v>1826</v>
      </c>
      <c r="H1920" s="191" t="n">
        <v>0.39</v>
      </c>
      <c r="I1920" s="192"/>
      <c r="L1920" s="188"/>
      <c r="M1920" s="193"/>
      <c r="N1920" s="194"/>
      <c r="O1920" s="194"/>
      <c r="P1920" s="194"/>
      <c r="Q1920" s="194"/>
      <c r="R1920" s="194"/>
      <c r="S1920" s="194"/>
      <c r="T1920" s="194"/>
      <c r="U1920" s="195"/>
      <c r="AT1920" s="189" t="s">
        <v>174</v>
      </c>
      <c r="AU1920" s="189" t="s">
        <v>83</v>
      </c>
      <c r="AV1920" s="187" t="s">
        <v>83</v>
      </c>
      <c r="AW1920" s="187" t="s">
        <v>176</v>
      </c>
      <c r="AX1920" s="187" t="s">
        <v>73</v>
      </c>
      <c r="AY1920" s="189" t="s">
        <v>165</v>
      </c>
    </row>
    <row r="1921" s="187" customFormat="true" ht="12" hidden="false" customHeight="false" outlineLevel="0" collapsed="false">
      <c r="B1921" s="188"/>
      <c r="D1921" s="180" t="s">
        <v>174</v>
      </c>
      <c r="E1921" s="189"/>
      <c r="F1921" s="190" t="s">
        <v>1827</v>
      </c>
      <c r="H1921" s="191" t="n">
        <v>4.875</v>
      </c>
      <c r="I1921" s="192"/>
      <c r="L1921" s="188"/>
      <c r="M1921" s="193"/>
      <c r="N1921" s="194"/>
      <c r="O1921" s="194"/>
      <c r="P1921" s="194"/>
      <c r="Q1921" s="194"/>
      <c r="R1921" s="194"/>
      <c r="S1921" s="194"/>
      <c r="T1921" s="194"/>
      <c r="U1921" s="195"/>
      <c r="AT1921" s="189" t="s">
        <v>174</v>
      </c>
      <c r="AU1921" s="189" t="s">
        <v>83</v>
      </c>
      <c r="AV1921" s="187" t="s">
        <v>83</v>
      </c>
      <c r="AW1921" s="187" t="s">
        <v>176</v>
      </c>
      <c r="AX1921" s="187" t="s">
        <v>73</v>
      </c>
      <c r="AY1921" s="189" t="s">
        <v>165</v>
      </c>
    </row>
    <row r="1922" s="187" customFormat="true" ht="12" hidden="false" customHeight="false" outlineLevel="0" collapsed="false">
      <c r="B1922" s="188"/>
      <c r="D1922" s="180" t="s">
        <v>174</v>
      </c>
      <c r="E1922" s="189"/>
      <c r="F1922" s="190" t="s">
        <v>1828</v>
      </c>
      <c r="H1922" s="191" t="n">
        <v>1.4775</v>
      </c>
      <c r="I1922" s="192"/>
      <c r="L1922" s="188"/>
      <c r="M1922" s="193"/>
      <c r="N1922" s="194"/>
      <c r="O1922" s="194"/>
      <c r="P1922" s="194"/>
      <c r="Q1922" s="194"/>
      <c r="R1922" s="194"/>
      <c r="S1922" s="194"/>
      <c r="T1922" s="194"/>
      <c r="U1922" s="195"/>
      <c r="AT1922" s="189" t="s">
        <v>174</v>
      </c>
      <c r="AU1922" s="189" t="s">
        <v>83</v>
      </c>
      <c r="AV1922" s="187" t="s">
        <v>83</v>
      </c>
      <c r="AW1922" s="187" t="s">
        <v>176</v>
      </c>
      <c r="AX1922" s="187" t="s">
        <v>73</v>
      </c>
      <c r="AY1922" s="189" t="s">
        <v>165</v>
      </c>
    </row>
    <row r="1923" s="187" customFormat="true" ht="12" hidden="false" customHeight="false" outlineLevel="0" collapsed="false">
      <c r="B1923" s="188"/>
      <c r="D1923" s="180" t="s">
        <v>174</v>
      </c>
      <c r="E1923" s="189"/>
      <c r="F1923" s="190" t="s">
        <v>1829</v>
      </c>
      <c r="H1923" s="191" t="n">
        <v>3.26925</v>
      </c>
      <c r="I1923" s="192"/>
      <c r="L1923" s="188"/>
      <c r="M1923" s="193"/>
      <c r="N1923" s="194"/>
      <c r="O1923" s="194"/>
      <c r="P1923" s="194"/>
      <c r="Q1923" s="194"/>
      <c r="R1923" s="194"/>
      <c r="S1923" s="194"/>
      <c r="T1923" s="194"/>
      <c r="U1923" s="195"/>
      <c r="AT1923" s="189" t="s">
        <v>174</v>
      </c>
      <c r="AU1923" s="189" t="s">
        <v>83</v>
      </c>
      <c r="AV1923" s="187" t="s">
        <v>83</v>
      </c>
      <c r="AW1923" s="187" t="s">
        <v>176</v>
      </c>
      <c r="AX1923" s="187" t="s">
        <v>73</v>
      </c>
      <c r="AY1923" s="189" t="s">
        <v>165</v>
      </c>
    </row>
    <row r="1924" s="187" customFormat="true" ht="12" hidden="false" customHeight="false" outlineLevel="0" collapsed="false">
      <c r="B1924" s="188"/>
      <c r="D1924" s="180" t="s">
        <v>174</v>
      </c>
      <c r="E1924" s="189"/>
      <c r="F1924" s="190" t="s">
        <v>1830</v>
      </c>
      <c r="H1924" s="191" t="n">
        <v>3.00525</v>
      </c>
      <c r="I1924" s="192"/>
      <c r="L1924" s="188"/>
      <c r="M1924" s="193"/>
      <c r="N1924" s="194"/>
      <c r="O1924" s="194"/>
      <c r="P1924" s="194"/>
      <c r="Q1924" s="194"/>
      <c r="R1924" s="194"/>
      <c r="S1924" s="194"/>
      <c r="T1924" s="194"/>
      <c r="U1924" s="195"/>
      <c r="AT1924" s="189" t="s">
        <v>174</v>
      </c>
      <c r="AU1924" s="189" t="s">
        <v>83</v>
      </c>
      <c r="AV1924" s="187" t="s">
        <v>83</v>
      </c>
      <c r="AW1924" s="187" t="s">
        <v>176</v>
      </c>
      <c r="AX1924" s="187" t="s">
        <v>73</v>
      </c>
      <c r="AY1924" s="189" t="s">
        <v>165</v>
      </c>
    </row>
    <row r="1925" s="178" customFormat="true" ht="12" hidden="false" customHeight="false" outlineLevel="0" collapsed="false">
      <c r="B1925" s="179"/>
      <c r="D1925" s="180" t="s">
        <v>174</v>
      </c>
      <c r="E1925" s="181"/>
      <c r="F1925" s="182" t="s">
        <v>1831</v>
      </c>
      <c r="H1925" s="181"/>
      <c r="I1925" s="183"/>
      <c r="L1925" s="179"/>
      <c r="M1925" s="184"/>
      <c r="N1925" s="185"/>
      <c r="O1925" s="185"/>
      <c r="P1925" s="185"/>
      <c r="Q1925" s="185"/>
      <c r="R1925" s="185"/>
      <c r="S1925" s="185"/>
      <c r="T1925" s="185"/>
      <c r="U1925" s="186"/>
      <c r="AT1925" s="181" t="s">
        <v>174</v>
      </c>
      <c r="AU1925" s="181" t="s">
        <v>83</v>
      </c>
      <c r="AV1925" s="178" t="s">
        <v>81</v>
      </c>
      <c r="AW1925" s="178" t="s">
        <v>176</v>
      </c>
      <c r="AX1925" s="178" t="s">
        <v>73</v>
      </c>
      <c r="AY1925" s="181" t="s">
        <v>165</v>
      </c>
    </row>
    <row r="1926" s="187" customFormat="true" ht="12" hidden="false" customHeight="false" outlineLevel="0" collapsed="false">
      <c r="B1926" s="188"/>
      <c r="D1926" s="180" t="s">
        <v>174</v>
      </c>
      <c r="E1926" s="189"/>
      <c r="F1926" s="190" t="s">
        <v>1832</v>
      </c>
      <c r="H1926" s="191" t="n">
        <v>0.42</v>
      </c>
      <c r="I1926" s="192"/>
      <c r="L1926" s="188"/>
      <c r="M1926" s="193"/>
      <c r="N1926" s="194"/>
      <c r="O1926" s="194"/>
      <c r="P1926" s="194"/>
      <c r="Q1926" s="194"/>
      <c r="R1926" s="194"/>
      <c r="S1926" s="194"/>
      <c r="T1926" s="194"/>
      <c r="U1926" s="195"/>
      <c r="AT1926" s="189" t="s">
        <v>174</v>
      </c>
      <c r="AU1926" s="189" t="s">
        <v>83</v>
      </c>
      <c r="AV1926" s="187" t="s">
        <v>83</v>
      </c>
      <c r="AW1926" s="187" t="s">
        <v>176</v>
      </c>
      <c r="AX1926" s="187" t="s">
        <v>73</v>
      </c>
      <c r="AY1926" s="189" t="s">
        <v>165</v>
      </c>
    </row>
    <row r="1927" s="187" customFormat="true" ht="12" hidden="false" customHeight="false" outlineLevel="0" collapsed="false">
      <c r="B1927" s="188"/>
      <c r="D1927" s="180" t="s">
        <v>174</v>
      </c>
      <c r="E1927" s="189"/>
      <c r="F1927" s="190" t="s">
        <v>1833</v>
      </c>
      <c r="H1927" s="191" t="n">
        <v>2.69</v>
      </c>
      <c r="I1927" s="192"/>
      <c r="L1927" s="188"/>
      <c r="M1927" s="193"/>
      <c r="N1927" s="194"/>
      <c r="O1927" s="194"/>
      <c r="P1927" s="194"/>
      <c r="Q1927" s="194"/>
      <c r="R1927" s="194"/>
      <c r="S1927" s="194"/>
      <c r="T1927" s="194"/>
      <c r="U1927" s="195"/>
      <c r="AT1927" s="189" t="s">
        <v>174</v>
      </c>
      <c r="AU1927" s="189" t="s">
        <v>83</v>
      </c>
      <c r="AV1927" s="187" t="s">
        <v>83</v>
      </c>
      <c r="AW1927" s="187" t="s">
        <v>176</v>
      </c>
      <c r="AX1927" s="187" t="s">
        <v>73</v>
      </c>
      <c r="AY1927" s="189" t="s">
        <v>165</v>
      </c>
    </row>
    <row r="1928" s="187" customFormat="true" ht="12" hidden="false" customHeight="false" outlineLevel="0" collapsed="false">
      <c r="B1928" s="188"/>
      <c r="D1928" s="180" t="s">
        <v>174</v>
      </c>
      <c r="E1928" s="189"/>
      <c r="F1928" s="190" t="s">
        <v>1834</v>
      </c>
      <c r="H1928" s="191" t="n">
        <v>1.56</v>
      </c>
      <c r="I1928" s="192"/>
      <c r="L1928" s="188"/>
      <c r="M1928" s="193"/>
      <c r="N1928" s="194"/>
      <c r="O1928" s="194"/>
      <c r="P1928" s="194"/>
      <c r="Q1928" s="194"/>
      <c r="R1928" s="194"/>
      <c r="S1928" s="194"/>
      <c r="T1928" s="194"/>
      <c r="U1928" s="195"/>
      <c r="AT1928" s="189" t="s">
        <v>174</v>
      </c>
      <c r="AU1928" s="189" t="s">
        <v>83</v>
      </c>
      <c r="AV1928" s="187" t="s">
        <v>83</v>
      </c>
      <c r="AW1928" s="187" t="s">
        <v>176</v>
      </c>
      <c r="AX1928" s="187" t="s">
        <v>73</v>
      </c>
      <c r="AY1928" s="189" t="s">
        <v>165</v>
      </c>
    </row>
    <row r="1929" s="187" customFormat="true" ht="12" hidden="false" customHeight="false" outlineLevel="0" collapsed="false">
      <c r="B1929" s="188"/>
      <c r="D1929" s="180" t="s">
        <v>174</v>
      </c>
      <c r="E1929" s="189"/>
      <c r="F1929" s="190" t="s">
        <v>1835</v>
      </c>
      <c r="H1929" s="191" t="n">
        <v>1.3375</v>
      </c>
      <c r="I1929" s="192"/>
      <c r="L1929" s="188"/>
      <c r="M1929" s="193"/>
      <c r="N1929" s="194"/>
      <c r="O1929" s="194"/>
      <c r="P1929" s="194"/>
      <c r="Q1929" s="194"/>
      <c r="R1929" s="194"/>
      <c r="S1929" s="194"/>
      <c r="T1929" s="194"/>
      <c r="U1929" s="195"/>
      <c r="AT1929" s="189" t="s">
        <v>174</v>
      </c>
      <c r="AU1929" s="189" t="s">
        <v>83</v>
      </c>
      <c r="AV1929" s="187" t="s">
        <v>83</v>
      </c>
      <c r="AW1929" s="187" t="s">
        <v>176</v>
      </c>
      <c r="AX1929" s="187" t="s">
        <v>73</v>
      </c>
      <c r="AY1929" s="189" t="s">
        <v>165</v>
      </c>
    </row>
    <row r="1930" s="187" customFormat="true" ht="12" hidden="false" customHeight="false" outlineLevel="0" collapsed="false">
      <c r="B1930" s="188"/>
      <c r="D1930" s="180" t="s">
        <v>174</v>
      </c>
      <c r="E1930" s="189"/>
      <c r="F1930" s="190" t="s">
        <v>1836</v>
      </c>
      <c r="H1930" s="191" t="n">
        <v>0.1</v>
      </c>
      <c r="I1930" s="192"/>
      <c r="L1930" s="188"/>
      <c r="M1930" s="193"/>
      <c r="N1930" s="194"/>
      <c r="O1930" s="194"/>
      <c r="P1930" s="194"/>
      <c r="Q1930" s="194"/>
      <c r="R1930" s="194"/>
      <c r="S1930" s="194"/>
      <c r="T1930" s="194"/>
      <c r="U1930" s="195"/>
      <c r="AT1930" s="189" t="s">
        <v>174</v>
      </c>
      <c r="AU1930" s="189" t="s">
        <v>83</v>
      </c>
      <c r="AV1930" s="187" t="s">
        <v>83</v>
      </c>
      <c r="AW1930" s="187" t="s">
        <v>176</v>
      </c>
      <c r="AX1930" s="187" t="s">
        <v>73</v>
      </c>
      <c r="AY1930" s="189" t="s">
        <v>165</v>
      </c>
    </row>
    <row r="1931" s="196" customFormat="true" ht="12" hidden="false" customHeight="false" outlineLevel="0" collapsed="false">
      <c r="B1931" s="197"/>
      <c r="D1931" s="180" t="s">
        <v>174</v>
      </c>
      <c r="E1931" s="198"/>
      <c r="F1931" s="199" t="s">
        <v>178</v>
      </c>
      <c r="H1931" s="200" t="n">
        <v>414.1195</v>
      </c>
      <c r="I1931" s="201"/>
      <c r="L1931" s="197"/>
      <c r="M1931" s="202"/>
      <c r="N1931" s="203"/>
      <c r="O1931" s="203"/>
      <c r="P1931" s="203"/>
      <c r="Q1931" s="203"/>
      <c r="R1931" s="203"/>
      <c r="S1931" s="203"/>
      <c r="T1931" s="203"/>
      <c r="U1931" s="204"/>
      <c r="AT1931" s="198" t="s">
        <v>174</v>
      </c>
      <c r="AU1931" s="198" t="s">
        <v>83</v>
      </c>
      <c r="AV1931" s="196" t="s">
        <v>172</v>
      </c>
      <c r="AW1931" s="196" t="s">
        <v>176</v>
      </c>
      <c r="AX1931" s="196" t="s">
        <v>81</v>
      </c>
      <c r="AY1931" s="198" t="s">
        <v>165</v>
      </c>
    </row>
    <row r="1932" s="22" customFormat="true" ht="24" hidden="false" customHeight="true" outlineLevel="0" collapsed="false">
      <c r="B1932" s="164"/>
      <c r="C1932" s="165" t="s">
        <v>1837</v>
      </c>
      <c r="D1932" s="165" t="s">
        <v>167</v>
      </c>
      <c r="E1932" s="166" t="s">
        <v>1838</v>
      </c>
      <c r="F1932" s="167" t="s">
        <v>1839</v>
      </c>
      <c r="G1932" s="168" t="s">
        <v>170</v>
      </c>
      <c r="H1932" s="169" t="n">
        <v>424.715</v>
      </c>
      <c r="I1932" s="170"/>
      <c r="J1932" s="171" t="n">
        <f aca="false">ROUND(I1932*H1932,2)</f>
        <v>0</v>
      </c>
      <c r="K1932" s="215" t="s">
        <v>171</v>
      </c>
      <c r="L1932" s="23"/>
      <c r="M1932" s="172"/>
      <c r="N1932" s="173" t="s">
        <v>44</v>
      </c>
      <c r="O1932" s="54"/>
      <c r="P1932" s="174" t="n">
        <f aca="false">O1932*H1932</f>
        <v>0</v>
      </c>
      <c r="Q1932" s="174" t="n">
        <v>0.0004</v>
      </c>
      <c r="R1932" s="174" t="n">
        <f aca="false">Q1932*H1932</f>
        <v>0.169886</v>
      </c>
      <c r="S1932" s="174" t="n">
        <v>0</v>
      </c>
      <c r="T1932" s="174" t="n">
        <f aca="false">S1932*H1932</f>
        <v>0</v>
      </c>
      <c r="U1932" s="175"/>
      <c r="AR1932" s="176" t="s">
        <v>273</v>
      </c>
      <c r="AT1932" s="176" t="s">
        <v>167</v>
      </c>
      <c r="AU1932" s="176" t="s">
        <v>83</v>
      </c>
      <c r="AY1932" s="3" t="s">
        <v>165</v>
      </c>
      <c r="BE1932" s="177" t="n">
        <f aca="false">IF(N1932="základní",J1932,0)</f>
        <v>0</v>
      </c>
      <c r="BF1932" s="177" t="n">
        <f aca="false">IF(N1932="snížená",J1932,0)</f>
        <v>0</v>
      </c>
      <c r="BG1932" s="177" t="n">
        <f aca="false">IF(N1932="zákl. přenesená",J1932,0)</f>
        <v>0</v>
      </c>
      <c r="BH1932" s="177" t="n">
        <f aca="false">IF(N1932="sníž. přenesená",J1932,0)</f>
        <v>0</v>
      </c>
      <c r="BI1932" s="177" t="n">
        <f aca="false">IF(N1932="nulová",J1932,0)</f>
        <v>0</v>
      </c>
      <c r="BJ1932" s="3" t="s">
        <v>81</v>
      </c>
      <c r="BK1932" s="177" t="n">
        <f aca="false">ROUND(I1932*H1932,2)</f>
        <v>0</v>
      </c>
      <c r="BL1932" s="3" t="s">
        <v>273</v>
      </c>
      <c r="BM1932" s="176" t="s">
        <v>1840</v>
      </c>
    </row>
    <row r="1933" s="187" customFormat="true" ht="12" hidden="false" customHeight="false" outlineLevel="0" collapsed="false">
      <c r="B1933" s="188"/>
      <c r="D1933" s="180" t="s">
        <v>174</v>
      </c>
      <c r="E1933" s="189"/>
      <c r="F1933" s="190" t="s">
        <v>769</v>
      </c>
      <c r="H1933" s="191" t="n">
        <v>400.96</v>
      </c>
      <c r="I1933" s="192"/>
      <c r="L1933" s="188"/>
      <c r="M1933" s="193"/>
      <c r="N1933" s="194"/>
      <c r="O1933" s="194"/>
      <c r="P1933" s="194"/>
      <c r="Q1933" s="194"/>
      <c r="R1933" s="194"/>
      <c r="S1933" s="194"/>
      <c r="T1933" s="194"/>
      <c r="U1933" s="195"/>
      <c r="AT1933" s="189" t="s">
        <v>174</v>
      </c>
      <c r="AU1933" s="189" t="s">
        <v>83</v>
      </c>
      <c r="AV1933" s="187" t="s">
        <v>83</v>
      </c>
      <c r="AW1933" s="187" t="s">
        <v>176</v>
      </c>
      <c r="AX1933" s="187" t="s">
        <v>73</v>
      </c>
      <c r="AY1933" s="189" t="s">
        <v>165</v>
      </c>
    </row>
    <row r="1934" s="178" customFormat="true" ht="12" hidden="false" customHeight="false" outlineLevel="0" collapsed="false">
      <c r="B1934" s="179"/>
      <c r="D1934" s="180" t="s">
        <v>174</v>
      </c>
      <c r="E1934" s="181"/>
      <c r="F1934" s="182" t="s">
        <v>1785</v>
      </c>
      <c r="H1934" s="181"/>
      <c r="I1934" s="183"/>
      <c r="L1934" s="179"/>
      <c r="M1934" s="184"/>
      <c r="N1934" s="185"/>
      <c r="O1934" s="185"/>
      <c r="P1934" s="185"/>
      <c r="Q1934" s="185"/>
      <c r="R1934" s="185"/>
      <c r="S1934" s="185"/>
      <c r="T1934" s="185"/>
      <c r="U1934" s="186"/>
      <c r="AT1934" s="181" t="s">
        <v>174</v>
      </c>
      <c r="AU1934" s="181" t="s">
        <v>83</v>
      </c>
      <c r="AV1934" s="178" t="s">
        <v>81</v>
      </c>
      <c r="AW1934" s="178" t="s">
        <v>176</v>
      </c>
      <c r="AX1934" s="178" t="s">
        <v>73</v>
      </c>
      <c r="AY1934" s="181" t="s">
        <v>165</v>
      </c>
    </row>
    <row r="1935" s="187" customFormat="true" ht="12" hidden="false" customHeight="false" outlineLevel="0" collapsed="false">
      <c r="B1935" s="188"/>
      <c r="D1935" s="180" t="s">
        <v>174</v>
      </c>
      <c r="E1935" s="189"/>
      <c r="F1935" s="190" t="s">
        <v>1786</v>
      </c>
      <c r="H1935" s="191" t="n">
        <v>2.1</v>
      </c>
      <c r="I1935" s="192"/>
      <c r="L1935" s="188"/>
      <c r="M1935" s="193"/>
      <c r="N1935" s="194"/>
      <c r="O1935" s="194"/>
      <c r="P1935" s="194"/>
      <c r="Q1935" s="194"/>
      <c r="R1935" s="194"/>
      <c r="S1935" s="194"/>
      <c r="T1935" s="194"/>
      <c r="U1935" s="195"/>
      <c r="AT1935" s="189" t="s">
        <v>174</v>
      </c>
      <c r="AU1935" s="189" t="s">
        <v>83</v>
      </c>
      <c r="AV1935" s="187" t="s">
        <v>83</v>
      </c>
      <c r="AW1935" s="187" t="s">
        <v>176</v>
      </c>
      <c r="AX1935" s="187" t="s">
        <v>73</v>
      </c>
      <c r="AY1935" s="189" t="s">
        <v>165</v>
      </c>
    </row>
    <row r="1936" s="178" customFormat="true" ht="12" hidden="false" customHeight="false" outlineLevel="0" collapsed="false">
      <c r="B1936" s="179"/>
      <c r="D1936" s="180" t="s">
        <v>174</v>
      </c>
      <c r="E1936" s="181"/>
      <c r="F1936" s="182" t="s">
        <v>579</v>
      </c>
      <c r="H1936" s="181"/>
      <c r="I1936" s="183"/>
      <c r="L1936" s="179"/>
      <c r="M1936" s="184"/>
      <c r="N1936" s="185"/>
      <c r="O1936" s="185"/>
      <c r="P1936" s="185"/>
      <c r="Q1936" s="185"/>
      <c r="R1936" s="185"/>
      <c r="S1936" s="185"/>
      <c r="T1936" s="185"/>
      <c r="U1936" s="186"/>
      <c r="AT1936" s="181" t="s">
        <v>174</v>
      </c>
      <c r="AU1936" s="181" t="s">
        <v>83</v>
      </c>
      <c r="AV1936" s="178" t="s">
        <v>81</v>
      </c>
      <c r="AW1936" s="178" t="s">
        <v>176</v>
      </c>
      <c r="AX1936" s="178" t="s">
        <v>73</v>
      </c>
      <c r="AY1936" s="181" t="s">
        <v>165</v>
      </c>
    </row>
    <row r="1937" s="187" customFormat="true" ht="12" hidden="false" customHeight="false" outlineLevel="0" collapsed="false">
      <c r="B1937" s="188"/>
      <c r="D1937" s="180" t="s">
        <v>174</v>
      </c>
      <c r="E1937" s="189"/>
      <c r="F1937" s="190" t="s">
        <v>1787</v>
      </c>
      <c r="H1937" s="191" t="n">
        <v>0.24</v>
      </c>
      <c r="I1937" s="192"/>
      <c r="L1937" s="188"/>
      <c r="M1937" s="193"/>
      <c r="N1937" s="194"/>
      <c r="O1937" s="194"/>
      <c r="P1937" s="194"/>
      <c r="Q1937" s="194"/>
      <c r="R1937" s="194"/>
      <c r="S1937" s="194"/>
      <c r="T1937" s="194"/>
      <c r="U1937" s="195"/>
      <c r="AT1937" s="189" t="s">
        <v>174</v>
      </c>
      <c r="AU1937" s="189" t="s">
        <v>83</v>
      </c>
      <c r="AV1937" s="187" t="s">
        <v>83</v>
      </c>
      <c r="AW1937" s="187" t="s">
        <v>176</v>
      </c>
      <c r="AX1937" s="187" t="s">
        <v>73</v>
      </c>
      <c r="AY1937" s="189" t="s">
        <v>165</v>
      </c>
    </row>
    <row r="1938" s="187" customFormat="true" ht="12" hidden="false" customHeight="false" outlineLevel="0" collapsed="false">
      <c r="B1938" s="188"/>
      <c r="D1938" s="180" t="s">
        <v>174</v>
      </c>
      <c r="E1938" s="189"/>
      <c r="F1938" s="190" t="s">
        <v>1788</v>
      </c>
      <c r="H1938" s="191" t="n">
        <v>0.072</v>
      </c>
      <c r="I1938" s="192"/>
      <c r="L1938" s="188"/>
      <c r="M1938" s="193"/>
      <c r="N1938" s="194"/>
      <c r="O1938" s="194"/>
      <c r="P1938" s="194"/>
      <c r="Q1938" s="194"/>
      <c r="R1938" s="194"/>
      <c r="S1938" s="194"/>
      <c r="T1938" s="194"/>
      <c r="U1938" s="195"/>
      <c r="AT1938" s="189" t="s">
        <v>174</v>
      </c>
      <c r="AU1938" s="189" t="s">
        <v>83</v>
      </c>
      <c r="AV1938" s="187" t="s">
        <v>83</v>
      </c>
      <c r="AW1938" s="187" t="s">
        <v>176</v>
      </c>
      <c r="AX1938" s="187" t="s">
        <v>73</v>
      </c>
      <c r="AY1938" s="189" t="s">
        <v>165</v>
      </c>
    </row>
    <row r="1939" s="178" customFormat="true" ht="12" hidden="false" customHeight="false" outlineLevel="0" collapsed="false">
      <c r="B1939" s="179"/>
      <c r="D1939" s="180" t="s">
        <v>174</v>
      </c>
      <c r="E1939" s="181"/>
      <c r="F1939" s="182" t="s">
        <v>1789</v>
      </c>
      <c r="H1939" s="181"/>
      <c r="I1939" s="183"/>
      <c r="L1939" s="179"/>
      <c r="M1939" s="184"/>
      <c r="N1939" s="185"/>
      <c r="O1939" s="185"/>
      <c r="P1939" s="185"/>
      <c r="Q1939" s="185"/>
      <c r="R1939" s="185"/>
      <c r="S1939" s="185"/>
      <c r="T1939" s="185"/>
      <c r="U1939" s="186"/>
      <c r="AT1939" s="181" t="s">
        <v>174</v>
      </c>
      <c r="AU1939" s="181" t="s">
        <v>83</v>
      </c>
      <c r="AV1939" s="178" t="s">
        <v>81</v>
      </c>
      <c r="AW1939" s="178" t="s">
        <v>176</v>
      </c>
      <c r="AX1939" s="178" t="s">
        <v>73</v>
      </c>
      <c r="AY1939" s="181" t="s">
        <v>165</v>
      </c>
    </row>
    <row r="1940" s="187" customFormat="true" ht="12" hidden="false" customHeight="false" outlineLevel="0" collapsed="false">
      <c r="B1940" s="188"/>
      <c r="D1940" s="180" t="s">
        <v>174</v>
      </c>
      <c r="E1940" s="189"/>
      <c r="F1940" s="190" t="s">
        <v>1790</v>
      </c>
      <c r="H1940" s="191" t="n">
        <v>1.68475</v>
      </c>
      <c r="I1940" s="192"/>
      <c r="L1940" s="188"/>
      <c r="M1940" s="193"/>
      <c r="N1940" s="194"/>
      <c r="O1940" s="194"/>
      <c r="P1940" s="194"/>
      <c r="Q1940" s="194"/>
      <c r="R1940" s="194"/>
      <c r="S1940" s="194"/>
      <c r="T1940" s="194"/>
      <c r="U1940" s="195"/>
      <c r="AT1940" s="189" t="s">
        <v>174</v>
      </c>
      <c r="AU1940" s="189" t="s">
        <v>83</v>
      </c>
      <c r="AV1940" s="187" t="s">
        <v>83</v>
      </c>
      <c r="AW1940" s="187" t="s">
        <v>176</v>
      </c>
      <c r="AX1940" s="187" t="s">
        <v>73</v>
      </c>
      <c r="AY1940" s="189" t="s">
        <v>165</v>
      </c>
    </row>
    <row r="1941" s="187" customFormat="true" ht="12" hidden="false" customHeight="false" outlineLevel="0" collapsed="false">
      <c r="B1941" s="188"/>
      <c r="D1941" s="180" t="s">
        <v>174</v>
      </c>
      <c r="E1941" s="189"/>
      <c r="F1941" s="190" t="s">
        <v>1791</v>
      </c>
      <c r="H1941" s="191" t="n">
        <v>0.1725</v>
      </c>
      <c r="I1941" s="192"/>
      <c r="L1941" s="188"/>
      <c r="M1941" s="193"/>
      <c r="N1941" s="194"/>
      <c r="O1941" s="194"/>
      <c r="P1941" s="194"/>
      <c r="Q1941" s="194"/>
      <c r="R1941" s="194"/>
      <c r="S1941" s="194"/>
      <c r="T1941" s="194"/>
      <c r="U1941" s="195"/>
      <c r="AT1941" s="189" t="s">
        <v>174</v>
      </c>
      <c r="AU1941" s="189" t="s">
        <v>83</v>
      </c>
      <c r="AV1941" s="187" t="s">
        <v>83</v>
      </c>
      <c r="AW1941" s="187" t="s">
        <v>176</v>
      </c>
      <c r="AX1941" s="187" t="s">
        <v>73</v>
      </c>
      <c r="AY1941" s="189" t="s">
        <v>165</v>
      </c>
    </row>
    <row r="1942" s="187" customFormat="true" ht="12" hidden="false" customHeight="false" outlineLevel="0" collapsed="false">
      <c r="B1942" s="188"/>
      <c r="D1942" s="180" t="s">
        <v>174</v>
      </c>
      <c r="E1942" s="189"/>
      <c r="F1942" s="190" t="s">
        <v>1792</v>
      </c>
      <c r="H1942" s="191" t="n">
        <v>0.207</v>
      </c>
      <c r="I1942" s="192"/>
      <c r="L1942" s="188"/>
      <c r="M1942" s="193"/>
      <c r="N1942" s="194"/>
      <c r="O1942" s="194"/>
      <c r="P1942" s="194"/>
      <c r="Q1942" s="194"/>
      <c r="R1942" s="194"/>
      <c r="S1942" s="194"/>
      <c r="T1942" s="194"/>
      <c r="U1942" s="195"/>
      <c r="AT1942" s="189" t="s">
        <v>174</v>
      </c>
      <c r="AU1942" s="189" t="s">
        <v>83</v>
      </c>
      <c r="AV1942" s="187" t="s">
        <v>83</v>
      </c>
      <c r="AW1942" s="187" t="s">
        <v>176</v>
      </c>
      <c r="AX1942" s="187" t="s">
        <v>73</v>
      </c>
      <c r="AY1942" s="189" t="s">
        <v>165</v>
      </c>
    </row>
    <row r="1943" s="187" customFormat="true" ht="12" hidden="false" customHeight="false" outlineLevel="0" collapsed="false">
      <c r="B1943" s="188"/>
      <c r="D1943" s="180" t="s">
        <v>174</v>
      </c>
      <c r="E1943" s="189"/>
      <c r="F1943" s="190" t="s">
        <v>1793</v>
      </c>
      <c r="H1943" s="191" t="n">
        <v>0.54625</v>
      </c>
      <c r="I1943" s="192"/>
      <c r="L1943" s="188"/>
      <c r="M1943" s="193"/>
      <c r="N1943" s="194"/>
      <c r="O1943" s="194"/>
      <c r="P1943" s="194"/>
      <c r="Q1943" s="194"/>
      <c r="R1943" s="194"/>
      <c r="S1943" s="194"/>
      <c r="T1943" s="194"/>
      <c r="U1943" s="195"/>
      <c r="AT1943" s="189" t="s">
        <v>174</v>
      </c>
      <c r="AU1943" s="189" t="s">
        <v>83</v>
      </c>
      <c r="AV1943" s="187" t="s">
        <v>83</v>
      </c>
      <c r="AW1943" s="187" t="s">
        <v>176</v>
      </c>
      <c r="AX1943" s="187" t="s">
        <v>73</v>
      </c>
      <c r="AY1943" s="189" t="s">
        <v>165</v>
      </c>
    </row>
    <row r="1944" s="187" customFormat="true" ht="12" hidden="false" customHeight="false" outlineLevel="0" collapsed="false">
      <c r="B1944" s="188"/>
      <c r="D1944" s="180" t="s">
        <v>174</v>
      </c>
      <c r="E1944" s="189"/>
      <c r="F1944" s="190" t="s">
        <v>1794</v>
      </c>
      <c r="H1944" s="191" t="n">
        <v>0.28175</v>
      </c>
      <c r="I1944" s="192"/>
      <c r="L1944" s="188"/>
      <c r="M1944" s="193"/>
      <c r="N1944" s="194"/>
      <c r="O1944" s="194"/>
      <c r="P1944" s="194"/>
      <c r="Q1944" s="194"/>
      <c r="R1944" s="194"/>
      <c r="S1944" s="194"/>
      <c r="T1944" s="194"/>
      <c r="U1944" s="195"/>
      <c r="AT1944" s="189" t="s">
        <v>174</v>
      </c>
      <c r="AU1944" s="189" t="s">
        <v>83</v>
      </c>
      <c r="AV1944" s="187" t="s">
        <v>83</v>
      </c>
      <c r="AW1944" s="187" t="s">
        <v>176</v>
      </c>
      <c r="AX1944" s="187" t="s">
        <v>73</v>
      </c>
      <c r="AY1944" s="189" t="s">
        <v>165</v>
      </c>
    </row>
    <row r="1945" s="187" customFormat="true" ht="12" hidden="false" customHeight="false" outlineLevel="0" collapsed="false">
      <c r="B1945" s="188"/>
      <c r="D1945" s="180" t="s">
        <v>174</v>
      </c>
      <c r="E1945" s="189"/>
      <c r="F1945" s="190" t="s">
        <v>1795</v>
      </c>
      <c r="H1945" s="191" t="n">
        <v>0.759</v>
      </c>
      <c r="I1945" s="192"/>
      <c r="L1945" s="188"/>
      <c r="M1945" s="193"/>
      <c r="N1945" s="194"/>
      <c r="O1945" s="194"/>
      <c r="P1945" s="194"/>
      <c r="Q1945" s="194"/>
      <c r="R1945" s="194"/>
      <c r="S1945" s="194"/>
      <c r="T1945" s="194"/>
      <c r="U1945" s="195"/>
      <c r="AT1945" s="189" t="s">
        <v>174</v>
      </c>
      <c r="AU1945" s="189" t="s">
        <v>83</v>
      </c>
      <c r="AV1945" s="187" t="s">
        <v>83</v>
      </c>
      <c r="AW1945" s="187" t="s">
        <v>176</v>
      </c>
      <c r="AX1945" s="187" t="s">
        <v>73</v>
      </c>
      <c r="AY1945" s="189" t="s">
        <v>165</v>
      </c>
    </row>
    <row r="1946" s="187" customFormat="true" ht="12" hidden="false" customHeight="false" outlineLevel="0" collapsed="false">
      <c r="B1946" s="188"/>
      <c r="D1946" s="180" t="s">
        <v>174</v>
      </c>
      <c r="E1946" s="189"/>
      <c r="F1946" s="190" t="s">
        <v>1796</v>
      </c>
      <c r="H1946" s="191" t="n">
        <v>1.089625</v>
      </c>
      <c r="I1946" s="192"/>
      <c r="L1946" s="188"/>
      <c r="M1946" s="193"/>
      <c r="N1946" s="194"/>
      <c r="O1946" s="194"/>
      <c r="P1946" s="194"/>
      <c r="Q1946" s="194"/>
      <c r="R1946" s="194"/>
      <c r="S1946" s="194"/>
      <c r="T1946" s="194"/>
      <c r="U1946" s="195"/>
      <c r="AT1946" s="189" t="s">
        <v>174</v>
      </c>
      <c r="AU1946" s="189" t="s">
        <v>83</v>
      </c>
      <c r="AV1946" s="187" t="s">
        <v>83</v>
      </c>
      <c r="AW1946" s="187" t="s">
        <v>176</v>
      </c>
      <c r="AX1946" s="187" t="s">
        <v>73</v>
      </c>
      <c r="AY1946" s="189" t="s">
        <v>165</v>
      </c>
    </row>
    <row r="1947" s="178" customFormat="true" ht="12" hidden="false" customHeight="false" outlineLevel="0" collapsed="false">
      <c r="B1947" s="179"/>
      <c r="D1947" s="180" t="s">
        <v>174</v>
      </c>
      <c r="E1947" s="181"/>
      <c r="F1947" s="182" t="s">
        <v>590</v>
      </c>
      <c r="H1947" s="181"/>
      <c r="I1947" s="183"/>
      <c r="L1947" s="179"/>
      <c r="M1947" s="184"/>
      <c r="N1947" s="185"/>
      <c r="O1947" s="185"/>
      <c r="P1947" s="185"/>
      <c r="Q1947" s="185"/>
      <c r="R1947" s="185"/>
      <c r="S1947" s="185"/>
      <c r="T1947" s="185"/>
      <c r="U1947" s="186"/>
      <c r="AT1947" s="181" t="s">
        <v>174</v>
      </c>
      <c r="AU1947" s="181" t="s">
        <v>83</v>
      </c>
      <c r="AV1947" s="178" t="s">
        <v>81</v>
      </c>
      <c r="AW1947" s="178" t="s">
        <v>176</v>
      </c>
      <c r="AX1947" s="178" t="s">
        <v>73</v>
      </c>
      <c r="AY1947" s="181" t="s">
        <v>165</v>
      </c>
    </row>
    <row r="1948" s="187" customFormat="true" ht="12" hidden="false" customHeight="false" outlineLevel="0" collapsed="false">
      <c r="B1948" s="188"/>
      <c r="D1948" s="180" t="s">
        <v>174</v>
      </c>
      <c r="E1948" s="189"/>
      <c r="F1948" s="190" t="s">
        <v>1797</v>
      </c>
      <c r="H1948" s="191" t="n">
        <v>1.1599</v>
      </c>
      <c r="I1948" s="192"/>
      <c r="L1948" s="188"/>
      <c r="M1948" s="193"/>
      <c r="N1948" s="194"/>
      <c r="O1948" s="194"/>
      <c r="P1948" s="194"/>
      <c r="Q1948" s="194"/>
      <c r="R1948" s="194"/>
      <c r="S1948" s="194"/>
      <c r="T1948" s="194"/>
      <c r="U1948" s="195"/>
      <c r="AT1948" s="189" t="s">
        <v>174</v>
      </c>
      <c r="AU1948" s="189" t="s">
        <v>83</v>
      </c>
      <c r="AV1948" s="187" t="s">
        <v>83</v>
      </c>
      <c r="AW1948" s="187" t="s">
        <v>176</v>
      </c>
      <c r="AX1948" s="187" t="s">
        <v>73</v>
      </c>
      <c r="AY1948" s="189" t="s">
        <v>165</v>
      </c>
    </row>
    <row r="1949" s="187" customFormat="true" ht="12" hidden="false" customHeight="false" outlineLevel="0" collapsed="false">
      <c r="B1949" s="188"/>
      <c r="D1949" s="180" t="s">
        <v>174</v>
      </c>
      <c r="E1949" s="189"/>
      <c r="F1949" s="190" t="s">
        <v>1798</v>
      </c>
      <c r="H1949" s="191" t="n">
        <v>0.5775</v>
      </c>
      <c r="I1949" s="192"/>
      <c r="L1949" s="188"/>
      <c r="M1949" s="193"/>
      <c r="N1949" s="194"/>
      <c r="O1949" s="194"/>
      <c r="P1949" s="194"/>
      <c r="Q1949" s="194"/>
      <c r="R1949" s="194"/>
      <c r="S1949" s="194"/>
      <c r="T1949" s="194"/>
      <c r="U1949" s="195"/>
      <c r="AT1949" s="189" t="s">
        <v>174</v>
      </c>
      <c r="AU1949" s="189" t="s">
        <v>83</v>
      </c>
      <c r="AV1949" s="187" t="s">
        <v>83</v>
      </c>
      <c r="AW1949" s="187" t="s">
        <v>176</v>
      </c>
      <c r="AX1949" s="187" t="s">
        <v>73</v>
      </c>
      <c r="AY1949" s="189" t="s">
        <v>165</v>
      </c>
    </row>
    <row r="1950" s="187" customFormat="true" ht="12" hidden="false" customHeight="false" outlineLevel="0" collapsed="false">
      <c r="B1950" s="188"/>
      <c r="D1950" s="180" t="s">
        <v>174</v>
      </c>
      <c r="E1950" s="189"/>
      <c r="F1950" s="190" t="s">
        <v>1799</v>
      </c>
      <c r="H1950" s="191" t="n">
        <v>0.21</v>
      </c>
      <c r="I1950" s="192"/>
      <c r="L1950" s="188"/>
      <c r="M1950" s="193"/>
      <c r="N1950" s="194"/>
      <c r="O1950" s="194"/>
      <c r="P1950" s="194"/>
      <c r="Q1950" s="194"/>
      <c r="R1950" s="194"/>
      <c r="S1950" s="194"/>
      <c r="T1950" s="194"/>
      <c r="U1950" s="195"/>
      <c r="AT1950" s="189" t="s">
        <v>174</v>
      </c>
      <c r="AU1950" s="189" t="s">
        <v>83</v>
      </c>
      <c r="AV1950" s="187" t="s">
        <v>83</v>
      </c>
      <c r="AW1950" s="187" t="s">
        <v>176</v>
      </c>
      <c r="AX1950" s="187" t="s">
        <v>73</v>
      </c>
      <c r="AY1950" s="189" t="s">
        <v>165</v>
      </c>
    </row>
    <row r="1951" s="187" customFormat="true" ht="12" hidden="false" customHeight="false" outlineLevel="0" collapsed="false">
      <c r="B1951" s="188"/>
      <c r="D1951" s="180" t="s">
        <v>174</v>
      </c>
      <c r="E1951" s="189"/>
      <c r="F1951" s="190" t="s">
        <v>1800</v>
      </c>
      <c r="H1951" s="191" t="n">
        <v>0.9156</v>
      </c>
      <c r="I1951" s="192"/>
      <c r="L1951" s="188"/>
      <c r="M1951" s="193"/>
      <c r="N1951" s="194"/>
      <c r="O1951" s="194"/>
      <c r="P1951" s="194"/>
      <c r="Q1951" s="194"/>
      <c r="R1951" s="194"/>
      <c r="S1951" s="194"/>
      <c r="T1951" s="194"/>
      <c r="U1951" s="195"/>
      <c r="AT1951" s="189" t="s">
        <v>174</v>
      </c>
      <c r="AU1951" s="189" t="s">
        <v>83</v>
      </c>
      <c r="AV1951" s="187" t="s">
        <v>83</v>
      </c>
      <c r="AW1951" s="187" t="s">
        <v>176</v>
      </c>
      <c r="AX1951" s="187" t="s">
        <v>73</v>
      </c>
      <c r="AY1951" s="189" t="s">
        <v>165</v>
      </c>
    </row>
    <row r="1952" s="187" customFormat="true" ht="12" hidden="false" customHeight="false" outlineLevel="0" collapsed="false">
      <c r="B1952" s="188"/>
      <c r="D1952" s="180" t="s">
        <v>174</v>
      </c>
      <c r="E1952" s="189"/>
      <c r="F1952" s="190" t="s">
        <v>1801</v>
      </c>
      <c r="H1952" s="191" t="n">
        <v>2.555</v>
      </c>
      <c r="I1952" s="192"/>
      <c r="L1952" s="188"/>
      <c r="M1952" s="193"/>
      <c r="N1952" s="194"/>
      <c r="O1952" s="194"/>
      <c r="P1952" s="194"/>
      <c r="Q1952" s="194"/>
      <c r="R1952" s="194"/>
      <c r="S1952" s="194"/>
      <c r="T1952" s="194"/>
      <c r="U1952" s="195"/>
      <c r="AT1952" s="189" t="s">
        <v>174</v>
      </c>
      <c r="AU1952" s="189" t="s">
        <v>83</v>
      </c>
      <c r="AV1952" s="187" t="s">
        <v>83</v>
      </c>
      <c r="AW1952" s="187" t="s">
        <v>176</v>
      </c>
      <c r="AX1952" s="187" t="s">
        <v>73</v>
      </c>
      <c r="AY1952" s="189" t="s">
        <v>165</v>
      </c>
    </row>
    <row r="1953" s="187" customFormat="true" ht="12" hidden="false" customHeight="false" outlineLevel="0" collapsed="false">
      <c r="B1953" s="188"/>
      <c r="D1953" s="180" t="s">
        <v>174</v>
      </c>
      <c r="E1953" s="189"/>
      <c r="F1953" s="190" t="s">
        <v>1802</v>
      </c>
      <c r="H1953" s="191" t="n">
        <v>0.735</v>
      </c>
      <c r="I1953" s="192"/>
      <c r="L1953" s="188"/>
      <c r="M1953" s="193"/>
      <c r="N1953" s="194"/>
      <c r="O1953" s="194"/>
      <c r="P1953" s="194"/>
      <c r="Q1953" s="194"/>
      <c r="R1953" s="194"/>
      <c r="S1953" s="194"/>
      <c r="T1953" s="194"/>
      <c r="U1953" s="195"/>
      <c r="AT1953" s="189" t="s">
        <v>174</v>
      </c>
      <c r="AU1953" s="189" t="s">
        <v>83</v>
      </c>
      <c r="AV1953" s="187" t="s">
        <v>83</v>
      </c>
      <c r="AW1953" s="187" t="s">
        <v>176</v>
      </c>
      <c r="AX1953" s="187" t="s">
        <v>73</v>
      </c>
      <c r="AY1953" s="189" t="s">
        <v>165</v>
      </c>
    </row>
    <row r="1954" s="187" customFormat="true" ht="12" hidden="false" customHeight="false" outlineLevel="0" collapsed="false">
      <c r="B1954" s="188"/>
      <c r="D1954" s="180" t="s">
        <v>174</v>
      </c>
      <c r="E1954" s="189"/>
      <c r="F1954" s="190" t="s">
        <v>1803</v>
      </c>
      <c r="H1954" s="191" t="n">
        <v>1.1165</v>
      </c>
      <c r="I1954" s="192"/>
      <c r="L1954" s="188"/>
      <c r="M1954" s="193"/>
      <c r="N1954" s="194"/>
      <c r="O1954" s="194"/>
      <c r="P1954" s="194"/>
      <c r="Q1954" s="194"/>
      <c r="R1954" s="194"/>
      <c r="S1954" s="194"/>
      <c r="T1954" s="194"/>
      <c r="U1954" s="195"/>
      <c r="AT1954" s="189" t="s">
        <v>174</v>
      </c>
      <c r="AU1954" s="189" t="s">
        <v>83</v>
      </c>
      <c r="AV1954" s="187" t="s">
        <v>83</v>
      </c>
      <c r="AW1954" s="187" t="s">
        <v>176</v>
      </c>
      <c r="AX1954" s="187" t="s">
        <v>73</v>
      </c>
      <c r="AY1954" s="189" t="s">
        <v>165</v>
      </c>
    </row>
    <row r="1955" s="187" customFormat="true" ht="12" hidden="false" customHeight="false" outlineLevel="0" collapsed="false">
      <c r="B1955" s="188"/>
      <c r="D1955" s="180" t="s">
        <v>174</v>
      </c>
      <c r="E1955" s="189"/>
      <c r="F1955" s="190" t="s">
        <v>1804</v>
      </c>
      <c r="H1955" s="191" t="n">
        <v>2.303</v>
      </c>
      <c r="I1955" s="192"/>
      <c r="L1955" s="188"/>
      <c r="M1955" s="193"/>
      <c r="N1955" s="194"/>
      <c r="O1955" s="194"/>
      <c r="P1955" s="194"/>
      <c r="Q1955" s="194"/>
      <c r="R1955" s="194"/>
      <c r="S1955" s="194"/>
      <c r="T1955" s="194"/>
      <c r="U1955" s="195"/>
      <c r="AT1955" s="189" t="s">
        <v>174</v>
      </c>
      <c r="AU1955" s="189" t="s">
        <v>83</v>
      </c>
      <c r="AV1955" s="187" t="s">
        <v>83</v>
      </c>
      <c r="AW1955" s="187" t="s">
        <v>176</v>
      </c>
      <c r="AX1955" s="187" t="s">
        <v>73</v>
      </c>
      <c r="AY1955" s="189" t="s">
        <v>165</v>
      </c>
    </row>
    <row r="1956" s="216" customFormat="true" ht="12" hidden="false" customHeight="false" outlineLevel="0" collapsed="false">
      <c r="B1956" s="217"/>
      <c r="D1956" s="180" t="s">
        <v>174</v>
      </c>
      <c r="E1956" s="218"/>
      <c r="F1956" s="219" t="s">
        <v>283</v>
      </c>
      <c r="H1956" s="220" t="n">
        <v>417.685375</v>
      </c>
      <c r="I1956" s="221"/>
      <c r="L1956" s="217"/>
      <c r="M1956" s="222"/>
      <c r="N1956" s="223"/>
      <c r="O1956" s="223"/>
      <c r="P1956" s="223"/>
      <c r="Q1956" s="223"/>
      <c r="R1956" s="223"/>
      <c r="S1956" s="223"/>
      <c r="T1956" s="223"/>
      <c r="U1956" s="224"/>
      <c r="AT1956" s="218" t="s">
        <v>174</v>
      </c>
      <c r="AU1956" s="218" t="s">
        <v>83</v>
      </c>
      <c r="AV1956" s="216" t="s">
        <v>184</v>
      </c>
      <c r="AW1956" s="216" t="s">
        <v>176</v>
      </c>
      <c r="AX1956" s="216" t="s">
        <v>73</v>
      </c>
      <c r="AY1956" s="218" t="s">
        <v>165</v>
      </c>
    </row>
    <row r="1957" s="178" customFormat="true" ht="12" hidden="false" customHeight="false" outlineLevel="0" collapsed="false">
      <c r="B1957" s="179"/>
      <c r="D1957" s="180" t="s">
        <v>174</v>
      </c>
      <c r="E1957" s="181"/>
      <c r="F1957" s="182" t="s">
        <v>389</v>
      </c>
      <c r="H1957" s="181"/>
      <c r="I1957" s="183"/>
      <c r="L1957" s="179"/>
      <c r="M1957" s="184"/>
      <c r="N1957" s="185"/>
      <c r="O1957" s="185"/>
      <c r="P1957" s="185"/>
      <c r="Q1957" s="185"/>
      <c r="R1957" s="185"/>
      <c r="S1957" s="185"/>
      <c r="T1957" s="185"/>
      <c r="U1957" s="186"/>
      <c r="AT1957" s="181" t="s">
        <v>174</v>
      </c>
      <c r="AU1957" s="181" t="s">
        <v>83</v>
      </c>
      <c r="AV1957" s="178" t="s">
        <v>81</v>
      </c>
      <c r="AW1957" s="178" t="s">
        <v>176</v>
      </c>
      <c r="AX1957" s="178" t="s">
        <v>73</v>
      </c>
      <c r="AY1957" s="181" t="s">
        <v>165</v>
      </c>
    </row>
    <row r="1958" s="178" customFormat="true" ht="12" hidden="false" customHeight="false" outlineLevel="0" collapsed="false">
      <c r="B1958" s="179"/>
      <c r="D1958" s="180" t="s">
        <v>174</v>
      </c>
      <c r="E1958" s="181"/>
      <c r="F1958" s="182" t="s">
        <v>1841</v>
      </c>
      <c r="H1958" s="181"/>
      <c r="I1958" s="183"/>
      <c r="L1958" s="179"/>
      <c r="M1958" s="184"/>
      <c r="N1958" s="185"/>
      <c r="O1958" s="185"/>
      <c r="P1958" s="185"/>
      <c r="Q1958" s="185"/>
      <c r="R1958" s="185"/>
      <c r="S1958" s="185"/>
      <c r="T1958" s="185"/>
      <c r="U1958" s="186"/>
      <c r="AT1958" s="181" t="s">
        <v>174</v>
      </c>
      <c r="AU1958" s="181" t="s">
        <v>83</v>
      </c>
      <c r="AV1958" s="178" t="s">
        <v>81</v>
      </c>
      <c r="AW1958" s="178" t="s">
        <v>176</v>
      </c>
      <c r="AX1958" s="178" t="s">
        <v>73</v>
      </c>
      <c r="AY1958" s="181" t="s">
        <v>165</v>
      </c>
    </row>
    <row r="1959" s="187" customFormat="true" ht="12" hidden="false" customHeight="false" outlineLevel="0" collapsed="false">
      <c r="B1959" s="188"/>
      <c r="D1959" s="180" t="s">
        <v>174</v>
      </c>
      <c r="E1959" s="189"/>
      <c r="F1959" s="190" t="s">
        <v>1842</v>
      </c>
      <c r="H1959" s="191" t="n">
        <v>7.03</v>
      </c>
      <c r="I1959" s="192"/>
      <c r="L1959" s="188"/>
      <c r="M1959" s="193"/>
      <c r="N1959" s="194"/>
      <c r="O1959" s="194"/>
      <c r="P1959" s="194"/>
      <c r="Q1959" s="194"/>
      <c r="R1959" s="194"/>
      <c r="S1959" s="194"/>
      <c r="T1959" s="194"/>
      <c r="U1959" s="195"/>
      <c r="AT1959" s="189" t="s">
        <v>174</v>
      </c>
      <c r="AU1959" s="189" t="s">
        <v>83</v>
      </c>
      <c r="AV1959" s="187" t="s">
        <v>83</v>
      </c>
      <c r="AW1959" s="187" t="s">
        <v>176</v>
      </c>
      <c r="AX1959" s="187" t="s">
        <v>73</v>
      </c>
      <c r="AY1959" s="189" t="s">
        <v>165</v>
      </c>
    </row>
    <row r="1960" s="196" customFormat="true" ht="12" hidden="false" customHeight="false" outlineLevel="0" collapsed="false">
      <c r="B1960" s="197"/>
      <c r="D1960" s="180" t="s">
        <v>174</v>
      </c>
      <c r="E1960" s="198"/>
      <c r="F1960" s="199" t="s">
        <v>178</v>
      </c>
      <c r="H1960" s="200" t="n">
        <v>424.715375</v>
      </c>
      <c r="I1960" s="201"/>
      <c r="L1960" s="197"/>
      <c r="M1960" s="202"/>
      <c r="N1960" s="203"/>
      <c r="O1960" s="203"/>
      <c r="P1960" s="203"/>
      <c r="Q1960" s="203"/>
      <c r="R1960" s="203"/>
      <c r="S1960" s="203"/>
      <c r="T1960" s="203"/>
      <c r="U1960" s="204"/>
      <c r="AT1960" s="198" t="s">
        <v>174</v>
      </c>
      <c r="AU1960" s="198" t="s">
        <v>83</v>
      </c>
      <c r="AV1960" s="196" t="s">
        <v>172</v>
      </c>
      <c r="AW1960" s="196" t="s">
        <v>176</v>
      </c>
      <c r="AX1960" s="196" t="s">
        <v>81</v>
      </c>
      <c r="AY1960" s="198" t="s">
        <v>165</v>
      </c>
    </row>
    <row r="1961" s="22" customFormat="true" ht="36" hidden="false" customHeight="true" outlineLevel="0" collapsed="false">
      <c r="B1961" s="164"/>
      <c r="C1961" s="205" t="s">
        <v>1843</v>
      </c>
      <c r="D1961" s="205" t="s">
        <v>262</v>
      </c>
      <c r="E1961" s="206" t="s">
        <v>1844</v>
      </c>
      <c r="F1961" s="207" t="s">
        <v>1845</v>
      </c>
      <c r="G1961" s="208" t="s">
        <v>170</v>
      </c>
      <c r="H1961" s="209" t="n">
        <v>488.422</v>
      </c>
      <c r="I1961" s="210"/>
      <c r="J1961" s="211" t="n">
        <f aca="false">ROUND(I1961*H1961,2)</f>
        <v>0</v>
      </c>
      <c r="K1961" s="207" t="s">
        <v>171</v>
      </c>
      <c r="L1961" s="212"/>
      <c r="M1961" s="213"/>
      <c r="N1961" s="214" t="s">
        <v>44</v>
      </c>
      <c r="O1961" s="54"/>
      <c r="P1961" s="174" t="n">
        <f aca="false">O1961*H1961</f>
        <v>0</v>
      </c>
      <c r="Q1961" s="174" t="n">
        <v>0.0041</v>
      </c>
      <c r="R1961" s="174" t="n">
        <f aca="false">Q1961*H1961</f>
        <v>2.0025302</v>
      </c>
      <c r="S1961" s="174" t="n">
        <v>0</v>
      </c>
      <c r="T1961" s="174" t="n">
        <f aca="false">S1961*H1961</f>
        <v>0</v>
      </c>
      <c r="U1961" s="175"/>
      <c r="AR1961" s="176" t="s">
        <v>369</v>
      </c>
      <c r="AT1961" s="176" t="s">
        <v>262</v>
      </c>
      <c r="AU1961" s="176" t="s">
        <v>83</v>
      </c>
      <c r="AY1961" s="3" t="s">
        <v>165</v>
      </c>
      <c r="BE1961" s="177" t="n">
        <f aca="false">IF(N1961="základní",J1961,0)</f>
        <v>0</v>
      </c>
      <c r="BF1961" s="177" t="n">
        <f aca="false">IF(N1961="snížená",J1961,0)</f>
        <v>0</v>
      </c>
      <c r="BG1961" s="177" t="n">
        <f aca="false">IF(N1961="zákl. přenesená",J1961,0)</f>
        <v>0</v>
      </c>
      <c r="BH1961" s="177" t="n">
        <f aca="false">IF(N1961="sníž. přenesená",J1961,0)</f>
        <v>0</v>
      </c>
      <c r="BI1961" s="177" t="n">
        <f aca="false">IF(N1961="nulová",J1961,0)</f>
        <v>0</v>
      </c>
      <c r="BJ1961" s="3" t="s">
        <v>81</v>
      </c>
      <c r="BK1961" s="177" t="n">
        <f aca="false">ROUND(I1961*H1961,2)</f>
        <v>0</v>
      </c>
      <c r="BL1961" s="3" t="s">
        <v>273</v>
      </c>
      <c r="BM1961" s="176" t="s">
        <v>1846</v>
      </c>
    </row>
    <row r="1962" s="187" customFormat="true" ht="12" hidden="false" customHeight="false" outlineLevel="0" collapsed="false">
      <c r="B1962" s="188"/>
      <c r="D1962" s="180" t="s">
        <v>174</v>
      </c>
      <c r="E1962" s="189"/>
      <c r="F1962" s="190" t="s">
        <v>1847</v>
      </c>
      <c r="H1962" s="191" t="n">
        <v>488.42225</v>
      </c>
      <c r="I1962" s="192"/>
      <c r="L1962" s="188"/>
      <c r="M1962" s="193"/>
      <c r="N1962" s="194"/>
      <c r="O1962" s="194"/>
      <c r="P1962" s="194"/>
      <c r="Q1962" s="194"/>
      <c r="R1962" s="194"/>
      <c r="S1962" s="194"/>
      <c r="T1962" s="194"/>
      <c r="U1962" s="195"/>
      <c r="AT1962" s="189" t="s">
        <v>174</v>
      </c>
      <c r="AU1962" s="189" t="s">
        <v>83</v>
      </c>
      <c r="AV1962" s="187" t="s">
        <v>83</v>
      </c>
      <c r="AW1962" s="187" t="s">
        <v>176</v>
      </c>
      <c r="AX1962" s="187" t="s">
        <v>73</v>
      </c>
      <c r="AY1962" s="189" t="s">
        <v>165</v>
      </c>
    </row>
    <row r="1963" s="196" customFormat="true" ht="12" hidden="false" customHeight="false" outlineLevel="0" collapsed="false">
      <c r="B1963" s="197"/>
      <c r="D1963" s="180" t="s">
        <v>174</v>
      </c>
      <c r="E1963" s="198"/>
      <c r="F1963" s="199" t="s">
        <v>178</v>
      </c>
      <c r="H1963" s="200" t="n">
        <v>488.42225</v>
      </c>
      <c r="I1963" s="201"/>
      <c r="L1963" s="197"/>
      <c r="M1963" s="202"/>
      <c r="N1963" s="203"/>
      <c r="O1963" s="203"/>
      <c r="P1963" s="203"/>
      <c r="Q1963" s="203"/>
      <c r="R1963" s="203"/>
      <c r="S1963" s="203"/>
      <c r="T1963" s="203"/>
      <c r="U1963" s="204"/>
      <c r="AT1963" s="198" t="s">
        <v>174</v>
      </c>
      <c r="AU1963" s="198" t="s">
        <v>83</v>
      </c>
      <c r="AV1963" s="196" t="s">
        <v>172</v>
      </c>
      <c r="AW1963" s="196" t="s">
        <v>176</v>
      </c>
      <c r="AX1963" s="196" t="s">
        <v>81</v>
      </c>
      <c r="AY1963" s="198" t="s">
        <v>165</v>
      </c>
    </row>
    <row r="1964" s="22" customFormat="true" ht="24" hidden="false" customHeight="true" outlineLevel="0" collapsed="false">
      <c r="B1964" s="164"/>
      <c r="C1964" s="165" t="s">
        <v>1848</v>
      </c>
      <c r="D1964" s="165" t="s">
        <v>167</v>
      </c>
      <c r="E1964" s="166" t="s">
        <v>1849</v>
      </c>
      <c r="F1964" s="167" t="s">
        <v>1850</v>
      </c>
      <c r="G1964" s="168" t="s">
        <v>170</v>
      </c>
      <c r="H1964" s="169" t="n">
        <v>11.25</v>
      </c>
      <c r="I1964" s="170"/>
      <c r="J1964" s="171" t="n">
        <f aca="false">ROUND(I1964*H1964,2)</f>
        <v>0</v>
      </c>
      <c r="K1964" s="215" t="s">
        <v>171</v>
      </c>
      <c r="L1964" s="23"/>
      <c r="M1964" s="172"/>
      <c r="N1964" s="173" t="s">
        <v>44</v>
      </c>
      <c r="O1964" s="54"/>
      <c r="P1964" s="174" t="n">
        <f aca="false">O1964*H1964</f>
        <v>0</v>
      </c>
      <c r="Q1964" s="174" t="n">
        <v>0.0004</v>
      </c>
      <c r="R1964" s="174" t="n">
        <f aca="false">Q1964*H1964</f>
        <v>0.0045</v>
      </c>
      <c r="S1964" s="174" t="n">
        <v>0</v>
      </c>
      <c r="T1964" s="174" t="n">
        <f aca="false">S1964*H1964</f>
        <v>0</v>
      </c>
      <c r="U1964" s="175"/>
      <c r="AR1964" s="176" t="s">
        <v>273</v>
      </c>
      <c r="AT1964" s="176" t="s">
        <v>167</v>
      </c>
      <c r="AU1964" s="176" t="s">
        <v>83</v>
      </c>
      <c r="AY1964" s="3" t="s">
        <v>165</v>
      </c>
      <c r="BE1964" s="177" t="n">
        <f aca="false">IF(N1964="základní",J1964,0)</f>
        <v>0</v>
      </c>
      <c r="BF1964" s="177" t="n">
        <f aca="false">IF(N1964="snížená",J1964,0)</f>
        <v>0</v>
      </c>
      <c r="BG1964" s="177" t="n">
        <f aca="false">IF(N1964="zákl. přenesená",J1964,0)</f>
        <v>0</v>
      </c>
      <c r="BH1964" s="177" t="n">
        <f aca="false">IF(N1964="sníž. přenesená",J1964,0)</f>
        <v>0</v>
      </c>
      <c r="BI1964" s="177" t="n">
        <f aca="false">IF(N1964="nulová",J1964,0)</f>
        <v>0</v>
      </c>
      <c r="BJ1964" s="3" t="s">
        <v>81</v>
      </c>
      <c r="BK1964" s="177" t="n">
        <f aca="false">ROUND(I1964*H1964,2)</f>
        <v>0</v>
      </c>
      <c r="BL1964" s="3" t="s">
        <v>273</v>
      </c>
      <c r="BM1964" s="176" t="s">
        <v>1851</v>
      </c>
    </row>
    <row r="1965" s="178" customFormat="true" ht="12" hidden="false" customHeight="false" outlineLevel="0" collapsed="false">
      <c r="B1965" s="179"/>
      <c r="D1965" s="180" t="s">
        <v>174</v>
      </c>
      <c r="E1965" s="181"/>
      <c r="F1965" s="182" t="s">
        <v>389</v>
      </c>
      <c r="H1965" s="181"/>
      <c r="I1965" s="183"/>
      <c r="L1965" s="179"/>
      <c r="M1965" s="184"/>
      <c r="N1965" s="185"/>
      <c r="O1965" s="185"/>
      <c r="P1965" s="185"/>
      <c r="Q1965" s="185"/>
      <c r="R1965" s="185"/>
      <c r="S1965" s="185"/>
      <c r="T1965" s="185"/>
      <c r="U1965" s="186"/>
      <c r="AT1965" s="181" t="s">
        <v>174</v>
      </c>
      <c r="AU1965" s="181" t="s">
        <v>83</v>
      </c>
      <c r="AV1965" s="178" t="s">
        <v>81</v>
      </c>
      <c r="AW1965" s="178" t="s">
        <v>176</v>
      </c>
      <c r="AX1965" s="178" t="s">
        <v>73</v>
      </c>
      <c r="AY1965" s="181" t="s">
        <v>165</v>
      </c>
    </row>
    <row r="1966" s="178" customFormat="true" ht="12" hidden="false" customHeight="false" outlineLevel="0" collapsed="false">
      <c r="B1966" s="179"/>
      <c r="D1966" s="180" t="s">
        <v>174</v>
      </c>
      <c r="E1966" s="181"/>
      <c r="F1966" s="182" t="s">
        <v>1841</v>
      </c>
      <c r="H1966" s="181"/>
      <c r="I1966" s="183"/>
      <c r="L1966" s="179"/>
      <c r="M1966" s="184"/>
      <c r="N1966" s="185"/>
      <c r="O1966" s="185"/>
      <c r="P1966" s="185"/>
      <c r="Q1966" s="185"/>
      <c r="R1966" s="185"/>
      <c r="S1966" s="185"/>
      <c r="T1966" s="185"/>
      <c r="U1966" s="186"/>
      <c r="AT1966" s="181" t="s">
        <v>174</v>
      </c>
      <c r="AU1966" s="181" t="s">
        <v>83</v>
      </c>
      <c r="AV1966" s="178" t="s">
        <v>81</v>
      </c>
      <c r="AW1966" s="178" t="s">
        <v>176</v>
      </c>
      <c r="AX1966" s="178" t="s">
        <v>73</v>
      </c>
      <c r="AY1966" s="181" t="s">
        <v>165</v>
      </c>
    </row>
    <row r="1967" s="187" customFormat="true" ht="12" hidden="false" customHeight="false" outlineLevel="0" collapsed="false">
      <c r="B1967" s="188"/>
      <c r="D1967" s="180" t="s">
        <v>174</v>
      </c>
      <c r="E1967" s="189"/>
      <c r="F1967" s="190" t="s">
        <v>1852</v>
      </c>
      <c r="H1967" s="191" t="n">
        <v>11.25</v>
      </c>
      <c r="I1967" s="192"/>
      <c r="L1967" s="188"/>
      <c r="M1967" s="193"/>
      <c r="N1967" s="194"/>
      <c r="O1967" s="194"/>
      <c r="P1967" s="194"/>
      <c r="Q1967" s="194"/>
      <c r="R1967" s="194"/>
      <c r="S1967" s="194"/>
      <c r="T1967" s="194"/>
      <c r="U1967" s="195"/>
      <c r="AT1967" s="189" t="s">
        <v>174</v>
      </c>
      <c r="AU1967" s="189" t="s">
        <v>83</v>
      </c>
      <c r="AV1967" s="187" t="s">
        <v>83</v>
      </c>
      <c r="AW1967" s="187" t="s">
        <v>176</v>
      </c>
      <c r="AX1967" s="187" t="s">
        <v>73</v>
      </c>
      <c r="AY1967" s="189" t="s">
        <v>165</v>
      </c>
    </row>
    <row r="1968" s="196" customFormat="true" ht="12" hidden="false" customHeight="false" outlineLevel="0" collapsed="false">
      <c r="B1968" s="197"/>
      <c r="D1968" s="180" t="s">
        <v>174</v>
      </c>
      <c r="E1968" s="198"/>
      <c r="F1968" s="199" t="s">
        <v>178</v>
      </c>
      <c r="H1968" s="200" t="n">
        <v>11.25</v>
      </c>
      <c r="I1968" s="201"/>
      <c r="L1968" s="197"/>
      <c r="M1968" s="202"/>
      <c r="N1968" s="203"/>
      <c r="O1968" s="203"/>
      <c r="P1968" s="203"/>
      <c r="Q1968" s="203"/>
      <c r="R1968" s="203"/>
      <c r="S1968" s="203"/>
      <c r="T1968" s="203"/>
      <c r="U1968" s="204"/>
      <c r="AT1968" s="198" t="s">
        <v>174</v>
      </c>
      <c r="AU1968" s="198" t="s">
        <v>83</v>
      </c>
      <c r="AV1968" s="196" t="s">
        <v>172</v>
      </c>
      <c r="AW1968" s="196" t="s">
        <v>176</v>
      </c>
      <c r="AX1968" s="196" t="s">
        <v>81</v>
      </c>
      <c r="AY1968" s="198" t="s">
        <v>165</v>
      </c>
    </row>
    <row r="1969" s="22" customFormat="true" ht="36" hidden="false" customHeight="true" outlineLevel="0" collapsed="false">
      <c r="B1969" s="164"/>
      <c r="C1969" s="205" t="s">
        <v>1853</v>
      </c>
      <c r="D1969" s="205" t="s">
        <v>262</v>
      </c>
      <c r="E1969" s="206" t="s">
        <v>1844</v>
      </c>
      <c r="F1969" s="207" t="s">
        <v>1845</v>
      </c>
      <c r="G1969" s="208" t="s">
        <v>170</v>
      </c>
      <c r="H1969" s="209" t="n">
        <v>13.5</v>
      </c>
      <c r="I1969" s="210"/>
      <c r="J1969" s="211" t="n">
        <f aca="false">ROUND(I1969*H1969,2)</f>
        <v>0</v>
      </c>
      <c r="K1969" s="207" t="s">
        <v>171</v>
      </c>
      <c r="L1969" s="212"/>
      <c r="M1969" s="213"/>
      <c r="N1969" s="214" t="s">
        <v>44</v>
      </c>
      <c r="O1969" s="54"/>
      <c r="P1969" s="174" t="n">
        <f aca="false">O1969*H1969</f>
        <v>0</v>
      </c>
      <c r="Q1969" s="174" t="n">
        <v>0.0041</v>
      </c>
      <c r="R1969" s="174" t="n">
        <f aca="false">Q1969*H1969</f>
        <v>0.05535</v>
      </c>
      <c r="S1969" s="174" t="n">
        <v>0</v>
      </c>
      <c r="T1969" s="174" t="n">
        <f aca="false">S1969*H1969</f>
        <v>0</v>
      </c>
      <c r="U1969" s="175"/>
      <c r="AR1969" s="176" t="s">
        <v>369</v>
      </c>
      <c r="AT1969" s="176" t="s">
        <v>262</v>
      </c>
      <c r="AU1969" s="176" t="s">
        <v>83</v>
      </c>
      <c r="AY1969" s="3" t="s">
        <v>165</v>
      </c>
      <c r="BE1969" s="177" t="n">
        <f aca="false">IF(N1969="základní",J1969,0)</f>
        <v>0</v>
      </c>
      <c r="BF1969" s="177" t="n">
        <f aca="false">IF(N1969="snížená",J1969,0)</f>
        <v>0</v>
      </c>
      <c r="BG1969" s="177" t="n">
        <f aca="false">IF(N1969="zákl. přenesená",J1969,0)</f>
        <v>0</v>
      </c>
      <c r="BH1969" s="177" t="n">
        <f aca="false">IF(N1969="sníž. přenesená",J1969,0)</f>
        <v>0</v>
      </c>
      <c r="BI1969" s="177" t="n">
        <f aca="false">IF(N1969="nulová",J1969,0)</f>
        <v>0</v>
      </c>
      <c r="BJ1969" s="3" t="s">
        <v>81</v>
      </c>
      <c r="BK1969" s="177" t="n">
        <f aca="false">ROUND(I1969*H1969,2)</f>
        <v>0</v>
      </c>
      <c r="BL1969" s="3" t="s">
        <v>273</v>
      </c>
      <c r="BM1969" s="176" t="s">
        <v>1854</v>
      </c>
    </row>
    <row r="1970" s="187" customFormat="true" ht="12" hidden="false" customHeight="false" outlineLevel="0" collapsed="false">
      <c r="B1970" s="188"/>
      <c r="D1970" s="180" t="s">
        <v>174</v>
      </c>
      <c r="E1970" s="189"/>
      <c r="F1970" s="190" t="s">
        <v>1855</v>
      </c>
      <c r="H1970" s="191" t="n">
        <v>13.5</v>
      </c>
      <c r="I1970" s="192"/>
      <c r="L1970" s="188"/>
      <c r="M1970" s="193"/>
      <c r="N1970" s="194"/>
      <c r="O1970" s="194"/>
      <c r="P1970" s="194"/>
      <c r="Q1970" s="194"/>
      <c r="R1970" s="194"/>
      <c r="S1970" s="194"/>
      <c r="T1970" s="194"/>
      <c r="U1970" s="195"/>
      <c r="AT1970" s="189" t="s">
        <v>174</v>
      </c>
      <c r="AU1970" s="189" t="s">
        <v>83</v>
      </c>
      <c r="AV1970" s="187" t="s">
        <v>83</v>
      </c>
      <c r="AW1970" s="187" t="s">
        <v>176</v>
      </c>
      <c r="AX1970" s="187" t="s">
        <v>73</v>
      </c>
      <c r="AY1970" s="189" t="s">
        <v>165</v>
      </c>
    </row>
    <row r="1971" s="196" customFormat="true" ht="12" hidden="false" customHeight="false" outlineLevel="0" collapsed="false">
      <c r="B1971" s="197"/>
      <c r="D1971" s="180" t="s">
        <v>174</v>
      </c>
      <c r="E1971" s="198"/>
      <c r="F1971" s="199" t="s">
        <v>178</v>
      </c>
      <c r="H1971" s="200" t="n">
        <v>13.5</v>
      </c>
      <c r="I1971" s="201"/>
      <c r="L1971" s="197"/>
      <c r="M1971" s="202"/>
      <c r="N1971" s="203"/>
      <c r="O1971" s="203"/>
      <c r="P1971" s="203"/>
      <c r="Q1971" s="203"/>
      <c r="R1971" s="203"/>
      <c r="S1971" s="203"/>
      <c r="T1971" s="203"/>
      <c r="U1971" s="204"/>
      <c r="AT1971" s="198" t="s">
        <v>174</v>
      </c>
      <c r="AU1971" s="198" t="s">
        <v>83</v>
      </c>
      <c r="AV1971" s="196" t="s">
        <v>172</v>
      </c>
      <c r="AW1971" s="196" t="s">
        <v>176</v>
      </c>
      <c r="AX1971" s="196" t="s">
        <v>81</v>
      </c>
      <c r="AY1971" s="198" t="s">
        <v>165</v>
      </c>
    </row>
    <row r="1972" s="22" customFormat="true" ht="24" hidden="false" customHeight="true" outlineLevel="0" collapsed="false">
      <c r="B1972" s="164"/>
      <c r="C1972" s="165" t="s">
        <v>1856</v>
      </c>
      <c r="D1972" s="165" t="s">
        <v>167</v>
      </c>
      <c r="E1972" s="166" t="s">
        <v>1857</v>
      </c>
      <c r="F1972" s="167" t="s">
        <v>1858</v>
      </c>
      <c r="G1972" s="168" t="s">
        <v>170</v>
      </c>
      <c r="H1972" s="169" t="n">
        <v>237.282</v>
      </c>
      <c r="I1972" s="170"/>
      <c r="J1972" s="171" t="n">
        <f aca="false">ROUND(I1972*H1972,2)</f>
        <v>0</v>
      </c>
      <c r="K1972" s="215" t="s">
        <v>171</v>
      </c>
      <c r="L1972" s="23"/>
      <c r="M1972" s="172"/>
      <c r="N1972" s="173" t="s">
        <v>44</v>
      </c>
      <c r="O1972" s="54"/>
      <c r="P1972" s="174" t="n">
        <f aca="false">O1972*H1972</f>
        <v>0</v>
      </c>
      <c r="Q1972" s="174" t="n">
        <v>0.0035</v>
      </c>
      <c r="R1972" s="174" t="n">
        <f aca="false">Q1972*H1972</f>
        <v>0.830487</v>
      </c>
      <c r="S1972" s="174" t="n">
        <v>0</v>
      </c>
      <c r="T1972" s="174" t="n">
        <f aca="false">S1972*H1972</f>
        <v>0</v>
      </c>
      <c r="U1972" s="175"/>
      <c r="AR1972" s="176" t="s">
        <v>273</v>
      </c>
      <c r="AT1972" s="176" t="s">
        <v>167</v>
      </c>
      <c r="AU1972" s="176" t="s">
        <v>83</v>
      </c>
      <c r="AY1972" s="3" t="s">
        <v>165</v>
      </c>
      <c r="BE1972" s="177" t="n">
        <f aca="false">IF(N1972="základní",J1972,0)</f>
        <v>0</v>
      </c>
      <c r="BF1972" s="177" t="n">
        <f aca="false">IF(N1972="snížená",J1972,0)</f>
        <v>0</v>
      </c>
      <c r="BG1972" s="177" t="n">
        <f aca="false">IF(N1972="zákl. přenesená",J1972,0)</f>
        <v>0</v>
      </c>
      <c r="BH1972" s="177" t="n">
        <f aca="false">IF(N1972="sníž. přenesená",J1972,0)</f>
        <v>0</v>
      </c>
      <c r="BI1972" s="177" t="n">
        <f aca="false">IF(N1972="nulová",J1972,0)</f>
        <v>0</v>
      </c>
      <c r="BJ1972" s="3" t="s">
        <v>81</v>
      </c>
      <c r="BK1972" s="177" t="n">
        <f aca="false">ROUND(I1972*H1972,2)</f>
        <v>0</v>
      </c>
      <c r="BL1972" s="3" t="s">
        <v>273</v>
      </c>
      <c r="BM1972" s="176" t="s">
        <v>1859</v>
      </c>
    </row>
    <row r="1973" s="178" customFormat="true" ht="12" hidden="false" customHeight="false" outlineLevel="0" collapsed="false">
      <c r="B1973" s="179"/>
      <c r="D1973" s="180" t="s">
        <v>174</v>
      </c>
      <c r="E1973" s="181"/>
      <c r="F1973" s="182" t="s">
        <v>210</v>
      </c>
      <c r="H1973" s="181"/>
      <c r="I1973" s="183"/>
      <c r="L1973" s="179"/>
      <c r="M1973" s="184"/>
      <c r="N1973" s="185"/>
      <c r="O1973" s="185"/>
      <c r="P1973" s="185"/>
      <c r="Q1973" s="185"/>
      <c r="R1973" s="185"/>
      <c r="S1973" s="185"/>
      <c r="T1973" s="185"/>
      <c r="U1973" s="186"/>
      <c r="AT1973" s="181" t="s">
        <v>174</v>
      </c>
      <c r="AU1973" s="181" t="s">
        <v>83</v>
      </c>
      <c r="AV1973" s="178" t="s">
        <v>81</v>
      </c>
      <c r="AW1973" s="178" t="s">
        <v>176</v>
      </c>
      <c r="AX1973" s="178" t="s">
        <v>73</v>
      </c>
      <c r="AY1973" s="181" t="s">
        <v>165</v>
      </c>
    </row>
    <row r="1974" s="187" customFormat="true" ht="36" hidden="false" customHeight="false" outlineLevel="0" collapsed="false">
      <c r="B1974" s="188"/>
      <c r="D1974" s="180" t="s">
        <v>174</v>
      </c>
      <c r="E1974" s="189"/>
      <c r="F1974" s="190" t="s">
        <v>1860</v>
      </c>
      <c r="H1974" s="191" t="n">
        <v>106.362</v>
      </c>
      <c r="I1974" s="192"/>
      <c r="L1974" s="188"/>
      <c r="M1974" s="193"/>
      <c r="N1974" s="194"/>
      <c r="O1974" s="194"/>
      <c r="P1974" s="194"/>
      <c r="Q1974" s="194"/>
      <c r="R1974" s="194"/>
      <c r="S1974" s="194"/>
      <c r="T1974" s="194"/>
      <c r="U1974" s="195"/>
      <c r="AT1974" s="189" t="s">
        <v>174</v>
      </c>
      <c r="AU1974" s="189" t="s">
        <v>83</v>
      </c>
      <c r="AV1974" s="187" t="s">
        <v>83</v>
      </c>
      <c r="AW1974" s="187" t="s">
        <v>176</v>
      </c>
      <c r="AX1974" s="187" t="s">
        <v>73</v>
      </c>
      <c r="AY1974" s="189" t="s">
        <v>165</v>
      </c>
    </row>
    <row r="1975" s="178" customFormat="true" ht="12" hidden="false" customHeight="false" outlineLevel="0" collapsed="false">
      <c r="B1975" s="179"/>
      <c r="D1975" s="180" t="s">
        <v>174</v>
      </c>
      <c r="E1975" s="181"/>
      <c r="F1975" s="182" t="s">
        <v>375</v>
      </c>
      <c r="H1975" s="181"/>
      <c r="I1975" s="183"/>
      <c r="L1975" s="179"/>
      <c r="M1975" s="184"/>
      <c r="N1975" s="185"/>
      <c r="O1975" s="185"/>
      <c r="P1975" s="185"/>
      <c r="Q1975" s="185"/>
      <c r="R1975" s="185"/>
      <c r="S1975" s="185"/>
      <c r="T1975" s="185"/>
      <c r="U1975" s="186"/>
      <c r="AT1975" s="181" t="s">
        <v>174</v>
      </c>
      <c r="AU1975" s="181" t="s">
        <v>83</v>
      </c>
      <c r="AV1975" s="178" t="s">
        <v>81</v>
      </c>
      <c r="AW1975" s="178" t="s">
        <v>176</v>
      </c>
      <c r="AX1975" s="178" t="s">
        <v>73</v>
      </c>
      <c r="AY1975" s="181" t="s">
        <v>165</v>
      </c>
    </row>
    <row r="1976" s="187" customFormat="true" ht="24" hidden="false" customHeight="false" outlineLevel="0" collapsed="false">
      <c r="B1976" s="188"/>
      <c r="D1976" s="180" t="s">
        <v>174</v>
      </c>
      <c r="E1976" s="189"/>
      <c r="F1976" s="190" t="s">
        <v>1861</v>
      </c>
      <c r="H1976" s="191" t="n">
        <v>65.46</v>
      </c>
      <c r="I1976" s="192"/>
      <c r="L1976" s="188"/>
      <c r="M1976" s="193"/>
      <c r="N1976" s="194"/>
      <c r="O1976" s="194"/>
      <c r="P1976" s="194"/>
      <c r="Q1976" s="194"/>
      <c r="R1976" s="194"/>
      <c r="S1976" s="194"/>
      <c r="T1976" s="194"/>
      <c r="U1976" s="195"/>
      <c r="AT1976" s="189" t="s">
        <v>174</v>
      </c>
      <c r="AU1976" s="189" t="s">
        <v>83</v>
      </c>
      <c r="AV1976" s="187" t="s">
        <v>83</v>
      </c>
      <c r="AW1976" s="187" t="s">
        <v>176</v>
      </c>
      <c r="AX1976" s="187" t="s">
        <v>73</v>
      </c>
      <c r="AY1976" s="189" t="s">
        <v>165</v>
      </c>
    </row>
    <row r="1977" s="178" customFormat="true" ht="12" hidden="false" customHeight="false" outlineLevel="0" collapsed="false">
      <c r="B1977" s="179"/>
      <c r="D1977" s="180" t="s">
        <v>174</v>
      </c>
      <c r="E1977" s="181"/>
      <c r="F1977" s="182" t="s">
        <v>377</v>
      </c>
      <c r="H1977" s="181"/>
      <c r="I1977" s="183"/>
      <c r="L1977" s="179"/>
      <c r="M1977" s="184"/>
      <c r="N1977" s="185"/>
      <c r="O1977" s="185"/>
      <c r="P1977" s="185"/>
      <c r="Q1977" s="185"/>
      <c r="R1977" s="185"/>
      <c r="S1977" s="185"/>
      <c r="T1977" s="185"/>
      <c r="U1977" s="186"/>
      <c r="AT1977" s="181" t="s">
        <v>174</v>
      </c>
      <c r="AU1977" s="181" t="s">
        <v>83</v>
      </c>
      <c r="AV1977" s="178" t="s">
        <v>81</v>
      </c>
      <c r="AW1977" s="178" t="s">
        <v>176</v>
      </c>
      <c r="AX1977" s="178" t="s">
        <v>73</v>
      </c>
      <c r="AY1977" s="181" t="s">
        <v>165</v>
      </c>
    </row>
    <row r="1978" s="187" customFormat="true" ht="24" hidden="false" customHeight="false" outlineLevel="0" collapsed="false">
      <c r="B1978" s="188"/>
      <c r="D1978" s="180" t="s">
        <v>174</v>
      </c>
      <c r="E1978" s="189"/>
      <c r="F1978" s="190" t="s">
        <v>1861</v>
      </c>
      <c r="H1978" s="191" t="n">
        <v>65.46</v>
      </c>
      <c r="I1978" s="192"/>
      <c r="L1978" s="188"/>
      <c r="M1978" s="193"/>
      <c r="N1978" s="194"/>
      <c r="O1978" s="194"/>
      <c r="P1978" s="194"/>
      <c r="Q1978" s="194"/>
      <c r="R1978" s="194"/>
      <c r="S1978" s="194"/>
      <c r="T1978" s="194"/>
      <c r="U1978" s="195"/>
      <c r="AT1978" s="189" t="s">
        <v>174</v>
      </c>
      <c r="AU1978" s="189" t="s">
        <v>83</v>
      </c>
      <c r="AV1978" s="187" t="s">
        <v>83</v>
      </c>
      <c r="AW1978" s="187" t="s">
        <v>176</v>
      </c>
      <c r="AX1978" s="187" t="s">
        <v>73</v>
      </c>
      <c r="AY1978" s="189" t="s">
        <v>165</v>
      </c>
    </row>
    <row r="1979" s="196" customFormat="true" ht="12" hidden="false" customHeight="false" outlineLevel="0" collapsed="false">
      <c r="B1979" s="197"/>
      <c r="D1979" s="180" t="s">
        <v>174</v>
      </c>
      <c r="E1979" s="198"/>
      <c r="F1979" s="199" t="s">
        <v>178</v>
      </c>
      <c r="H1979" s="200" t="n">
        <v>237.282</v>
      </c>
      <c r="I1979" s="201"/>
      <c r="L1979" s="197"/>
      <c r="M1979" s="202"/>
      <c r="N1979" s="203"/>
      <c r="O1979" s="203"/>
      <c r="P1979" s="203"/>
      <c r="Q1979" s="203"/>
      <c r="R1979" s="203"/>
      <c r="S1979" s="203"/>
      <c r="T1979" s="203"/>
      <c r="U1979" s="204"/>
      <c r="AT1979" s="198" t="s">
        <v>174</v>
      </c>
      <c r="AU1979" s="198" t="s">
        <v>83</v>
      </c>
      <c r="AV1979" s="196" t="s">
        <v>172</v>
      </c>
      <c r="AW1979" s="196" t="s">
        <v>176</v>
      </c>
      <c r="AX1979" s="196" t="s">
        <v>81</v>
      </c>
      <c r="AY1979" s="198" t="s">
        <v>165</v>
      </c>
    </row>
    <row r="1980" s="22" customFormat="true" ht="36" hidden="false" customHeight="true" outlineLevel="0" collapsed="false">
      <c r="B1980" s="164"/>
      <c r="C1980" s="165" t="s">
        <v>1862</v>
      </c>
      <c r="D1980" s="165" t="s">
        <v>167</v>
      </c>
      <c r="E1980" s="166" t="s">
        <v>1863</v>
      </c>
      <c r="F1980" s="167" t="s">
        <v>1864</v>
      </c>
      <c r="G1980" s="168" t="s">
        <v>170</v>
      </c>
      <c r="H1980" s="169" t="n">
        <v>124.622</v>
      </c>
      <c r="I1980" s="170"/>
      <c r="J1980" s="171" t="n">
        <f aca="false">ROUND(I1980*H1980,2)</f>
        <v>0</v>
      </c>
      <c r="K1980" s="215" t="s">
        <v>171</v>
      </c>
      <c r="L1980" s="23"/>
      <c r="M1980" s="172"/>
      <c r="N1980" s="173" t="s">
        <v>44</v>
      </c>
      <c r="O1980" s="54"/>
      <c r="P1980" s="174" t="n">
        <f aca="false">O1980*H1980</f>
        <v>0</v>
      </c>
      <c r="Q1980" s="174" t="n">
        <v>0.00396</v>
      </c>
      <c r="R1980" s="174" t="n">
        <f aca="false">Q1980*H1980</f>
        <v>0.49350312</v>
      </c>
      <c r="S1980" s="174" t="n">
        <v>0</v>
      </c>
      <c r="T1980" s="174" t="n">
        <f aca="false">S1980*H1980</f>
        <v>0</v>
      </c>
      <c r="U1980" s="175"/>
      <c r="AR1980" s="176" t="s">
        <v>273</v>
      </c>
      <c r="AT1980" s="176" t="s">
        <v>167</v>
      </c>
      <c r="AU1980" s="176" t="s">
        <v>83</v>
      </c>
      <c r="AY1980" s="3" t="s">
        <v>165</v>
      </c>
      <c r="BE1980" s="177" t="n">
        <f aca="false">IF(N1980="základní",J1980,0)</f>
        <v>0</v>
      </c>
      <c r="BF1980" s="177" t="n">
        <f aca="false">IF(N1980="snížená",J1980,0)</f>
        <v>0</v>
      </c>
      <c r="BG1980" s="177" t="n">
        <f aca="false">IF(N1980="zákl. přenesená",J1980,0)</f>
        <v>0</v>
      </c>
      <c r="BH1980" s="177" t="n">
        <f aca="false">IF(N1980="sníž. přenesená",J1980,0)</f>
        <v>0</v>
      </c>
      <c r="BI1980" s="177" t="n">
        <f aca="false">IF(N1980="nulová",J1980,0)</f>
        <v>0</v>
      </c>
      <c r="BJ1980" s="3" t="s">
        <v>81</v>
      </c>
      <c r="BK1980" s="177" t="n">
        <f aca="false">ROUND(I1980*H1980,2)</f>
        <v>0</v>
      </c>
      <c r="BL1980" s="3" t="s">
        <v>273</v>
      </c>
      <c r="BM1980" s="176" t="s">
        <v>1865</v>
      </c>
    </row>
    <row r="1981" s="178" customFormat="true" ht="12" hidden="false" customHeight="false" outlineLevel="0" collapsed="false">
      <c r="B1981" s="179"/>
      <c r="D1981" s="180" t="s">
        <v>174</v>
      </c>
      <c r="E1981" s="181"/>
      <c r="F1981" s="182" t="s">
        <v>210</v>
      </c>
      <c r="H1981" s="181"/>
      <c r="I1981" s="183"/>
      <c r="L1981" s="179"/>
      <c r="M1981" s="184"/>
      <c r="N1981" s="185"/>
      <c r="O1981" s="185"/>
      <c r="P1981" s="185"/>
      <c r="Q1981" s="185"/>
      <c r="R1981" s="185"/>
      <c r="S1981" s="185"/>
      <c r="T1981" s="185"/>
      <c r="U1981" s="186"/>
      <c r="AT1981" s="181" t="s">
        <v>174</v>
      </c>
      <c r="AU1981" s="181" t="s">
        <v>83</v>
      </c>
      <c r="AV1981" s="178" t="s">
        <v>81</v>
      </c>
      <c r="AW1981" s="178" t="s">
        <v>176</v>
      </c>
      <c r="AX1981" s="178" t="s">
        <v>73</v>
      </c>
      <c r="AY1981" s="181" t="s">
        <v>165</v>
      </c>
    </row>
    <row r="1982" s="187" customFormat="true" ht="12" hidden="false" customHeight="false" outlineLevel="0" collapsed="false">
      <c r="B1982" s="188"/>
      <c r="D1982" s="180" t="s">
        <v>174</v>
      </c>
      <c r="E1982" s="189"/>
      <c r="F1982" s="190" t="s">
        <v>1866</v>
      </c>
      <c r="H1982" s="191" t="n">
        <v>0.96</v>
      </c>
      <c r="I1982" s="192"/>
      <c r="L1982" s="188"/>
      <c r="M1982" s="193"/>
      <c r="N1982" s="194"/>
      <c r="O1982" s="194"/>
      <c r="P1982" s="194"/>
      <c r="Q1982" s="194"/>
      <c r="R1982" s="194"/>
      <c r="S1982" s="194"/>
      <c r="T1982" s="194"/>
      <c r="U1982" s="195"/>
      <c r="AT1982" s="189" t="s">
        <v>174</v>
      </c>
      <c r="AU1982" s="189" t="s">
        <v>83</v>
      </c>
      <c r="AV1982" s="187" t="s">
        <v>83</v>
      </c>
      <c r="AW1982" s="187" t="s">
        <v>176</v>
      </c>
      <c r="AX1982" s="187" t="s">
        <v>73</v>
      </c>
      <c r="AY1982" s="189" t="s">
        <v>165</v>
      </c>
    </row>
    <row r="1983" s="187" customFormat="true" ht="12" hidden="false" customHeight="false" outlineLevel="0" collapsed="false">
      <c r="B1983" s="188"/>
      <c r="D1983" s="180" t="s">
        <v>174</v>
      </c>
      <c r="E1983" s="189"/>
      <c r="F1983" s="190" t="s">
        <v>1867</v>
      </c>
      <c r="H1983" s="191" t="n">
        <v>1.2195</v>
      </c>
      <c r="I1983" s="192"/>
      <c r="L1983" s="188"/>
      <c r="M1983" s="193"/>
      <c r="N1983" s="194"/>
      <c r="O1983" s="194"/>
      <c r="P1983" s="194"/>
      <c r="Q1983" s="194"/>
      <c r="R1983" s="194"/>
      <c r="S1983" s="194"/>
      <c r="T1983" s="194"/>
      <c r="U1983" s="195"/>
      <c r="AT1983" s="189" t="s">
        <v>174</v>
      </c>
      <c r="AU1983" s="189" t="s">
        <v>83</v>
      </c>
      <c r="AV1983" s="187" t="s">
        <v>83</v>
      </c>
      <c r="AW1983" s="187" t="s">
        <v>176</v>
      </c>
      <c r="AX1983" s="187" t="s">
        <v>73</v>
      </c>
      <c r="AY1983" s="189" t="s">
        <v>165</v>
      </c>
    </row>
    <row r="1984" s="187" customFormat="true" ht="12" hidden="false" customHeight="false" outlineLevel="0" collapsed="false">
      <c r="B1984" s="188"/>
      <c r="D1984" s="180" t="s">
        <v>174</v>
      </c>
      <c r="E1984" s="189"/>
      <c r="F1984" s="190" t="s">
        <v>1868</v>
      </c>
      <c r="H1984" s="191" t="n">
        <v>1.1865</v>
      </c>
      <c r="I1984" s="192"/>
      <c r="L1984" s="188"/>
      <c r="M1984" s="193"/>
      <c r="N1984" s="194"/>
      <c r="O1984" s="194"/>
      <c r="P1984" s="194"/>
      <c r="Q1984" s="194"/>
      <c r="R1984" s="194"/>
      <c r="S1984" s="194"/>
      <c r="T1984" s="194"/>
      <c r="U1984" s="195"/>
      <c r="AT1984" s="189" t="s">
        <v>174</v>
      </c>
      <c r="AU1984" s="189" t="s">
        <v>83</v>
      </c>
      <c r="AV1984" s="187" t="s">
        <v>83</v>
      </c>
      <c r="AW1984" s="187" t="s">
        <v>176</v>
      </c>
      <c r="AX1984" s="187" t="s">
        <v>73</v>
      </c>
      <c r="AY1984" s="189" t="s">
        <v>165</v>
      </c>
    </row>
    <row r="1985" s="187" customFormat="true" ht="12" hidden="false" customHeight="false" outlineLevel="0" collapsed="false">
      <c r="B1985" s="188"/>
      <c r="D1985" s="180" t="s">
        <v>174</v>
      </c>
      <c r="E1985" s="189"/>
      <c r="F1985" s="190" t="s">
        <v>882</v>
      </c>
      <c r="H1985" s="191" t="n">
        <v>48.1</v>
      </c>
      <c r="I1985" s="192"/>
      <c r="L1985" s="188"/>
      <c r="M1985" s="193"/>
      <c r="N1985" s="194"/>
      <c r="O1985" s="194"/>
      <c r="P1985" s="194"/>
      <c r="Q1985" s="194"/>
      <c r="R1985" s="194"/>
      <c r="S1985" s="194"/>
      <c r="T1985" s="194"/>
      <c r="U1985" s="195"/>
      <c r="AT1985" s="189" t="s">
        <v>174</v>
      </c>
      <c r="AU1985" s="189" t="s">
        <v>83</v>
      </c>
      <c r="AV1985" s="187" t="s">
        <v>83</v>
      </c>
      <c r="AW1985" s="187" t="s">
        <v>176</v>
      </c>
      <c r="AX1985" s="187" t="s">
        <v>73</v>
      </c>
      <c r="AY1985" s="189" t="s">
        <v>165</v>
      </c>
    </row>
    <row r="1986" s="187" customFormat="true" ht="12" hidden="false" customHeight="false" outlineLevel="0" collapsed="false">
      <c r="B1986" s="188"/>
      <c r="D1986" s="180" t="s">
        <v>174</v>
      </c>
      <c r="E1986" s="189"/>
      <c r="F1986" s="190" t="s">
        <v>1869</v>
      </c>
      <c r="H1986" s="191" t="n">
        <v>2.802</v>
      </c>
      <c r="I1986" s="192"/>
      <c r="L1986" s="188"/>
      <c r="M1986" s="193"/>
      <c r="N1986" s="194"/>
      <c r="O1986" s="194"/>
      <c r="P1986" s="194"/>
      <c r="Q1986" s="194"/>
      <c r="R1986" s="194"/>
      <c r="S1986" s="194"/>
      <c r="T1986" s="194"/>
      <c r="U1986" s="195"/>
      <c r="AT1986" s="189" t="s">
        <v>174</v>
      </c>
      <c r="AU1986" s="189" t="s">
        <v>83</v>
      </c>
      <c r="AV1986" s="187" t="s">
        <v>83</v>
      </c>
      <c r="AW1986" s="187" t="s">
        <v>176</v>
      </c>
      <c r="AX1986" s="187" t="s">
        <v>73</v>
      </c>
      <c r="AY1986" s="189" t="s">
        <v>165</v>
      </c>
    </row>
    <row r="1987" s="187" customFormat="true" ht="12" hidden="false" customHeight="false" outlineLevel="0" collapsed="false">
      <c r="B1987" s="188"/>
      <c r="D1987" s="180" t="s">
        <v>174</v>
      </c>
      <c r="E1987" s="189"/>
      <c r="F1987" s="190" t="s">
        <v>1870</v>
      </c>
      <c r="H1987" s="191" t="n">
        <v>0.57</v>
      </c>
      <c r="I1987" s="192"/>
      <c r="L1987" s="188"/>
      <c r="M1987" s="193"/>
      <c r="N1987" s="194"/>
      <c r="O1987" s="194"/>
      <c r="P1987" s="194"/>
      <c r="Q1987" s="194"/>
      <c r="R1987" s="194"/>
      <c r="S1987" s="194"/>
      <c r="T1987" s="194"/>
      <c r="U1987" s="195"/>
      <c r="AT1987" s="189" t="s">
        <v>174</v>
      </c>
      <c r="AU1987" s="189" t="s">
        <v>83</v>
      </c>
      <c r="AV1987" s="187" t="s">
        <v>83</v>
      </c>
      <c r="AW1987" s="187" t="s">
        <v>176</v>
      </c>
      <c r="AX1987" s="187" t="s">
        <v>73</v>
      </c>
      <c r="AY1987" s="189" t="s">
        <v>165</v>
      </c>
    </row>
    <row r="1988" s="187" customFormat="true" ht="12" hidden="false" customHeight="false" outlineLevel="0" collapsed="false">
      <c r="B1988" s="188"/>
      <c r="D1988" s="180" t="s">
        <v>174</v>
      </c>
      <c r="E1988" s="189"/>
      <c r="F1988" s="190" t="s">
        <v>1871</v>
      </c>
      <c r="H1988" s="191" t="n">
        <v>0.6945</v>
      </c>
      <c r="I1988" s="192"/>
      <c r="L1988" s="188"/>
      <c r="M1988" s="193"/>
      <c r="N1988" s="194"/>
      <c r="O1988" s="194"/>
      <c r="P1988" s="194"/>
      <c r="Q1988" s="194"/>
      <c r="R1988" s="194"/>
      <c r="S1988" s="194"/>
      <c r="T1988" s="194"/>
      <c r="U1988" s="195"/>
      <c r="AT1988" s="189" t="s">
        <v>174</v>
      </c>
      <c r="AU1988" s="189" t="s">
        <v>83</v>
      </c>
      <c r="AV1988" s="187" t="s">
        <v>83</v>
      </c>
      <c r="AW1988" s="187" t="s">
        <v>176</v>
      </c>
      <c r="AX1988" s="187" t="s">
        <v>73</v>
      </c>
      <c r="AY1988" s="189" t="s">
        <v>165</v>
      </c>
    </row>
    <row r="1989" s="187" customFormat="true" ht="12" hidden="false" customHeight="false" outlineLevel="0" collapsed="false">
      <c r="B1989" s="188"/>
      <c r="D1989" s="180" t="s">
        <v>174</v>
      </c>
      <c r="E1989" s="189"/>
      <c r="F1989" s="190" t="s">
        <v>1872</v>
      </c>
      <c r="H1989" s="191" t="n">
        <v>0.756</v>
      </c>
      <c r="I1989" s="192"/>
      <c r="L1989" s="188"/>
      <c r="M1989" s="193"/>
      <c r="N1989" s="194"/>
      <c r="O1989" s="194"/>
      <c r="P1989" s="194"/>
      <c r="Q1989" s="194"/>
      <c r="R1989" s="194"/>
      <c r="S1989" s="194"/>
      <c r="T1989" s="194"/>
      <c r="U1989" s="195"/>
      <c r="AT1989" s="189" t="s">
        <v>174</v>
      </c>
      <c r="AU1989" s="189" t="s">
        <v>83</v>
      </c>
      <c r="AV1989" s="187" t="s">
        <v>83</v>
      </c>
      <c r="AW1989" s="187" t="s">
        <v>176</v>
      </c>
      <c r="AX1989" s="187" t="s">
        <v>73</v>
      </c>
      <c r="AY1989" s="189" t="s">
        <v>165</v>
      </c>
    </row>
    <row r="1990" s="187" customFormat="true" ht="12" hidden="false" customHeight="false" outlineLevel="0" collapsed="false">
      <c r="B1990" s="188"/>
      <c r="D1990" s="180" t="s">
        <v>174</v>
      </c>
      <c r="E1990" s="189"/>
      <c r="F1990" s="190" t="s">
        <v>887</v>
      </c>
      <c r="H1990" s="191" t="n">
        <v>11.7</v>
      </c>
      <c r="I1990" s="192"/>
      <c r="L1990" s="188"/>
      <c r="M1990" s="193"/>
      <c r="N1990" s="194"/>
      <c r="O1990" s="194"/>
      <c r="P1990" s="194"/>
      <c r="Q1990" s="194"/>
      <c r="R1990" s="194"/>
      <c r="S1990" s="194"/>
      <c r="T1990" s="194"/>
      <c r="U1990" s="195"/>
      <c r="AT1990" s="189" t="s">
        <v>174</v>
      </c>
      <c r="AU1990" s="189" t="s">
        <v>83</v>
      </c>
      <c r="AV1990" s="187" t="s">
        <v>83</v>
      </c>
      <c r="AW1990" s="187" t="s">
        <v>176</v>
      </c>
      <c r="AX1990" s="187" t="s">
        <v>73</v>
      </c>
      <c r="AY1990" s="189" t="s">
        <v>165</v>
      </c>
    </row>
    <row r="1991" s="187" customFormat="true" ht="12" hidden="false" customHeight="false" outlineLevel="0" collapsed="false">
      <c r="B1991" s="188"/>
      <c r="D1991" s="180" t="s">
        <v>174</v>
      </c>
      <c r="E1991" s="189"/>
      <c r="F1991" s="190" t="s">
        <v>1873</v>
      </c>
      <c r="H1991" s="191" t="n">
        <v>0.57</v>
      </c>
      <c r="I1991" s="192"/>
      <c r="L1991" s="188"/>
      <c r="M1991" s="193"/>
      <c r="N1991" s="194"/>
      <c r="O1991" s="194"/>
      <c r="P1991" s="194"/>
      <c r="Q1991" s="194"/>
      <c r="R1991" s="194"/>
      <c r="S1991" s="194"/>
      <c r="T1991" s="194"/>
      <c r="U1991" s="195"/>
      <c r="AT1991" s="189" t="s">
        <v>174</v>
      </c>
      <c r="AU1991" s="189" t="s">
        <v>83</v>
      </c>
      <c r="AV1991" s="187" t="s">
        <v>83</v>
      </c>
      <c r="AW1991" s="187" t="s">
        <v>176</v>
      </c>
      <c r="AX1991" s="187" t="s">
        <v>73</v>
      </c>
      <c r="AY1991" s="189" t="s">
        <v>165</v>
      </c>
    </row>
    <row r="1992" s="187" customFormat="true" ht="12" hidden="false" customHeight="false" outlineLevel="0" collapsed="false">
      <c r="B1992" s="188"/>
      <c r="D1992" s="180" t="s">
        <v>174</v>
      </c>
      <c r="E1992" s="189"/>
      <c r="F1992" s="190" t="s">
        <v>1874</v>
      </c>
      <c r="H1992" s="191" t="n">
        <v>0.675</v>
      </c>
      <c r="I1992" s="192"/>
      <c r="L1992" s="188"/>
      <c r="M1992" s="193"/>
      <c r="N1992" s="194"/>
      <c r="O1992" s="194"/>
      <c r="P1992" s="194"/>
      <c r="Q1992" s="194"/>
      <c r="R1992" s="194"/>
      <c r="S1992" s="194"/>
      <c r="T1992" s="194"/>
      <c r="U1992" s="195"/>
      <c r="AT1992" s="189" t="s">
        <v>174</v>
      </c>
      <c r="AU1992" s="189" t="s">
        <v>83</v>
      </c>
      <c r="AV1992" s="187" t="s">
        <v>83</v>
      </c>
      <c r="AW1992" s="187" t="s">
        <v>176</v>
      </c>
      <c r="AX1992" s="187" t="s">
        <v>73</v>
      </c>
      <c r="AY1992" s="189" t="s">
        <v>165</v>
      </c>
    </row>
    <row r="1993" s="187" customFormat="true" ht="12" hidden="false" customHeight="false" outlineLevel="0" collapsed="false">
      <c r="B1993" s="188"/>
      <c r="D1993" s="180" t="s">
        <v>174</v>
      </c>
      <c r="E1993" s="189"/>
      <c r="F1993" s="190" t="s">
        <v>1875</v>
      </c>
      <c r="H1993" s="191" t="n">
        <v>2.7</v>
      </c>
      <c r="I1993" s="192"/>
      <c r="L1993" s="188"/>
      <c r="M1993" s="193"/>
      <c r="N1993" s="194"/>
      <c r="O1993" s="194"/>
      <c r="P1993" s="194"/>
      <c r="Q1993" s="194"/>
      <c r="R1993" s="194"/>
      <c r="S1993" s="194"/>
      <c r="T1993" s="194"/>
      <c r="U1993" s="195"/>
      <c r="AT1993" s="189" t="s">
        <v>174</v>
      </c>
      <c r="AU1993" s="189" t="s">
        <v>83</v>
      </c>
      <c r="AV1993" s="187" t="s">
        <v>83</v>
      </c>
      <c r="AW1993" s="187" t="s">
        <v>176</v>
      </c>
      <c r="AX1993" s="187" t="s">
        <v>73</v>
      </c>
      <c r="AY1993" s="189" t="s">
        <v>165</v>
      </c>
    </row>
    <row r="1994" s="187" customFormat="true" ht="12" hidden="false" customHeight="false" outlineLevel="0" collapsed="false">
      <c r="B1994" s="188"/>
      <c r="D1994" s="180" t="s">
        <v>174</v>
      </c>
      <c r="E1994" s="189"/>
      <c r="F1994" s="190" t="s">
        <v>1876</v>
      </c>
      <c r="H1994" s="191" t="n">
        <v>0.9075</v>
      </c>
      <c r="I1994" s="192"/>
      <c r="L1994" s="188"/>
      <c r="M1994" s="193"/>
      <c r="N1994" s="194"/>
      <c r="O1994" s="194"/>
      <c r="P1994" s="194"/>
      <c r="Q1994" s="194"/>
      <c r="R1994" s="194"/>
      <c r="S1994" s="194"/>
      <c r="T1994" s="194"/>
      <c r="U1994" s="195"/>
      <c r="AT1994" s="189" t="s">
        <v>174</v>
      </c>
      <c r="AU1994" s="189" t="s">
        <v>83</v>
      </c>
      <c r="AV1994" s="187" t="s">
        <v>83</v>
      </c>
      <c r="AW1994" s="187" t="s">
        <v>176</v>
      </c>
      <c r="AX1994" s="187" t="s">
        <v>73</v>
      </c>
      <c r="AY1994" s="189" t="s">
        <v>165</v>
      </c>
    </row>
    <row r="1995" s="187" customFormat="true" ht="12" hidden="false" customHeight="false" outlineLevel="0" collapsed="false">
      <c r="B1995" s="188"/>
      <c r="D1995" s="180" t="s">
        <v>174</v>
      </c>
      <c r="E1995" s="189"/>
      <c r="F1995" s="190" t="s">
        <v>1877</v>
      </c>
      <c r="H1995" s="191" t="n">
        <v>0.6525</v>
      </c>
      <c r="I1995" s="192"/>
      <c r="L1995" s="188"/>
      <c r="M1995" s="193"/>
      <c r="N1995" s="194"/>
      <c r="O1995" s="194"/>
      <c r="P1995" s="194"/>
      <c r="Q1995" s="194"/>
      <c r="R1995" s="194"/>
      <c r="S1995" s="194"/>
      <c r="T1995" s="194"/>
      <c r="U1995" s="195"/>
      <c r="AT1995" s="189" t="s">
        <v>174</v>
      </c>
      <c r="AU1995" s="189" t="s">
        <v>83</v>
      </c>
      <c r="AV1995" s="187" t="s">
        <v>83</v>
      </c>
      <c r="AW1995" s="187" t="s">
        <v>176</v>
      </c>
      <c r="AX1995" s="187" t="s">
        <v>73</v>
      </c>
      <c r="AY1995" s="189" t="s">
        <v>165</v>
      </c>
    </row>
    <row r="1996" s="187" customFormat="true" ht="12" hidden="false" customHeight="false" outlineLevel="0" collapsed="false">
      <c r="B1996" s="188"/>
      <c r="D1996" s="180" t="s">
        <v>174</v>
      </c>
      <c r="E1996" s="189"/>
      <c r="F1996" s="190" t="s">
        <v>1878</v>
      </c>
      <c r="H1996" s="191" t="n">
        <v>0.69</v>
      </c>
      <c r="I1996" s="192"/>
      <c r="L1996" s="188"/>
      <c r="M1996" s="193"/>
      <c r="N1996" s="194"/>
      <c r="O1996" s="194"/>
      <c r="P1996" s="194"/>
      <c r="Q1996" s="194"/>
      <c r="R1996" s="194"/>
      <c r="S1996" s="194"/>
      <c r="T1996" s="194"/>
      <c r="U1996" s="195"/>
      <c r="AT1996" s="189" t="s">
        <v>174</v>
      </c>
      <c r="AU1996" s="189" t="s">
        <v>83</v>
      </c>
      <c r="AV1996" s="187" t="s">
        <v>83</v>
      </c>
      <c r="AW1996" s="187" t="s">
        <v>176</v>
      </c>
      <c r="AX1996" s="187" t="s">
        <v>73</v>
      </c>
      <c r="AY1996" s="189" t="s">
        <v>165</v>
      </c>
    </row>
    <row r="1997" s="187" customFormat="true" ht="12" hidden="false" customHeight="false" outlineLevel="0" collapsed="false">
      <c r="B1997" s="188"/>
      <c r="D1997" s="180" t="s">
        <v>174</v>
      </c>
      <c r="E1997" s="189"/>
      <c r="F1997" s="190" t="s">
        <v>1879</v>
      </c>
      <c r="H1997" s="191" t="n">
        <v>0.69</v>
      </c>
      <c r="I1997" s="192"/>
      <c r="L1997" s="188"/>
      <c r="M1997" s="193"/>
      <c r="N1997" s="194"/>
      <c r="O1997" s="194"/>
      <c r="P1997" s="194"/>
      <c r="Q1997" s="194"/>
      <c r="R1997" s="194"/>
      <c r="S1997" s="194"/>
      <c r="T1997" s="194"/>
      <c r="U1997" s="195"/>
      <c r="AT1997" s="189" t="s">
        <v>174</v>
      </c>
      <c r="AU1997" s="189" t="s">
        <v>83</v>
      </c>
      <c r="AV1997" s="187" t="s">
        <v>83</v>
      </c>
      <c r="AW1997" s="187" t="s">
        <v>176</v>
      </c>
      <c r="AX1997" s="187" t="s">
        <v>73</v>
      </c>
      <c r="AY1997" s="189" t="s">
        <v>165</v>
      </c>
    </row>
    <row r="1998" s="187" customFormat="true" ht="12" hidden="false" customHeight="false" outlineLevel="0" collapsed="false">
      <c r="B1998" s="188"/>
      <c r="D1998" s="180" t="s">
        <v>174</v>
      </c>
      <c r="E1998" s="189"/>
      <c r="F1998" s="190" t="s">
        <v>1880</v>
      </c>
      <c r="H1998" s="191" t="n">
        <v>0.69</v>
      </c>
      <c r="I1998" s="192"/>
      <c r="L1998" s="188"/>
      <c r="M1998" s="193"/>
      <c r="N1998" s="194"/>
      <c r="O1998" s="194"/>
      <c r="P1998" s="194"/>
      <c r="Q1998" s="194"/>
      <c r="R1998" s="194"/>
      <c r="S1998" s="194"/>
      <c r="T1998" s="194"/>
      <c r="U1998" s="195"/>
      <c r="AT1998" s="189" t="s">
        <v>174</v>
      </c>
      <c r="AU1998" s="189" t="s">
        <v>83</v>
      </c>
      <c r="AV1998" s="187" t="s">
        <v>83</v>
      </c>
      <c r="AW1998" s="187" t="s">
        <v>176</v>
      </c>
      <c r="AX1998" s="187" t="s">
        <v>73</v>
      </c>
      <c r="AY1998" s="189" t="s">
        <v>165</v>
      </c>
    </row>
    <row r="1999" s="187" customFormat="true" ht="12" hidden="false" customHeight="false" outlineLevel="0" collapsed="false">
      <c r="B1999" s="188"/>
      <c r="D1999" s="180" t="s">
        <v>174</v>
      </c>
      <c r="E1999" s="189"/>
      <c r="F1999" s="190" t="s">
        <v>1881</v>
      </c>
      <c r="H1999" s="191" t="n">
        <v>1.2225</v>
      </c>
      <c r="I1999" s="192"/>
      <c r="L1999" s="188"/>
      <c r="M1999" s="193"/>
      <c r="N1999" s="194"/>
      <c r="O1999" s="194"/>
      <c r="P1999" s="194"/>
      <c r="Q1999" s="194"/>
      <c r="R1999" s="194"/>
      <c r="S1999" s="194"/>
      <c r="T1999" s="194"/>
      <c r="U1999" s="195"/>
      <c r="AT1999" s="189" t="s">
        <v>174</v>
      </c>
      <c r="AU1999" s="189" t="s">
        <v>83</v>
      </c>
      <c r="AV1999" s="187" t="s">
        <v>83</v>
      </c>
      <c r="AW1999" s="187" t="s">
        <v>176</v>
      </c>
      <c r="AX1999" s="187" t="s">
        <v>73</v>
      </c>
      <c r="AY1999" s="189" t="s">
        <v>165</v>
      </c>
    </row>
    <row r="2000" s="178" customFormat="true" ht="12" hidden="false" customHeight="false" outlineLevel="0" collapsed="false">
      <c r="B2000" s="179"/>
      <c r="D2000" s="180" t="s">
        <v>174</v>
      </c>
      <c r="E2000" s="181"/>
      <c r="F2000" s="182" t="s">
        <v>375</v>
      </c>
      <c r="H2000" s="181"/>
      <c r="I2000" s="183"/>
      <c r="L2000" s="179"/>
      <c r="M2000" s="184"/>
      <c r="N2000" s="185"/>
      <c r="O2000" s="185"/>
      <c r="P2000" s="185"/>
      <c r="Q2000" s="185"/>
      <c r="R2000" s="185"/>
      <c r="S2000" s="185"/>
      <c r="T2000" s="185"/>
      <c r="U2000" s="186"/>
      <c r="AT2000" s="181" t="s">
        <v>174</v>
      </c>
      <c r="AU2000" s="181" t="s">
        <v>83</v>
      </c>
      <c r="AV2000" s="178" t="s">
        <v>81</v>
      </c>
      <c r="AW2000" s="178" t="s">
        <v>176</v>
      </c>
      <c r="AX2000" s="178" t="s">
        <v>73</v>
      </c>
      <c r="AY2000" s="181" t="s">
        <v>165</v>
      </c>
    </row>
    <row r="2001" s="187" customFormat="true" ht="12" hidden="false" customHeight="false" outlineLevel="0" collapsed="false">
      <c r="B2001" s="188"/>
      <c r="D2001" s="180" t="s">
        <v>174</v>
      </c>
      <c r="E2001" s="189"/>
      <c r="F2001" s="190" t="s">
        <v>1882</v>
      </c>
      <c r="H2001" s="191" t="n">
        <v>0.687</v>
      </c>
      <c r="I2001" s="192"/>
      <c r="L2001" s="188"/>
      <c r="M2001" s="193"/>
      <c r="N2001" s="194"/>
      <c r="O2001" s="194"/>
      <c r="P2001" s="194"/>
      <c r="Q2001" s="194"/>
      <c r="R2001" s="194"/>
      <c r="S2001" s="194"/>
      <c r="T2001" s="194"/>
      <c r="U2001" s="195"/>
      <c r="AT2001" s="189" t="s">
        <v>174</v>
      </c>
      <c r="AU2001" s="189" t="s">
        <v>83</v>
      </c>
      <c r="AV2001" s="187" t="s">
        <v>83</v>
      </c>
      <c r="AW2001" s="187" t="s">
        <v>176</v>
      </c>
      <c r="AX2001" s="187" t="s">
        <v>73</v>
      </c>
      <c r="AY2001" s="189" t="s">
        <v>165</v>
      </c>
    </row>
    <row r="2002" s="187" customFormat="true" ht="12" hidden="false" customHeight="false" outlineLevel="0" collapsed="false">
      <c r="B2002" s="188"/>
      <c r="D2002" s="180" t="s">
        <v>174</v>
      </c>
      <c r="E2002" s="189"/>
      <c r="F2002" s="190" t="s">
        <v>1883</v>
      </c>
      <c r="H2002" s="191" t="n">
        <v>0.777</v>
      </c>
      <c r="I2002" s="192"/>
      <c r="L2002" s="188"/>
      <c r="M2002" s="193"/>
      <c r="N2002" s="194"/>
      <c r="O2002" s="194"/>
      <c r="P2002" s="194"/>
      <c r="Q2002" s="194"/>
      <c r="R2002" s="194"/>
      <c r="S2002" s="194"/>
      <c r="T2002" s="194"/>
      <c r="U2002" s="195"/>
      <c r="AT2002" s="189" t="s">
        <v>174</v>
      </c>
      <c r="AU2002" s="189" t="s">
        <v>83</v>
      </c>
      <c r="AV2002" s="187" t="s">
        <v>83</v>
      </c>
      <c r="AW2002" s="187" t="s">
        <v>176</v>
      </c>
      <c r="AX2002" s="187" t="s">
        <v>73</v>
      </c>
      <c r="AY2002" s="189" t="s">
        <v>165</v>
      </c>
    </row>
    <row r="2003" s="187" customFormat="true" ht="12" hidden="false" customHeight="false" outlineLevel="0" collapsed="false">
      <c r="B2003" s="188"/>
      <c r="D2003" s="180" t="s">
        <v>174</v>
      </c>
      <c r="E2003" s="189"/>
      <c r="F2003" s="190" t="s">
        <v>1884</v>
      </c>
      <c r="H2003" s="191" t="n">
        <v>2.6175</v>
      </c>
      <c r="I2003" s="192"/>
      <c r="L2003" s="188"/>
      <c r="M2003" s="193"/>
      <c r="N2003" s="194"/>
      <c r="O2003" s="194"/>
      <c r="P2003" s="194"/>
      <c r="Q2003" s="194"/>
      <c r="R2003" s="194"/>
      <c r="S2003" s="194"/>
      <c r="T2003" s="194"/>
      <c r="U2003" s="195"/>
      <c r="AT2003" s="189" t="s">
        <v>174</v>
      </c>
      <c r="AU2003" s="189" t="s">
        <v>83</v>
      </c>
      <c r="AV2003" s="187" t="s">
        <v>83</v>
      </c>
      <c r="AW2003" s="187" t="s">
        <v>176</v>
      </c>
      <c r="AX2003" s="187" t="s">
        <v>73</v>
      </c>
      <c r="AY2003" s="189" t="s">
        <v>165</v>
      </c>
    </row>
    <row r="2004" s="187" customFormat="true" ht="12" hidden="false" customHeight="false" outlineLevel="0" collapsed="false">
      <c r="B2004" s="188"/>
      <c r="D2004" s="180" t="s">
        <v>174</v>
      </c>
      <c r="E2004" s="189"/>
      <c r="F2004" s="190" t="s">
        <v>1885</v>
      </c>
      <c r="H2004" s="191" t="n">
        <v>1.68</v>
      </c>
      <c r="I2004" s="192"/>
      <c r="L2004" s="188"/>
      <c r="M2004" s="193"/>
      <c r="N2004" s="194"/>
      <c r="O2004" s="194"/>
      <c r="P2004" s="194"/>
      <c r="Q2004" s="194"/>
      <c r="R2004" s="194"/>
      <c r="S2004" s="194"/>
      <c r="T2004" s="194"/>
      <c r="U2004" s="195"/>
      <c r="AT2004" s="189" t="s">
        <v>174</v>
      </c>
      <c r="AU2004" s="189" t="s">
        <v>83</v>
      </c>
      <c r="AV2004" s="187" t="s">
        <v>83</v>
      </c>
      <c r="AW2004" s="187" t="s">
        <v>176</v>
      </c>
      <c r="AX2004" s="187" t="s">
        <v>73</v>
      </c>
      <c r="AY2004" s="189" t="s">
        <v>165</v>
      </c>
    </row>
    <row r="2005" s="187" customFormat="true" ht="12" hidden="false" customHeight="false" outlineLevel="0" collapsed="false">
      <c r="B2005" s="188"/>
      <c r="D2005" s="180" t="s">
        <v>174</v>
      </c>
      <c r="E2005" s="189"/>
      <c r="F2005" s="190" t="s">
        <v>1886</v>
      </c>
      <c r="H2005" s="191" t="n">
        <v>0.78</v>
      </c>
      <c r="I2005" s="192"/>
      <c r="L2005" s="188"/>
      <c r="M2005" s="193"/>
      <c r="N2005" s="194"/>
      <c r="O2005" s="194"/>
      <c r="P2005" s="194"/>
      <c r="Q2005" s="194"/>
      <c r="R2005" s="194"/>
      <c r="S2005" s="194"/>
      <c r="T2005" s="194"/>
      <c r="U2005" s="195"/>
      <c r="AT2005" s="189" t="s">
        <v>174</v>
      </c>
      <c r="AU2005" s="189" t="s">
        <v>83</v>
      </c>
      <c r="AV2005" s="187" t="s">
        <v>83</v>
      </c>
      <c r="AW2005" s="187" t="s">
        <v>176</v>
      </c>
      <c r="AX2005" s="187" t="s">
        <v>73</v>
      </c>
      <c r="AY2005" s="189" t="s">
        <v>165</v>
      </c>
    </row>
    <row r="2006" s="187" customFormat="true" ht="12" hidden="false" customHeight="false" outlineLevel="0" collapsed="false">
      <c r="B2006" s="188"/>
      <c r="D2006" s="180" t="s">
        <v>174</v>
      </c>
      <c r="E2006" s="189"/>
      <c r="F2006" s="190" t="s">
        <v>1887</v>
      </c>
      <c r="H2006" s="191" t="n">
        <v>1.215</v>
      </c>
      <c r="I2006" s="192"/>
      <c r="L2006" s="188"/>
      <c r="M2006" s="193"/>
      <c r="N2006" s="194"/>
      <c r="O2006" s="194"/>
      <c r="P2006" s="194"/>
      <c r="Q2006" s="194"/>
      <c r="R2006" s="194"/>
      <c r="S2006" s="194"/>
      <c r="T2006" s="194"/>
      <c r="U2006" s="195"/>
      <c r="AT2006" s="189" t="s">
        <v>174</v>
      </c>
      <c r="AU2006" s="189" t="s">
        <v>83</v>
      </c>
      <c r="AV2006" s="187" t="s">
        <v>83</v>
      </c>
      <c r="AW2006" s="187" t="s">
        <v>176</v>
      </c>
      <c r="AX2006" s="187" t="s">
        <v>73</v>
      </c>
      <c r="AY2006" s="189" t="s">
        <v>165</v>
      </c>
    </row>
    <row r="2007" s="187" customFormat="true" ht="12" hidden="false" customHeight="false" outlineLevel="0" collapsed="false">
      <c r="B2007" s="188"/>
      <c r="D2007" s="180" t="s">
        <v>174</v>
      </c>
      <c r="E2007" s="189"/>
      <c r="F2007" s="190" t="s">
        <v>903</v>
      </c>
      <c r="H2007" s="191" t="n">
        <v>17.8</v>
      </c>
      <c r="I2007" s="192"/>
      <c r="L2007" s="188"/>
      <c r="M2007" s="193"/>
      <c r="N2007" s="194"/>
      <c r="O2007" s="194"/>
      <c r="P2007" s="194"/>
      <c r="Q2007" s="194"/>
      <c r="R2007" s="194"/>
      <c r="S2007" s="194"/>
      <c r="T2007" s="194"/>
      <c r="U2007" s="195"/>
      <c r="AT2007" s="189" t="s">
        <v>174</v>
      </c>
      <c r="AU2007" s="189" t="s">
        <v>83</v>
      </c>
      <c r="AV2007" s="187" t="s">
        <v>83</v>
      </c>
      <c r="AW2007" s="187" t="s">
        <v>176</v>
      </c>
      <c r="AX2007" s="187" t="s">
        <v>73</v>
      </c>
      <c r="AY2007" s="189" t="s">
        <v>165</v>
      </c>
    </row>
    <row r="2008" s="187" customFormat="true" ht="12" hidden="false" customHeight="false" outlineLevel="0" collapsed="false">
      <c r="B2008" s="188"/>
      <c r="D2008" s="180" t="s">
        <v>174</v>
      </c>
      <c r="E2008" s="189"/>
      <c r="F2008" s="190" t="s">
        <v>1888</v>
      </c>
      <c r="H2008" s="191" t="n">
        <v>2.7225</v>
      </c>
      <c r="I2008" s="192"/>
      <c r="L2008" s="188"/>
      <c r="M2008" s="193"/>
      <c r="N2008" s="194"/>
      <c r="O2008" s="194"/>
      <c r="P2008" s="194"/>
      <c r="Q2008" s="194"/>
      <c r="R2008" s="194"/>
      <c r="S2008" s="194"/>
      <c r="T2008" s="194"/>
      <c r="U2008" s="195"/>
      <c r="AT2008" s="189" t="s">
        <v>174</v>
      </c>
      <c r="AU2008" s="189" t="s">
        <v>83</v>
      </c>
      <c r="AV2008" s="187" t="s">
        <v>83</v>
      </c>
      <c r="AW2008" s="187" t="s">
        <v>176</v>
      </c>
      <c r="AX2008" s="187" t="s">
        <v>73</v>
      </c>
      <c r="AY2008" s="189" t="s">
        <v>165</v>
      </c>
    </row>
    <row r="2009" s="187" customFormat="true" ht="12" hidden="false" customHeight="false" outlineLevel="0" collapsed="false">
      <c r="B2009" s="188"/>
      <c r="D2009" s="180" t="s">
        <v>174</v>
      </c>
      <c r="E2009" s="189"/>
      <c r="F2009" s="190" t="s">
        <v>1889</v>
      </c>
      <c r="H2009" s="191" t="n">
        <v>1.68</v>
      </c>
      <c r="I2009" s="192"/>
      <c r="L2009" s="188"/>
      <c r="M2009" s="193"/>
      <c r="N2009" s="194"/>
      <c r="O2009" s="194"/>
      <c r="P2009" s="194"/>
      <c r="Q2009" s="194"/>
      <c r="R2009" s="194"/>
      <c r="S2009" s="194"/>
      <c r="T2009" s="194"/>
      <c r="U2009" s="195"/>
      <c r="AT2009" s="189" t="s">
        <v>174</v>
      </c>
      <c r="AU2009" s="189" t="s">
        <v>83</v>
      </c>
      <c r="AV2009" s="187" t="s">
        <v>83</v>
      </c>
      <c r="AW2009" s="187" t="s">
        <v>176</v>
      </c>
      <c r="AX2009" s="187" t="s">
        <v>73</v>
      </c>
      <c r="AY2009" s="189" t="s">
        <v>165</v>
      </c>
    </row>
    <row r="2010" s="187" customFormat="true" ht="12" hidden="false" customHeight="false" outlineLevel="0" collapsed="false">
      <c r="B2010" s="188"/>
      <c r="D2010" s="180" t="s">
        <v>174</v>
      </c>
      <c r="E2010" s="189"/>
      <c r="F2010" s="190" t="s">
        <v>1890</v>
      </c>
      <c r="H2010" s="191" t="n">
        <v>0.78</v>
      </c>
      <c r="I2010" s="192"/>
      <c r="L2010" s="188"/>
      <c r="M2010" s="193"/>
      <c r="N2010" s="194"/>
      <c r="O2010" s="194"/>
      <c r="P2010" s="194"/>
      <c r="Q2010" s="194"/>
      <c r="R2010" s="194"/>
      <c r="S2010" s="194"/>
      <c r="T2010" s="194"/>
      <c r="U2010" s="195"/>
      <c r="AT2010" s="189" t="s">
        <v>174</v>
      </c>
      <c r="AU2010" s="189" t="s">
        <v>83</v>
      </c>
      <c r="AV2010" s="187" t="s">
        <v>83</v>
      </c>
      <c r="AW2010" s="187" t="s">
        <v>176</v>
      </c>
      <c r="AX2010" s="187" t="s">
        <v>73</v>
      </c>
      <c r="AY2010" s="189" t="s">
        <v>165</v>
      </c>
    </row>
    <row r="2011" s="187" customFormat="true" ht="12" hidden="false" customHeight="false" outlineLevel="0" collapsed="false">
      <c r="B2011" s="188"/>
      <c r="D2011" s="180" t="s">
        <v>174</v>
      </c>
      <c r="E2011" s="189"/>
      <c r="F2011" s="190" t="s">
        <v>1891</v>
      </c>
      <c r="H2011" s="191" t="n">
        <v>0.687</v>
      </c>
      <c r="I2011" s="192"/>
      <c r="L2011" s="188"/>
      <c r="M2011" s="193"/>
      <c r="N2011" s="194"/>
      <c r="O2011" s="194"/>
      <c r="P2011" s="194"/>
      <c r="Q2011" s="194"/>
      <c r="R2011" s="194"/>
      <c r="S2011" s="194"/>
      <c r="T2011" s="194"/>
      <c r="U2011" s="195"/>
      <c r="AT2011" s="189" t="s">
        <v>174</v>
      </c>
      <c r="AU2011" s="189" t="s">
        <v>83</v>
      </c>
      <c r="AV2011" s="187" t="s">
        <v>83</v>
      </c>
      <c r="AW2011" s="187" t="s">
        <v>176</v>
      </c>
      <c r="AX2011" s="187" t="s">
        <v>73</v>
      </c>
      <c r="AY2011" s="189" t="s">
        <v>165</v>
      </c>
    </row>
    <row r="2012" s="187" customFormat="true" ht="12" hidden="false" customHeight="false" outlineLevel="0" collapsed="false">
      <c r="B2012" s="188"/>
      <c r="D2012" s="180" t="s">
        <v>174</v>
      </c>
      <c r="E2012" s="189"/>
      <c r="F2012" s="190" t="s">
        <v>1892</v>
      </c>
      <c r="H2012" s="191" t="n">
        <v>0.777</v>
      </c>
      <c r="I2012" s="192"/>
      <c r="L2012" s="188"/>
      <c r="M2012" s="193"/>
      <c r="N2012" s="194"/>
      <c r="O2012" s="194"/>
      <c r="P2012" s="194"/>
      <c r="Q2012" s="194"/>
      <c r="R2012" s="194"/>
      <c r="S2012" s="194"/>
      <c r="T2012" s="194"/>
      <c r="U2012" s="195"/>
      <c r="AT2012" s="189" t="s">
        <v>174</v>
      </c>
      <c r="AU2012" s="189" t="s">
        <v>83</v>
      </c>
      <c r="AV2012" s="187" t="s">
        <v>83</v>
      </c>
      <c r="AW2012" s="187" t="s">
        <v>176</v>
      </c>
      <c r="AX2012" s="187" t="s">
        <v>73</v>
      </c>
      <c r="AY2012" s="189" t="s">
        <v>165</v>
      </c>
    </row>
    <row r="2013" s="178" customFormat="true" ht="12" hidden="false" customHeight="false" outlineLevel="0" collapsed="false">
      <c r="B2013" s="179"/>
      <c r="D2013" s="180" t="s">
        <v>174</v>
      </c>
      <c r="E2013" s="181"/>
      <c r="F2013" s="182" t="s">
        <v>377</v>
      </c>
      <c r="H2013" s="181"/>
      <c r="I2013" s="183"/>
      <c r="L2013" s="179"/>
      <c r="M2013" s="184"/>
      <c r="N2013" s="185"/>
      <c r="O2013" s="185"/>
      <c r="P2013" s="185"/>
      <c r="Q2013" s="185"/>
      <c r="R2013" s="185"/>
      <c r="S2013" s="185"/>
      <c r="T2013" s="185"/>
      <c r="U2013" s="186"/>
      <c r="AT2013" s="181" t="s">
        <v>174</v>
      </c>
      <c r="AU2013" s="181" t="s">
        <v>83</v>
      </c>
      <c r="AV2013" s="178" t="s">
        <v>81</v>
      </c>
      <c r="AW2013" s="178" t="s">
        <v>176</v>
      </c>
      <c r="AX2013" s="178" t="s">
        <v>73</v>
      </c>
      <c r="AY2013" s="181" t="s">
        <v>165</v>
      </c>
    </row>
    <row r="2014" s="187" customFormat="true" ht="12" hidden="false" customHeight="false" outlineLevel="0" collapsed="false">
      <c r="B2014" s="188"/>
      <c r="D2014" s="180" t="s">
        <v>174</v>
      </c>
      <c r="E2014" s="189"/>
      <c r="F2014" s="190" t="s">
        <v>1893</v>
      </c>
      <c r="H2014" s="191" t="n">
        <v>0.687</v>
      </c>
      <c r="I2014" s="192"/>
      <c r="L2014" s="188"/>
      <c r="M2014" s="193"/>
      <c r="N2014" s="194"/>
      <c r="O2014" s="194"/>
      <c r="P2014" s="194"/>
      <c r="Q2014" s="194"/>
      <c r="R2014" s="194"/>
      <c r="S2014" s="194"/>
      <c r="T2014" s="194"/>
      <c r="U2014" s="195"/>
      <c r="AT2014" s="189" t="s">
        <v>174</v>
      </c>
      <c r="AU2014" s="189" t="s">
        <v>83</v>
      </c>
      <c r="AV2014" s="187" t="s">
        <v>83</v>
      </c>
      <c r="AW2014" s="187" t="s">
        <v>176</v>
      </c>
      <c r="AX2014" s="187" t="s">
        <v>73</v>
      </c>
      <c r="AY2014" s="189" t="s">
        <v>165</v>
      </c>
    </row>
    <row r="2015" s="187" customFormat="true" ht="12" hidden="false" customHeight="false" outlineLevel="0" collapsed="false">
      <c r="B2015" s="188"/>
      <c r="D2015" s="180" t="s">
        <v>174</v>
      </c>
      <c r="E2015" s="189"/>
      <c r="F2015" s="190" t="s">
        <v>1894</v>
      </c>
      <c r="H2015" s="191" t="n">
        <v>0.777</v>
      </c>
      <c r="I2015" s="192"/>
      <c r="L2015" s="188"/>
      <c r="M2015" s="193"/>
      <c r="N2015" s="194"/>
      <c r="O2015" s="194"/>
      <c r="P2015" s="194"/>
      <c r="Q2015" s="194"/>
      <c r="R2015" s="194"/>
      <c r="S2015" s="194"/>
      <c r="T2015" s="194"/>
      <c r="U2015" s="195"/>
      <c r="AT2015" s="189" t="s">
        <v>174</v>
      </c>
      <c r="AU2015" s="189" t="s">
        <v>83</v>
      </c>
      <c r="AV2015" s="187" t="s">
        <v>83</v>
      </c>
      <c r="AW2015" s="187" t="s">
        <v>176</v>
      </c>
      <c r="AX2015" s="187" t="s">
        <v>73</v>
      </c>
      <c r="AY2015" s="189" t="s">
        <v>165</v>
      </c>
    </row>
    <row r="2016" s="187" customFormat="true" ht="12" hidden="false" customHeight="false" outlineLevel="0" collapsed="false">
      <c r="B2016" s="188"/>
      <c r="D2016" s="180" t="s">
        <v>174</v>
      </c>
      <c r="E2016" s="189"/>
      <c r="F2016" s="190" t="s">
        <v>1895</v>
      </c>
      <c r="H2016" s="191" t="n">
        <v>2.6175</v>
      </c>
      <c r="I2016" s="192"/>
      <c r="L2016" s="188"/>
      <c r="M2016" s="193"/>
      <c r="N2016" s="194"/>
      <c r="O2016" s="194"/>
      <c r="P2016" s="194"/>
      <c r="Q2016" s="194"/>
      <c r="R2016" s="194"/>
      <c r="S2016" s="194"/>
      <c r="T2016" s="194"/>
      <c r="U2016" s="195"/>
      <c r="AT2016" s="189" t="s">
        <v>174</v>
      </c>
      <c r="AU2016" s="189" t="s">
        <v>83</v>
      </c>
      <c r="AV2016" s="187" t="s">
        <v>83</v>
      </c>
      <c r="AW2016" s="187" t="s">
        <v>176</v>
      </c>
      <c r="AX2016" s="187" t="s">
        <v>73</v>
      </c>
      <c r="AY2016" s="189" t="s">
        <v>165</v>
      </c>
    </row>
    <row r="2017" s="187" customFormat="true" ht="12" hidden="false" customHeight="false" outlineLevel="0" collapsed="false">
      <c r="B2017" s="188"/>
      <c r="D2017" s="180" t="s">
        <v>174</v>
      </c>
      <c r="E2017" s="189"/>
      <c r="F2017" s="190" t="s">
        <v>1896</v>
      </c>
      <c r="H2017" s="191" t="n">
        <v>1.68</v>
      </c>
      <c r="I2017" s="192"/>
      <c r="L2017" s="188"/>
      <c r="M2017" s="193"/>
      <c r="N2017" s="194"/>
      <c r="O2017" s="194"/>
      <c r="P2017" s="194"/>
      <c r="Q2017" s="194"/>
      <c r="R2017" s="194"/>
      <c r="S2017" s="194"/>
      <c r="T2017" s="194"/>
      <c r="U2017" s="195"/>
      <c r="AT2017" s="189" t="s">
        <v>174</v>
      </c>
      <c r="AU2017" s="189" t="s">
        <v>83</v>
      </c>
      <c r="AV2017" s="187" t="s">
        <v>83</v>
      </c>
      <c r="AW2017" s="187" t="s">
        <v>176</v>
      </c>
      <c r="AX2017" s="187" t="s">
        <v>73</v>
      </c>
      <c r="AY2017" s="189" t="s">
        <v>165</v>
      </c>
    </row>
    <row r="2018" s="187" customFormat="true" ht="12" hidden="false" customHeight="false" outlineLevel="0" collapsed="false">
      <c r="B2018" s="188"/>
      <c r="D2018" s="180" t="s">
        <v>174</v>
      </c>
      <c r="E2018" s="189"/>
      <c r="F2018" s="190" t="s">
        <v>1897</v>
      </c>
      <c r="H2018" s="191" t="n">
        <v>0.78</v>
      </c>
      <c r="I2018" s="192"/>
      <c r="L2018" s="188"/>
      <c r="M2018" s="193"/>
      <c r="N2018" s="194"/>
      <c r="O2018" s="194"/>
      <c r="P2018" s="194"/>
      <c r="Q2018" s="194"/>
      <c r="R2018" s="194"/>
      <c r="S2018" s="194"/>
      <c r="T2018" s="194"/>
      <c r="U2018" s="195"/>
      <c r="AT2018" s="189" t="s">
        <v>174</v>
      </c>
      <c r="AU2018" s="189" t="s">
        <v>83</v>
      </c>
      <c r="AV2018" s="187" t="s">
        <v>83</v>
      </c>
      <c r="AW2018" s="187" t="s">
        <v>176</v>
      </c>
      <c r="AX2018" s="187" t="s">
        <v>73</v>
      </c>
      <c r="AY2018" s="189" t="s">
        <v>165</v>
      </c>
    </row>
    <row r="2019" s="187" customFormat="true" ht="12" hidden="false" customHeight="false" outlineLevel="0" collapsed="false">
      <c r="B2019" s="188"/>
      <c r="D2019" s="180" t="s">
        <v>174</v>
      </c>
      <c r="E2019" s="189"/>
      <c r="F2019" s="190" t="s">
        <v>1898</v>
      </c>
      <c r="H2019" s="191" t="n">
        <v>1.215</v>
      </c>
      <c r="I2019" s="192"/>
      <c r="L2019" s="188"/>
      <c r="M2019" s="193"/>
      <c r="N2019" s="194"/>
      <c r="O2019" s="194"/>
      <c r="P2019" s="194"/>
      <c r="Q2019" s="194"/>
      <c r="R2019" s="194"/>
      <c r="S2019" s="194"/>
      <c r="T2019" s="194"/>
      <c r="U2019" s="195"/>
      <c r="AT2019" s="189" t="s">
        <v>174</v>
      </c>
      <c r="AU2019" s="189" t="s">
        <v>83</v>
      </c>
      <c r="AV2019" s="187" t="s">
        <v>83</v>
      </c>
      <c r="AW2019" s="187" t="s">
        <v>176</v>
      </c>
      <c r="AX2019" s="187" t="s">
        <v>73</v>
      </c>
      <c r="AY2019" s="189" t="s">
        <v>165</v>
      </c>
    </row>
    <row r="2020" s="187" customFormat="true" ht="12" hidden="false" customHeight="false" outlineLevel="0" collapsed="false">
      <c r="B2020" s="188"/>
      <c r="D2020" s="180" t="s">
        <v>174</v>
      </c>
      <c r="E2020" s="189"/>
      <c r="F2020" s="190" t="s">
        <v>1899</v>
      </c>
      <c r="H2020" s="191" t="n">
        <v>1.335</v>
      </c>
      <c r="I2020" s="192"/>
      <c r="L2020" s="188"/>
      <c r="M2020" s="193"/>
      <c r="N2020" s="194"/>
      <c r="O2020" s="194"/>
      <c r="P2020" s="194"/>
      <c r="Q2020" s="194"/>
      <c r="R2020" s="194"/>
      <c r="S2020" s="194"/>
      <c r="T2020" s="194"/>
      <c r="U2020" s="195"/>
      <c r="AT2020" s="189" t="s">
        <v>174</v>
      </c>
      <c r="AU2020" s="189" t="s">
        <v>83</v>
      </c>
      <c r="AV2020" s="187" t="s">
        <v>83</v>
      </c>
      <c r="AW2020" s="187" t="s">
        <v>176</v>
      </c>
      <c r="AX2020" s="187" t="s">
        <v>73</v>
      </c>
      <c r="AY2020" s="189" t="s">
        <v>165</v>
      </c>
    </row>
    <row r="2021" s="187" customFormat="true" ht="12" hidden="false" customHeight="false" outlineLevel="0" collapsed="false">
      <c r="B2021" s="188"/>
      <c r="D2021" s="180" t="s">
        <v>174</v>
      </c>
      <c r="E2021" s="189"/>
      <c r="F2021" s="190" t="s">
        <v>1900</v>
      </c>
      <c r="H2021" s="191" t="n">
        <v>2.6175</v>
      </c>
      <c r="I2021" s="192"/>
      <c r="L2021" s="188"/>
      <c r="M2021" s="193"/>
      <c r="N2021" s="194"/>
      <c r="O2021" s="194"/>
      <c r="P2021" s="194"/>
      <c r="Q2021" s="194"/>
      <c r="R2021" s="194"/>
      <c r="S2021" s="194"/>
      <c r="T2021" s="194"/>
      <c r="U2021" s="195"/>
      <c r="AT2021" s="189" t="s">
        <v>174</v>
      </c>
      <c r="AU2021" s="189" t="s">
        <v>83</v>
      </c>
      <c r="AV2021" s="187" t="s">
        <v>83</v>
      </c>
      <c r="AW2021" s="187" t="s">
        <v>176</v>
      </c>
      <c r="AX2021" s="187" t="s">
        <v>73</v>
      </c>
      <c r="AY2021" s="189" t="s">
        <v>165</v>
      </c>
    </row>
    <row r="2022" s="187" customFormat="true" ht="12" hidden="false" customHeight="false" outlineLevel="0" collapsed="false">
      <c r="B2022" s="188"/>
      <c r="D2022" s="180" t="s">
        <v>174</v>
      </c>
      <c r="E2022" s="189"/>
      <c r="F2022" s="190" t="s">
        <v>1901</v>
      </c>
      <c r="H2022" s="191" t="n">
        <v>1.68</v>
      </c>
      <c r="I2022" s="192"/>
      <c r="L2022" s="188"/>
      <c r="M2022" s="193"/>
      <c r="N2022" s="194"/>
      <c r="O2022" s="194"/>
      <c r="P2022" s="194"/>
      <c r="Q2022" s="194"/>
      <c r="R2022" s="194"/>
      <c r="S2022" s="194"/>
      <c r="T2022" s="194"/>
      <c r="U2022" s="195"/>
      <c r="AT2022" s="189" t="s">
        <v>174</v>
      </c>
      <c r="AU2022" s="189" t="s">
        <v>83</v>
      </c>
      <c r="AV2022" s="187" t="s">
        <v>83</v>
      </c>
      <c r="AW2022" s="187" t="s">
        <v>176</v>
      </c>
      <c r="AX2022" s="187" t="s">
        <v>73</v>
      </c>
      <c r="AY2022" s="189" t="s">
        <v>165</v>
      </c>
    </row>
    <row r="2023" s="187" customFormat="true" ht="12" hidden="false" customHeight="false" outlineLevel="0" collapsed="false">
      <c r="B2023" s="188"/>
      <c r="D2023" s="180" t="s">
        <v>174</v>
      </c>
      <c r="E2023" s="189"/>
      <c r="F2023" s="190" t="s">
        <v>1902</v>
      </c>
      <c r="H2023" s="191" t="n">
        <v>0.78</v>
      </c>
      <c r="I2023" s="192"/>
      <c r="L2023" s="188"/>
      <c r="M2023" s="193"/>
      <c r="N2023" s="194"/>
      <c r="O2023" s="194"/>
      <c r="P2023" s="194"/>
      <c r="Q2023" s="194"/>
      <c r="R2023" s="194"/>
      <c r="S2023" s="194"/>
      <c r="T2023" s="194"/>
      <c r="U2023" s="195"/>
      <c r="AT2023" s="189" t="s">
        <v>174</v>
      </c>
      <c r="AU2023" s="189" t="s">
        <v>83</v>
      </c>
      <c r="AV2023" s="187" t="s">
        <v>83</v>
      </c>
      <c r="AW2023" s="187" t="s">
        <v>176</v>
      </c>
      <c r="AX2023" s="187" t="s">
        <v>73</v>
      </c>
      <c r="AY2023" s="189" t="s">
        <v>165</v>
      </c>
    </row>
    <row r="2024" s="187" customFormat="true" ht="12" hidden="false" customHeight="false" outlineLevel="0" collapsed="false">
      <c r="B2024" s="188"/>
      <c r="D2024" s="180" t="s">
        <v>174</v>
      </c>
      <c r="E2024" s="189"/>
      <c r="F2024" s="190" t="s">
        <v>1903</v>
      </c>
      <c r="H2024" s="191" t="n">
        <v>0.687</v>
      </c>
      <c r="I2024" s="192"/>
      <c r="L2024" s="188"/>
      <c r="M2024" s="193"/>
      <c r="N2024" s="194"/>
      <c r="O2024" s="194"/>
      <c r="P2024" s="194"/>
      <c r="Q2024" s="194"/>
      <c r="R2024" s="194"/>
      <c r="S2024" s="194"/>
      <c r="T2024" s="194"/>
      <c r="U2024" s="195"/>
      <c r="AT2024" s="189" t="s">
        <v>174</v>
      </c>
      <c r="AU2024" s="189" t="s">
        <v>83</v>
      </c>
      <c r="AV2024" s="187" t="s">
        <v>83</v>
      </c>
      <c r="AW2024" s="187" t="s">
        <v>176</v>
      </c>
      <c r="AX2024" s="187" t="s">
        <v>73</v>
      </c>
      <c r="AY2024" s="189" t="s">
        <v>165</v>
      </c>
    </row>
    <row r="2025" s="187" customFormat="true" ht="12" hidden="false" customHeight="false" outlineLevel="0" collapsed="false">
      <c r="B2025" s="188"/>
      <c r="D2025" s="180" t="s">
        <v>174</v>
      </c>
      <c r="E2025" s="189"/>
      <c r="F2025" s="190" t="s">
        <v>1904</v>
      </c>
      <c r="H2025" s="191" t="n">
        <v>0.777</v>
      </c>
      <c r="I2025" s="192"/>
      <c r="L2025" s="188"/>
      <c r="M2025" s="193"/>
      <c r="N2025" s="194"/>
      <c r="O2025" s="194"/>
      <c r="P2025" s="194"/>
      <c r="Q2025" s="194"/>
      <c r="R2025" s="194"/>
      <c r="S2025" s="194"/>
      <c r="T2025" s="194"/>
      <c r="U2025" s="195"/>
      <c r="AT2025" s="189" t="s">
        <v>174</v>
      </c>
      <c r="AU2025" s="189" t="s">
        <v>83</v>
      </c>
      <c r="AV2025" s="187" t="s">
        <v>83</v>
      </c>
      <c r="AW2025" s="187" t="s">
        <v>176</v>
      </c>
      <c r="AX2025" s="187" t="s">
        <v>73</v>
      </c>
      <c r="AY2025" s="189" t="s">
        <v>165</v>
      </c>
    </row>
    <row r="2026" s="196" customFormat="true" ht="12" hidden="false" customHeight="false" outlineLevel="0" collapsed="false">
      <c r="B2026" s="197"/>
      <c r="D2026" s="180" t="s">
        <v>174</v>
      </c>
      <c r="E2026" s="198"/>
      <c r="F2026" s="199" t="s">
        <v>178</v>
      </c>
      <c r="H2026" s="200" t="n">
        <v>124.622</v>
      </c>
      <c r="I2026" s="201"/>
      <c r="L2026" s="197"/>
      <c r="M2026" s="202"/>
      <c r="N2026" s="203"/>
      <c r="O2026" s="203"/>
      <c r="P2026" s="203"/>
      <c r="Q2026" s="203"/>
      <c r="R2026" s="203"/>
      <c r="S2026" s="203"/>
      <c r="T2026" s="203"/>
      <c r="U2026" s="204"/>
      <c r="AT2026" s="198" t="s">
        <v>174</v>
      </c>
      <c r="AU2026" s="198" t="s">
        <v>83</v>
      </c>
      <c r="AV2026" s="196" t="s">
        <v>172</v>
      </c>
      <c r="AW2026" s="196" t="s">
        <v>176</v>
      </c>
      <c r="AX2026" s="196" t="s">
        <v>81</v>
      </c>
      <c r="AY2026" s="198" t="s">
        <v>165</v>
      </c>
    </row>
    <row r="2027" s="22" customFormat="true" ht="24" hidden="false" customHeight="true" outlineLevel="0" collapsed="false">
      <c r="B2027" s="164"/>
      <c r="C2027" s="165" t="s">
        <v>1905</v>
      </c>
      <c r="D2027" s="165" t="s">
        <v>167</v>
      </c>
      <c r="E2027" s="166" t="s">
        <v>1906</v>
      </c>
      <c r="F2027" s="167" t="s">
        <v>1907</v>
      </c>
      <c r="G2027" s="168" t="s">
        <v>1908</v>
      </c>
      <c r="H2027" s="169" t="n">
        <v>1</v>
      </c>
      <c r="I2027" s="170"/>
      <c r="J2027" s="171" t="n">
        <f aca="false">ROUND(I2027*H2027,2)</f>
        <v>0</v>
      </c>
      <c r="K2027" s="167"/>
      <c r="L2027" s="23"/>
      <c r="M2027" s="172"/>
      <c r="N2027" s="173" t="s">
        <v>44</v>
      </c>
      <c r="O2027" s="54"/>
      <c r="P2027" s="174" t="n">
        <f aca="false">O2027*H2027</f>
        <v>0</v>
      </c>
      <c r="Q2027" s="174" t="n">
        <v>0</v>
      </c>
      <c r="R2027" s="174" t="n">
        <f aca="false">Q2027*H2027</f>
        <v>0</v>
      </c>
      <c r="S2027" s="174" t="n">
        <v>0</v>
      </c>
      <c r="T2027" s="174" t="n">
        <f aca="false">S2027*H2027</f>
        <v>0</v>
      </c>
      <c r="U2027" s="175"/>
      <c r="AR2027" s="176" t="s">
        <v>273</v>
      </c>
      <c r="AT2027" s="176" t="s">
        <v>167</v>
      </c>
      <c r="AU2027" s="176" t="s">
        <v>83</v>
      </c>
      <c r="AY2027" s="3" t="s">
        <v>165</v>
      </c>
      <c r="BE2027" s="177" t="n">
        <f aca="false">IF(N2027="základní",J2027,0)</f>
        <v>0</v>
      </c>
      <c r="BF2027" s="177" t="n">
        <f aca="false">IF(N2027="snížená",J2027,0)</f>
        <v>0</v>
      </c>
      <c r="BG2027" s="177" t="n">
        <f aca="false">IF(N2027="zákl. přenesená",J2027,0)</f>
        <v>0</v>
      </c>
      <c r="BH2027" s="177" t="n">
        <f aca="false">IF(N2027="sníž. přenesená",J2027,0)</f>
        <v>0</v>
      </c>
      <c r="BI2027" s="177" t="n">
        <f aca="false">IF(N2027="nulová",J2027,0)</f>
        <v>0</v>
      </c>
      <c r="BJ2027" s="3" t="s">
        <v>81</v>
      </c>
      <c r="BK2027" s="177" t="n">
        <f aca="false">ROUND(I2027*H2027,2)</f>
        <v>0</v>
      </c>
      <c r="BL2027" s="3" t="s">
        <v>273</v>
      </c>
      <c r="BM2027" s="176" t="s">
        <v>1909</v>
      </c>
    </row>
    <row r="2028" s="22" customFormat="true" ht="48" hidden="false" customHeight="true" outlineLevel="0" collapsed="false">
      <c r="B2028" s="164"/>
      <c r="C2028" s="165" t="s">
        <v>1910</v>
      </c>
      <c r="D2028" s="165" t="s">
        <v>167</v>
      </c>
      <c r="E2028" s="166" t="s">
        <v>1911</v>
      </c>
      <c r="F2028" s="167" t="s">
        <v>1912</v>
      </c>
      <c r="G2028" s="168" t="s">
        <v>265</v>
      </c>
      <c r="H2028" s="169" t="n">
        <v>3.684</v>
      </c>
      <c r="I2028" s="170"/>
      <c r="J2028" s="171" t="n">
        <f aca="false">ROUND(I2028*H2028,2)</f>
        <v>0</v>
      </c>
      <c r="K2028" s="167" t="s">
        <v>171</v>
      </c>
      <c r="L2028" s="23"/>
      <c r="M2028" s="172"/>
      <c r="N2028" s="173" t="s">
        <v>44</v>
      </c>
      <c r="O2028" s="54"/>
      <c r="P2028" s="174" t="n">
        <f aca="false">O2028*H2028</f>
        <v>0</v>
      </c>
      <c r="Q2028" s="174" t="n">
        <v>0</v>
      </c>
      <c r="R2028" s="174" t="n">
        <f aca="false">Q2028*H2028</f>
        <v>0</v>
      </c>
      <c r="S2028" s="174" t="n">
        <v>0</v>
      </c>
      <c r="T2028" s="174" t="n">
        <f aca="false">S2028*H2028</f>
        <v>0</v>
      </c>
      <c r="U2028" s="175"/>
      <c r="AR2028" s="176" t="s">
        <v>273</v>
      </c>
      <c r="AT2028" s="176" t="s">
        <v>167</v>
      </c>
      <c r="AU2028" s="176" t="s">
        <v>83</v>
      </c>
      <c r="AY2028" s="3" t="s">
        <v>165</v>
      </c>
      <c r="BE2028" s="177" t="n">
        <f aca="false">IF(N2028="základní",J2028,0)</f>
        <v>0</v>
      </c>
      <c r="BF2028" s="177" t="n">
        <f aca="false">IF(N2028="snížená",J2028,0)</f>
        <v>0</v>
      </c>
      <c r="BG2028" s="177" t="n">
        <f aca="false">IF(N2028="zákl. přenesená",J2028,0)</f>
        <v>0</v>
      </c>
      <c r="BH2028" s="177" t="n">
        <f aca="false">IF(N2028="sníž. přenesená",J2028,0)</f>
        <v>0</v>
      </c>
      <c r="BI2028" s="177" t="n">
        <f aca="false">IF(N2028="nulová",J2028,0)</f>
        <v>0</v>
      </c>
      <c r="BJ2028" s="3" t="s">
        <v>81</v>
      </c>
      <c r="BK2028" s="177" t="n">
        <f aca="false">ROUND(I2028*H2028,2)</f>
        <v>0</v>
      </c>
      <c r="BL2028" s="3" t="s">
        <v>273</v>
      </c>
      <c r="BM2028" s="176" t="s">
        <v>1913</v>
      </c>
    </row>
    <row r="2029" s="150" customFormat="true" ht="23" hidden="false" customHeight="true" outlineLevel="0" collapsed="false">
      <c r="B2029" s="151"/>
      <c r="D2029" s="152" t="s">
        <v>72</v>
      </c>
      <c r="E2029" s="162" t="s">
        <v>1914</v>
      </c>
      <c r="F2029" s="162" t="s">
        <v>1915</v>
      </c>
      <c r="I2029" s="154"/>
      <c r="J2029" s="163" t="n">
        <f aca="false">BK2029</f>
        <v>0</v>
      </c>
      <c r="L2029" s="151"/>
      <c r="M2029" s="156"/>
      <c r="N2029" s="157"/>
      <c r="O2029" s="157"/>
      <c r="P2029" s="158" t="n">
        <f aca="false">SUM(P2030:P2032)</f>
        <v>0</v>
      </c>
      <c r="Q2029" s="157"/>
      <c r="R2029" s="158" t="n">
        <f aca="false">SUM(R2030:R2032)</f>
        <v>0</v>
      </c>
      <c r="S2029" s="157"/>
      <c r="T2029" s="158" t="n">
        <f aca="false">SUM(T2030:T2032)</f>
        <v>0.004674</v>
      </c>
      <c r="U2029" s="159"/>
      <c r="AR2029" s="152" t="s">
        <v>83</v>
      </c>
      <c r="AT2029" s="160" t="s">
        <v>72</v>
      </c>
      <c r="AU2029" s="160" t="s">
        <v>81</v>
      </c>
      <c r="AY2029" s="152" t="s">
        <v>165</v>
      </c>
      <c r="BK2029" s="161" t="n">
        <f aca="false">SUM(BK2030:BK2032)</f>
        <v>0</v>
      </c>
    </row>
    <row r="2030" s="22" customFormat="true" ht="16.5" hidden="false" customHeight="true" outlineLevel="0" collapsed="false">
      <c r="B2030" s="164"/>
      <c r="C2030" s="165" t="s">
        <v>1916</v>
      </c>
      <c r="D2030" s="165" t="s">
        <v>167</v>
      </c>
      <c r="E2030" s="166" t="s">
        <v>1917</v>
      </c>
      <c r="F2030" s="167" t="s">
        <v>1918</v>
      </c>
      <c r="G2030" s="168" t="s">
        <v>170</v>
      </c>
      <c r="H2030" s="169" t="n">
        <v>0.779</v>
      </c>
      <c r="I2030" s="170"/>
      <c r="J2030" s="171" t="n">
        <f aca="false">ROUND(I2030*H2030,2)</f>
        <v>0</v>
      </c>
      <c r="K2030" s="215" t="s">
        <v>171</v>
      </c>
      <c r="L2030" s="23"/>
      <c r="M2030" s="172"/>
      <c r="N2030" s="173" t="s">
        <v>44</v>
      </c>
      <c r="O2030" s="54"/>
      <c r="P2030" s="174" t="n">
        <f aca="false">O2030*H2030</f>
        <v>0</v>
      </c>
      <c r="Q2030" s="174" t="n">
        <v>0</v>
      </c>
      <c r="R2030" s="174" t="n">
        <f aca="false">Q2030*H2030</f>
        <v>0</v>
      </c>
      <c r="S2030" s="174" t="n">
        <v>0.006</v>
      </c>
      <c r="T2030" s="174" t="n">
        <f aca="false">S2030*H2030</f>
        <v>0.004674</v>
      </c>
      <c r="U2030" s="175"/>
      <c r="AR2030" s="176" t="s">
        <v>273</v>
      </c>
      <c r="AT2030" s="176" t="s">
        <v>167</v>
      </c>
      <c r="AU2030" s="176" t="s">
        <v>83</v>
      </c>
      <c r="AY2030" s="3" t="s">
        <v>165</v>
      </c>
      <c r="BE2030" s="177" t="n">
        <f aca="false">IF(N2030="základní",J2030,0)</f>
        <v>0</v>
      </c>
      <c r="BF2030" s="177" t="n">
        <f aca="false">IF(N2030="snížená",J2030,0)</f>
        <v>0</v>
      </c>
      <c r="BG2030" s="177" t="n">
        <f aca="false">IF(N2030="zákl. přenesená",J2030,0)</f>
        <v>0</v>
      </c>
      <c r="BH2030" s="177" t="n">
        <f aca="false">IF(N2030="sníž. přenesená",J2030,0)</f>
        <v>0</v>
      </c>
      <c r="BI2030" s="177" t="n">
        <f aca="false">IF(N2030="nulová",J2030,0)</f>
        <v>0</v>
      </c>
      <c r="BJ2030" s="3" t="s">
        <v>81</v>
      </c>
      <c r="BK2030" s="177" t="n">
        <f aca="false">ROUND(I2030*H2030,2)</f>
        <v>0</v>
      </c>
      <c r="BL2030" s="3" t="s">
        <v>273</v>
      </c>
      <c r="BM2030" s="176" t="s">
        <v>1919</v>
      </c>
    </row>
    <row r="2031" s="187" customFormat="true" ht="24" hidden="false" customHeight="false" outlineLevel="0" collapsed="false">
      <c r="B2031" s="188"/>
      <c r="D2031" s="180" t="s">
        <v>174</v>
      </c>
      <c r="E2031" s="189"/>
      <c r="F2031" s="190" t="s">
        <v>1920</v>
      </c>
      <c r="H2031" s="191" t="n">
        <v>0.7788</v>
      </c>
      <c r="I2031" s="192"/>
      <c r="L2031" s="188"/>
      <c r="M2031" s="193"/>
      <c r="N2031" s="194"/>
      <c r="O2031" s="194"/>
      <c r="P2031" s="194"/>
      <c r="Q2031" s="194"/>
      <c r="R2031" s="194"/>
      <c r="S2031" s="194"/>
      <c r="T2031" s="194"/>
      <c r="U2031" s="195"/>
      <c r="AT2031" s="189" t="s">
        <v>174</v>
      </c>
      <c r="AU2031" s="189" t="s">
        <v>83</v>
      </c>
      <c r="AV2031" s="187" t="s">
        <v>83</v>
      </c>
      <c r="AW2031" s="187" t="s">
        <v>176</v>
      </c>
      <c r="AX2031" s="187" t="s">
        <v>73</v>
      </c>
      <c r="AY2031" s="189" t="s">
        <v>165</v>
      </c>
    </row>
    <row r="2032" s="196" customFormat="true" ht="12" hidden="false" customHeight="false" outlineLevel="0" collapsed="false">
      <c r="B2032" s="197"/>
      <c r="D2032" s="180" t="s">
        <v>174</v>
      </c>
      <c r="E2032" s="198"/>
      <c r="F2032" s="199" t="s">
        <v>178</v>
      </c>
      <c r="H2032" s="200" t="n">
        <v>0.7788</v>
      </c>
      <c r="I2032" s="201"/>
      <c r="L2032" s="197"/>
      <c r="M2032" s="202"/>
      <c r="N2032" s="203"/>
      <c r="O2032" s="203"/>
      <c r="P2032" s="203"/>
      <c r="Q2032" s="203"/>
      <c r="R2032" s="203"/>
      <c r="S2032" s="203"/>
      <c r="T2032" s="203"/>
      <c r="U2032" s="204"/>
      <c r="AT2032" s="198" t="s">
        <v>174</v>
      </c>
      <c r="AU2032" s="198" t="s">
        <v>83</v>
      </c>
      <c r="AV2032" s="196" t="s">
        <v>172</v>
      </c>
      <c r="AW2032" s="196" t="s">
        <v>176</v>
      </c>
      <c r="AX2032" s="196" t="s">
        <v>81</v>
      </c>
      <c r="AY2032" s="198" t="s">
        <v>165</v>
      </c>
    </row>
    <row r="2033" s="150" customFormat="true" ht="23" hidden="false" customHeight="true" outlineLevel="0" collapsed="false">
      <c r="B2033" s="151"/>
      <c r="D2033" s="152" t="s">
        <v>72</v>
      </c>
      <c r="E2033" s="162" t="s">
        <v>1921</v>
      </c>
      <c r="F2033" s="162" t="s">
        <v>1922</v>
      </c>
      <c r="I2033" s="154"/>
      <c r="J2033" s="163" t="n">
        <f aca="false">BK2033</f>
        <v>0</v>
      </c>
      <c r="L2033" s="151"/>
      <c r="M2033" s="156"/>
      <c r="N2033" s="157"/>
      <c r="O2033" s="157"/>
      <c r="P2033" s="158" t="n">
        <f aca="false">SUM(P2034:P2080)</f>
        <v>0</v>
      </c>
      <c r="Q2033" s="157"/>
      <c r="R2033" s="158" t="n">
        <f aca="false">SUM(R2034:R2080)</f>
        <v>0.56121326</v>
      </c>
      <c r="S2033" s="157"/>
      <c r="T2033" s="158" t="n">
        <f aca="false">SUM(T2034:T2080)</f>
        <v>0.153279</v>
      </c>
      <c r="U2033" s="159"/>
      <c r="AR2033" s="152" t="s">
        <v>83</v>
      </c>
      <c r="AT2033" s="160" t="s">
        <v>72</v>
      </c>
      <c r="AU2033" s="160" t="s">
        <v>81</v>
      </c>
      <c r="AY2033" s="152" t="s">
        <v>165</v>
      </c>
      <c r="BK2033" s="161" t="n">
        <f aca="false">SUM(BK2034:BK2080)</f>
        <v>0</v>
      </c>
    </row>
    <row r="2034" s="22" customFormat="true" ht="24" hidden="false" customHeight="true" outlineLevel="0" collapsed="false">
      <c r="B2034" s="164"/>
      <c r="C2034" s="165" t="s">
        <v>1923</v>
      </c>
      <c r="D2034" s="165" t="s">
        <v>167</v>
      </c>
      <c r="E2034" s="166" t="s">
        <v>1924</v>
      </c>
      <c r="F2034" s="167" t="s">
        <v>1925</v>
      </c>
      <c r="G2034" s="168" t="s">
        <v>170</v>
      </c>
      <c r="H2034" s="169" t="n">
        <v>5.44</v>
      </c>
      <c r="I2034" s="170"/>
      <c r="J2034" s="171" t="n">
        <f aca="false">ROUND(I2034*H2034,2)</f>
        <v>0</v>
      </c>
      <c r="K2034" s="215" t="s">
        <v>171</v>
      </c>
      <c r="L2034" s="23"/>
      <c r="M2034" s="172"/>
      <c r="N2034" s="173" t="s">
        <v>44</v>
      </c>
      <c r="O2034" s="54"/>
      <c r="P2034" s="174" t="n">
        <f aca="false">O2034*H2034</f>
        <v>0</v>
      </c>
      <c r="Q2034" s="174" t="n">
        <v>0</v>
      </c>
      <c r="R2034" s="174" t="n">
        <f aca="false">Q2034*H2034</f>
        <v>0</v>
      </c>
      <c r="S2034" s="174" t="n">
        <v>0</v>
      </c>
      <c r="T2034" s="174" t="n">
        <f aca="false">S2034*H2034</f>
        <v>0</v>
      </c>
      <c r="U2034" s="175"/>
      <c r="AR2034" s="176" t="s">
        <v>273</v>
      </c>
      <c r="AT2034" s="176" t="s">
        <v>167</v>
      </c>
      <c r="AU2034" s="176" t="s">
        <v>83</v>
      </c>
      <c r="AY2034" s="3" t="s">
        <v>165</v>
      </c>
      <c r="BE2034" s="177" t="n">
        <f aca="false">IF(N2034="základní",J2034,0)</f>
        <v>0</v>
      </c>
      <c r="BF2034" s="177" t="n">
        <f aca="false">IF(N2034="snížená",J2034,0)</f>
        <v>0</v>
      </c>
      <c r="BG2034" s="177" t="n">
        <f aca="false">IF(N2034="zákl. přenesená",J2034,0)</f>
        <v>0</v>
      </c>
      <c r="BH2034" s="177" t="n">
        <f aca="false">IF(N2034="sníž. přenesená",J2034,0)</f>
        <v>0</v>
      </c>
      <c r="BI2034" s="177" t="n">
        <f aca="false">IF(N2034="nulová",J2034,0)</f>
        <v>0</v>
      </c>
      <c r="BJ2034" s="3" t="s">
        <v>81</v>
      </c>
      <c r="BK2034" s="177" t="n">
        <f aca="false">ROUND(I2034*H2034,2)</f>
        <v>0</v>
      </c>
      <c r="BL2034" s="3" t="s">
        <v>273</v>
      </c>
      <c r="BM2034" s="176" t="s">
        <v>1926</v>
      </c>
    </row>
    <row r="2035" s="178" customFormat="true" ht="12" hidden="false" customHeight="false" outlineLevel="0" collapsed="false">
      <c r="B2035" s="179"/>
      <c r="D2035" s="180" t="s">
        <v>174</v>
      </c>
      <c r="E2035" s="181"/>
      <c r="F2035" s="182" t="s">
        <v>1016</v>
      </c>
      <c r="H2035" s="181"/>
      <c r="I2035" s="183"/>
      <c r="L2035" s="179"/>
      <c r="M2035" s="184"/>
      <c r="N2035" s="185"/>
      <c r="O2035" s="185"/>
      <c r="P2035" s="185"/>
      <c r="Q2035" s="185"/>
      <c r="R2035" s="185"/>
      <c r="S2035" s="185"/>
      <c r="T2035" s="185"/>
      <c r="U2035" s="186"/>
      <c r="AT2035" s="181" t="s">
        <v>174</v>
      </c>
      <c r="AU2035" s="181" t="s">
        <v>83</v>
      </c>
      <c r="AV2035" s="178" t="s">
        <v>81</v>
      </c>
      <c r="AW2035" s="178" t="s">
        <v>176</v>
      </c>
      <c r="AX2035" s="178" t="s">
        <v>73</v>
      </c>
      <c r="AY2035" s="181" t="s">
        <v>165</v>
      </c>
    </row>
    <row r="2036" s="178" customFormat="true" ht="12" hidden="false" customHeight="false" outlineLevel="0" collapsed="false">
      <c r="B2036" s="179"/>
      <c r="D2036" s="180" t="s">
        <v>174</v>
      </c>
      <c r="E2036" s="181"/>
      <c r="F2036" s="182" t="s">
        <v>1841</v>
      </c>
      <c r="H2036" s="181"/>
      <c r="I2036" s="183"/>
      <c r="L2036" s="179"/>
      <c r="M2036" s="184"/>
      <c r="N2036" s="185"/>
      <c r="O2036" s="185"/>
      <c r="P2036" s="185"/>
      <c r="Q2036" s="185"/>
      <c r="R2036" s="185"/>
      <c r="S2036" s="185"/>
      <c r="T2036" s="185"/>
      <c r="U2036" s="186"/>
      <c r="AT2036" s="181" t="s">
        <v>174</v>
      </c>
      <c r="AU2036" s="181" t="s">
        <v>83</v>
      </c>
      <c r="AV2036" s="178" t="s">
        <v>81</v>
      </c>
      <c r="AW2036" s="178" t="s">
        <v>176</v>
      </c>
      <c r="AX2036" s="178" t="s">
        <v>73</v>
      </c>
      <c r="AY2036" s="181" t="s">
        <v>165</v>
      </c>
    </row>
    <row r="2037" s="187" customFormat="true" ht="12" hidden="false" customHeight="false" outlineLevel="0" collapsed="false">
      <c r="B2037" s="188"/>
      <c r="D2037" s="180" t="s">
        <v>174</v>
      </c>
      <c r="E2037" s="189"/>
      <c r="F2037" s="190" t="s">
        <v>1927</v>
      </c>
      <c r="H2037" s="191" t="n">
        <v>5.44</v>
      </c>
      <c r="I2037" s="192"/>
      <c r="L2037" s="188"/>
      <c r="M2037" s="193"/>
      <c r="N2037" s="194"/>
      <c r="O2037" s="194"/>
      <c r="P2037" s="194"/>
      <c r="Q2037" s="194"/>
      <c r="R2037" s="194"/>
      <c r="S2037" s="194"/>
      <c r="T2037" s="194"/>
      <c r="U2037" s="195"/>
      <c r="AT2037" s="189" t="s">
        <v>174</v>
      </c>
      <c r="AU2037" s="189" t="s">
        <v>83</v>
      </c>
      <c r="AV2037" s="187" t="s">
        <v>83</v>
      </c>
      <c r="AW2037" s="187" t="s">
        <v>176</v>
      </c>
      <c r="AX2037" s="187" t="s">
        <v>73</v>
      </c>
      <c r="AY2037" s="189" t="s">
        <v>165</v>
      </c>
    </row>
    <row r="2038" s="196" customFormat="true" ht="12" hidden="false" customHeight="false" outlineLevel="0" collapsed="false">
      <c r="B2038" s="197"/>
      <c r="D2038" s="180" t="s">
        <v>174</v>
      </c>
      <c r="E2038" s="198"/>
      <c r="F2038" s="199" t="s">
        <v>178</v>
      </c>
      <c r="H2038" s="200" t="n">
        <v>5.44</v>
      </c>
      <c r="I2038" s="201"/>
      <c r="L2038" s="197"/>
      <c r="M2038" s="202"/>
      <c r="N2038" s="203"/>
      <c r="O2038" s="203"/>
      <c r="P2038" s="203"/>
      <c r="Q2038" s="203"/>
      <c r="R2038" s="203"/>
      <c r="S2038" s="203"/>
      <c r="T2038" s="203"/>
      <c r="U2038" s="204"/>
      <c r="AT2038" s="198" t="s">
        <v>174</v>
      </c>
      <c r="AU2038" s="198" t="s">
        <v>83</v>
      </c>
      <c r="AV2038" s="196" t="s">
        <v>172</v>
      </c>
      <c r="AW2038" s="196" t="s">
        <v>176</v>
      </c>
      <c r="AX2038" s="196" t="s">
        <v>81</v>
      </c>
      <c r="AY2038" s="198" t="s">
        <v>165</v>
      </c>
    </row>
    <row r="2039" s="22" customFormat="true" ht="24" hidden="false" customHeight="true" outlineLevel="0" collapsed="false">
      <c r="B2039" s="164"/>
      <c r="C2039" s="205" t="s">
        <v>1928</v>
      </c>
      <c r="D2039" s="205" t="s">
        <v>262</v>
      </c>
      <c r="E2039" s="206" t="s">
        <v>1929</v>
      </c>
      <c r="F2039" s="207" t="s">
        <v>1930</v>
      </c>
      <c r="G2039" s="208" t="s">
        <v>170</v>
      </c>
      <c r="H2039" s="209" t="n">
        <v>5.549</v>
      </c>
      <c r="I2039" s="210"/>
      <c r="J2039" s="211" t="n">
        <f aca="false">ROUND(I2039*H2039,2)</f>
        <v>0</v>
      </c>
      <c r="K2039" s="207" t="s">
        <v>171</v>
      </c>
      <c r="L2039" s="212"/>
      <c r="M2039" s="213"/>
      <c r="N2039" s="214" t="s">
        <v>44</v>
      </c>
      <c r="O2039" s="54"/>
      <c r="P2039" s="174" t="n">
        <f aca="false">O2039*H2039</f>
        <v>0</v>
      </c>
      <c r="Q2039" s="174" t="n">
        <v>0.0028</v>
      </c>
      <c r="R2039" s="174" t="n">
        <f aca="false">Q2039*H2039</f>
        <v>0.0155372</v>
      </c>
      <c r="S2039" s="174" t="n">
        <v>0</v>
      </c>
      <c r="T2039" s="174" t="n">
        <f aca="false">S2039*H2039</f>
        <v>0</v>
      </c>
      <c r="U2039" s="175"/>
      <c r="AR2039" s="176" t="s">
        <v>369</v>
      </c>
      <c r="AT2039" s="176" t="s">
        <v>262</v>
      </c>
      <c r="AU2039" s="176" t="s">
        <v>83</v>
      </c>
      <c r="AY2039" s="3" t="s">
        <v>165</v>
      </c>
      <c r="BE2039" s="177" t="n">
        <f aca="false">IF(N2039="základní",J2039,0)</f>
        <v>0</v>
      </c>
      <c r="BF2039" s="177" t="n">
        <f aca="false">IF(N2039="snížená",J2039,0)</f>
        <v>0</v>
      </c>
      <c r="BG2039" s="177" t="n">
        <f aca="false">IF(N2039="zákl. přenesená",J2039,0)</f>
        <v>0</v>
      </c>
      <c r="BH2039" s="177" t="n">
        <f aca="false">IF(N2039="sníž. přenesená",J2039,0)</f>
        <v>0</v>
      </c>
      <c r="BI2039" s="177" t="n">
        <f aca="false">IF(N2039="nulová",J2039,0)</f>
        <v>0</v>
      </c>
      <c r="BJ2039" s="3" t="s">
        <v>81</v>
      </c>
      <c r="BK2039" s="177" t="n">
        <f aca="false">ROUND(I2039*H2039,2)</f>
        <v>0</v>
      </c>
      <c r="BL2039" s="3" t="s">
        <v>273</v>
      </c>
      <c r="BM2039" s="176" t="s">
        <v>1931</v>
      </c>
    </row>
    <row r="2040" s="187" customFormat="true" ht="12" hidden="false" customHeight="false" outlineLevel="0" collapsed="false">
      <c r="B2040" s="188"/>
      <c r="D2040" s="180" t="s">
        <v>174</v>
      </c>
      <c r="E2040" s="189"/>
      <c r="F2040" s="190" t="s">
        <v>1932</v>
      </c>
      <c r="H2040" s="191" t="n">
        <v>5.5488</v>
      </c>
      <c r="I2040" s="192"/>
      <c r="L2040" s="188"/>
      <c r="M2040" s="193"/>
      <c r="N2040" s="194"/>
      <c r="O2040" s="194"/>
      <c r="P2040" s="194"/>
      <c r="Q2040" s="194"/>
      <c r="R2040" s="194"/>
      <c r="S2040" s="194"/>
      <c r="T2040" s="194"/>
      <c r="U2040" s="195"/>
      <c r="AT2040" s="189" t="s">
        <v>174</v>
      </c>
      <c r="AU2040" s="189" t="s">
        <v>83</v>
      </c>
      <c r="AV2040" s="187" t="s">
        <v>83</v>
      </c>
      <c r="AW2040" s="187" t="s">
        <v>176</v>
      </c>
      <c r="AX2040" s="187" t="s">
        <v>73</v>
      </c>
      <c r="AY2040" s="189" t="s">
        <v>165</v>
      </c>
    </row>
    <row r="2041" s="196" customFormat="true" ht="12" hidden="false" customHeight="false" outlineLevel="0" collapsed="false">
      <c r="B2041" s="197"/>
      <c r="D2041" s="180" t="s">
        <v>174</v>
      </c>
      <c r="E2041" s="198"/>
      <c r="F2041" s="199" t="s">
        <v>178</v>
      </c>
      <c r="H2041" s="200" t="n">
        <v>5.5488</v>
      </c>
      <c r="I2041" s="201"/>
      <c r="L2041" s="197"/>
      <c r="M2041" s="202"/>
      <c r="N2041" s="203"/>
      <c r="O2041" s="203"/>
      <c r="P2041" s="203"/>
      <c r="Q2041" s="203"/>
      <c r="R2041" s="203"/>
      <c r="S2041" s="203"/>
      <c r="T2041" s="203"/>
      <c r="U2041" s="204"/>
      <c r="AT2041" s="198" t="s">
        <v>174</v>
      </c>
      <c r="AU2041" s="198" t="s">
        <v>83</v>
      </c>
      <c r="AV2041" s="196" t="s">
        <v>172</v>
      </c>
      <c r="AW2041" s="196" t="s">
        <v>176</v>
      </c>
      <c r="AX2041" s="196" t="s">
        <v>81</v>
      </c>
      <c r="AY2041" s="198" t="s">
        <v>165</v>
      </c>
    </row>
    <row r="2042" s="22" customFormat="true" ht="24" hidden="false" customHeight="true" outlineLevel="0" collapsed="false">
      <c r="B2042" s="164"/>
      <c r="C2042" s="165" t="s">
        <v>1933</v>
      </c>
      <c r="D2042" s="165" t="s">
        <v>167</v>
      </c>
      <c r="E2042" s="166" t="s">
        <v>1934</v>
      </c>
      <c r="F2042" s="167" t="s">
        <v>1935</v>
      </c>
      <c r="G2042" s="168" t="s">
        <v>170</v>
      </c>
      <c r="H2042" s="169" t="n">
        <v>364.95</v>
      </c>
      <c r="I2042" s="170"/>
      <c r="J2042" s="171" t="n">
        <f aca="false">ROUND(I2042*H2042,2)</f>
        <v>0</v>
      </c>
      <c r="K2042" s="215" t="s">
        <v>171</v>
      </c>
      <c r="L2042" s="23"/>
      <c r="M2042" s="172"/>
      <c r="N2042" s="173" t="s">
        <v>44</v>
      </c>
      <c r="O2042" s="54"/>
      <c r="P2042" s="174" t="n">
        <f aca="false">O2042*H2042</f>
        <v>0</v>
      </c>
      <c r="Q2042" s="174" t="n">
        <v>0</v>
      </c>
      <c r="R2042" s="174" t="n">
        <f aca="false">Q2042*H2042</f>
        <v>0</v>
      </c>
      <c r="S2042" s="174" t="n">
        <v>0.00042</v>
      </c>
      <c r="T2042" s="174" t="n">
        <f aca="false">S2042*H2042</f>
        <v>0.153279</v>
      </c>
      <c r="U2042" s="175"/>
      <c r="AR2042" s="176" t="s">
        <v>273</v>
      </c>
      <c r="AT2042" s="176" t="s">
        <v>167</v>
      </c>
      <c r="AU2042" s="176" t="s">
        <v>83</v>
      </c>
      <c r="AY2042" s="3" t="s">
        <v>165</v>
      </c>
      <c r="BE2042" s="177" t="n">
        <f aca="false">IF(N2042="základní",J2042,0)</f>
        <v>0</v>
      </c>
      <c r="BF2042" s="177" t="n">
        <f aca="false">IF(N2042="snížená",J2042,0)</f>
        <v>0</v>
      </c>
      <c r="BG2042" s="177" t="n">
        <f aca="false">IF(N2042="zákl. přenesená",J2042,0)</f>
        <v>0</v>
      </c>
      <c r="BH2042" s="177" t="n">
        <f aca="false">IF(N2042="sníž. přenesená",J2042,0)</f>
        <v>0</v>
      </c>
      <c r="BI2042" s="177" t="n">
        <f aca="false">IF(N2042="nulová",J2042,0)</f>
        <v>0</v>
      </c>
      <c r="BJ2042" s="3" t="s">
        <v>81</v>
      </c>
      <c r="BK2042" s="177" t="n">
        <f aca="false">ROUND(I2042*H2042,2)</f>
        <v>0</v>
      </c>
      <c r="BL2042" s="3" t="s">
        <v>273</v>
      </c>
      <c r="BM2042" s="176" t="s">
        <v>1936</v>
      </c>
    </row>
    <row r="2043" s="178" customFormat="true" ht="12" hidden="false" customHeight="false" outlineLevel="0" collapsed="false">
      <c r="B2043" s="179"/>
      <c r="D2043" s="180" t="s">
        <v>174</v>
      </c>
      <c r="E2043" s="181"/>
      <c r="F2043" s="182" t="s">
        <v>210</v>
      </c>
      <c r="H2043" s="181"/>
      <c r="I2043" s="183"/>
      <c r="L2043" s="179"/>
      <c r="M2043" s="184"/>
      <c r="N2043" s="185"/>
      <c r="O2043" s="185"/>
      <c r="P2043" s="185"/>
      <c r="Q2043" s="185"/>
      <c r="R2043" s="185"/>
      <c r="S2043" s="185"/>
      <c r="T2043" s="185"/>
      <c r="U2043" s="186"/>
      <c r="AT2043" s="181" t="s">
        <v>174</v>
      </c>
      <c r="AU2043" s="181" t="s">
        <v>83</v>
      </c>
      <c r="AV2043" s="178" t="s">
        <v>81</v>
      </c>
      <c r="AW2043" s="178" t="s">
        <v>176</v>
      </c>
      <c r="AX2043" s="178" t="s">
        <v>73</v>
      </c>
      <c r="AY2043" s="181" t="s">
        <v>165</v>
      </c>
    </row>
    <row r="2044" s="187" customFormat="true" ht="12" hidden="false" customHeight="false" outlineLevel="0" collapsed="false">
      <c r="B2044" s="188"/>
      <c r="D2044" s="180" t="s">
        <v>174</v>
      </c>
      <c r="E2044" s="189"/>
      <c r="F2044" s="190" t="s">
        <v>1420</v>
      </c>
      <c r="H2044" s="191" t="n">
        <v>14.69</v>
      </c>
      <c r="I2044" s="192"/>
      <c r="L2044" s="188"/>
      <c r="M2044" s="193"/>
      <c r="N2044" s="194"/>
      <c r="O2044" s="194"/>
      <c r="P2044" s="194"/>
      <c r="Q2044" s="194"/>
      <c r="R2044" s="194"/>
      <c r="S2044" s="194"/>
      <c r="T2044" s="194"/>
      <c r="U2044" s="195"/>
      <c r="AT2044" s="189" t="s">
        <v>174</v>
      </c>
      <c r="AU2044" s="189" t="s">
        <v>83</v>
      </c>
      <c r="AV2044" s="187" t="s">
        <v>83</v>
      </c>
      <c r="AW2044" s="187" t="s">
        <v>176</v>
      </c>
      <c r="AX2044" s="187" t="s">
        <v>73</v>
      </c>
      <c r="AY2044" s="189" t="s">
        <v>165</v>
      </c>
    </row>
    <row r="2045" s="187" customFormat="true" ht="48" hidden="false" customHeight="false" outlineLevel="0" collapsed="false">
      <c r="B2045" s="188"/>
      <c r="D2045" s="180" t="s">
        <v>174</v>
      </c>
      <c r="E2045" s="189"/>
      <c r="F2045" s="190" t="s">
        <v>1421</v>
      </c>
      <c r="H2045" s="191" t="n">
        <v>338.16</v>
      </c>
      <c r="I2045" s="192"/>
      <c r="L2045" s="188"/>
      <c r="M2045" s="193"/>
      <c r="N2045" s="194"/>
      <c r="O2045" s="194"/>
      <c r="P2045" s="194"/>
      <c r="Q2045" s="194"/>
      <c r="R2045" s="194"/>
      <c r="S2045" s="194"/>
      <c r="T2045" s="194"/>
      <c r="U2045" s="195"/>
      <c r="AT2045" s="189" t="s">
        <v>174</v>
      </c>
      <c r="AU2045" s="189" t="s">
        <v>83</v>
      </c>
      <c r="AV2045" s="187" t="s">
        <v>83</v>
      </c>
      <c r="AW2045" s="187" t="s">
        <v>176</v>
      </c>
      <c r="AX2045" s="187" t="s">
        <v>73</v>
      </c>
      <c r="AY2045" s="189" t="s">
        <v>165</v>
      </c>
    </row>
    <row r="2046" s="187" customFormat="true" ht="12" hidden="false" customHeight="false" outlineLevel="0" collapsed="false">
      <c r="B2046" s="188"/>
      <c r="D2046" s="180" t="s">
        <v>174</v>
      </c>
      <c r="E2046" s="189"/>
      <c r="F2046" s="190" t="s">
        <v>1422</v>
      </c>
      <c r="H2046" s="191" t="n">
        <v>12.1</v>
      </c>
      <c r="I2046" s="192"/>
      <c r="L2046" s="188"/>
      <c r="M2046" s="193"/>
      <c r="N2046" s="194"/>
      <c r="O2046" s="194"/>
      <c r="P2046" s="194"/>
      <c r="Q2046" s="194"/>
      <c r="R2046" s="194"/>
      <c r="S2046" s="194"/>
      <c r="T2046" s="194"/>
      <c r="U2046" s="195"/>
      <c r="AT2046" s="189" t="s">
        <v>174</v>
      </c>
      <c r="AU2046" s="189" t="s">
        <v>83</v>
      </c>
      <c r="AV2046" s="187" t="s">
        <v>83</v>
      </c>
      <c r="AW2046" s="187" t="s">
        <v>176</v>
      </c>
      <c r="AX2046" s="187" t="s">
        <v>73</v>
      </c>
      <c r="AY2046" s="189" t="s">
        <v>165</v>
      </c>
    </row>
    <row r="2047" s="196" customFormat="true" ht="12" hidden="false" customHeight="false" outlineLevel="0" collapsed="false">
      <c r="B2047" s="197"/>
      <c r="D2047" s="180" t="s">
        <v>174</v>
      </c>
      <c r="E2047" s="198"/>
      <c r="F2047" s="199" t="s">
        <v>178</v>
      </c>
      <c r="H2047" s="200" t="n">
        <v>364.95</v>
      </c>
      <c r="I2047" s="201"/>
      <c r="L2047" s="197"/>
      <c r="M2047" s="202"/>
      <c r="N2047" s="203"/>
      <c r="O2047" s="203"/>
      <c r="P2047" s="203"/>
      <c r="Q2047" s="203"/>
      <c r="R2047" s="203"/>
      <c r="S2047" s="203"/>
      <c r="T2047" s="203"/>
      <c r="U2047" s="204"/>
      <c r="AT2047" s="198" t="s">
        <v>174</v>
      </c>
      <c r="AU2047" s="198" t="s">
        <v>83</v>
      </c>
      <c r="AV2047" s="196" t="s">
        <v>172</v>
      </c>
      <c r="AW2047" s="196" t="s">
        <v>176</v>
      </c>
      <c r="AX2047" s="196" t="s">
        <v>81</v>
      </c>
      <c r="AY2047" s="198" t="s">
        <v>165</v>
      </c>
    </row>
    <row r="2048" s="22" customFormat="true" ht="24" hidden="false" customHeight="true" outlineLevel="0" collapsed="false">
      <c r="B2048" s="164"/>
      <c r="C2048" s="165" t="s">
        <v>1937</v>
      </c>
      <c r="D2048" s="165" t="s">
        <v>167</v>
      </c>
      <c r="E2048" s="166" t="s">
        <v>1938</v>
      </c>
      <c r="F2048" s="167" t="s">
        <v>1939</v>
      </c>
      <c r="G2048" s="168" t="s">
        <v>170</v>
      </c>
      <c r="H2048" s="169" t="n">
        <v>400.96</v>
      </c>
      <c r="I2048" s="170"/>
      <c r="J2048" s="171" t="n">
        <f aca="false">ROUND(I2048*H2048,2)</f>
        <v>0</v>
      </c>
      <c r="K2048" s="215" t="s">
        <v>171</v>
      </c>
      <c r="L2048" s="23"/>
      <c r="M2048" s="172"/>
      <c r="N2048" s="173" t="s">
        <v>44</v>
      </c>
      <c r="O2048" s="54"/>
      <c r="P2048" s="174" t="n">
        <f aca="false">O2048*H2048</f>
        <v>0</v>
      </c>
      <c r="Q2048" s="174" t="n">
        <v>0</v>
      </c>
      <c r="R2048" s="174" t="n">
        <f aca="false">Q2048*H2048</f>
        <v>0</v>
      </c>
      <c r="S2048" s="174" t="n">
        <v>0</v>
      </c>
      <c r="T2048" s="174" t="n">
        <f aca="false">S2048*H2048</f>
        <v>0</v>
      </c>
      <c r="U2048" s="175"/>
      <c r="AR2048" s="176" t="s">
        <v>273</v>
      </c>
      <c r="AT2048" s="176" t="s">
        <v>167</v>
      </c>
      <c r="AU2048" s="176" t="s">
        <v>83</v>
      </c>
      <c r="AY2048" s="3" t="s">
        <v>165</v>
      </c>
      <c r="BE2048" s="177" t="n">
        <f aca="false">IF(N2048="základní",J2048,0)</f>
        <v>0</v>
      </c>
      <c r="BF2048" s="177" t="n">
        <f aca="false">IF(N2048="snížená",J2048,0)</f>
        <v>0</v>
      </c>
      <c r="BG2048" s="177" t="n">
        <f aca="false">IF(N2048="zákl. přenesená",J2048,0)</f>
        <v>0</v>
      </c>
      <c r="BH2048" s="177" t="n">
        <f aca="false">IF(N2048="sníž. přenesená",J2048,0)</f>
        <v>0</v>
      </c>
      <c r="BI2048" s="177" t="n">
        <f aca="false">IF(N2048="nulová",J2048,0)</f>
        <v>0</v>
      </c>
      <c r="BJ2048" s="3" t="s">
        <v>81</v>
      </c>
      <c r="BK2048" s="177" t="n">
        <f aca="false">ROUND(I2048*H2048,2)</f>
        <v>0</v>
      </c>
      <c r="BL2048" s="3" t="s">
        <v>273</v>
      </c>
      <c r="BM2048" s="176" t="s">
        <v>1940</v>
      </c>
    </row>
    <row r="2049" s="187" customFormat="true" ht="12" hidden="false" customHeight="false" outlineLevel="0" collapsed="false">
      <c r="B2049" s="188"/>
      <c r="D2049" s="180" t="s">
        <v>174</v>
      </c>
      <c r="E2049" s="189"/>
      <c r="F2049" s="190" t="s">
        <v>769</v>
      </c>
      <c r="H2049" s="191" t="n">
        <v>400.96</v>
      </c>
      <c r="I2049" s="192"/>
      <c r="L2049" s="188"/>
      <c r="M2049" s="193"/>
      <c r="N2049" s="194"/>
      <c r="O2049" s="194"/>
      <c r="P2049" s="194"/>
      <c r="Q2049" s="194"/>
      <c r="R2049" s="194"/>
      <c r="S2049" s="194"/>
      <c r="T2049" s="194"/>
      <c r="U2049" s="195"/>
      <c r="AT2049" s="189" t="s">
        <v>174</v>
      </c>
      <c r="AU2049" s="189" t="s">
        <v>83</v>
      </c>
      <c r="AV2049" s="187" t="s">
        <v>83</v>
      </c>
      <c r="AW2049" s="187" t="s">
        <v>176</v>
      </c>
      <c r="AX2049" s="187" t="s">
        <v>73</v>
      </c>
      <c r="AY2049" s="189" t="s">
        <v>165</v>
      </c>
    </row>
    <row r="2050" s="196" customFormat="true" ht="12" hidden="false" customHeight="false" outlineLevel="0" collapsed="false">
      <c r="B2050" s="197"/>
      <c r="D2050" s="180" t="s">
        <v>174</v>
      </c>
      <c r="E2050" s="198"/>
      <c r="F2050" s="199" t="s">
        <v>178</v>
      </c>
      <c r="H2050" s="200" t="n">
        <v>400.96</v>
      </c>
      <c r="I2050" s="201"/>
      <c r="L2050" s="197"/>
      <c r="M2050" s="202"/>
      <c r="N2050" s="203"/>
      <c r="O2050" s="203"/>
      <c r="P2050" s="203"/>
      <c r="Q2050" s="203"/>
      <c r="R2050" s="203"/>
      <c r="S2050" s="203"/>
      <c r="T2050" s="203"/>
      <c r="U2050" s="204"/>
      <c r="AT2050" s="198" t="s">
        <v>174</v>
      </c>
      <c r="AU2050" s="198" t="s">
        <v>83</v>
      </c>
      <c r="AV2050" s="196" t="s">
        <v>172</v>
      </c>
      <c r="AW2050" s="196" t="s">
        <v>176</v>
      </c>
      <c r="AX2050" s="196" t="s">
        <v>81</v>
      </c>
      <c r="AY2050" s="198" t="s">
        <v>165</v>
      </c>
    </row>
    <row r="2051" s="22" customFormat="true" ht="16.5" hidden="false" customHeight="true" outlineLevel="0" collapsed="false">
      <c r="B2051" s="164"/>
      <c r="C2051" s="205" t="s">
        <v>1941</v>
      </c>
      <c r="D2051" s="205" t="s">
        <v>262</v>
      </c>
      <c r="E2051" s="206" t="s">
        <v>1942</v>
      </c>
      <c r="F2051" s="207" t="s">
        <v>1943</v>
      </c>
      <c r="G2051" s="208" t="s">
        <v>170</v>
      </c>
      <c r="H2051" s="209" t="n">
        <v>408.979</v>
      </c>
      <c r="I2051" s="210"/>
      <c r="J2051" s="211" t="n">
        <f aca="false">ROUND(I2051*H2051,2)</f>
        <v>0</v>
      </c>
      <c r="K2051" s="207" t="s">
        <v>171</v>
      </c>
      <c r="L2051" s="212"/>
      <c r="M2051" s="213"/>
      <c r="N2051" s="214" t="s">
        <v>44</v>
      </c>
      <c r="O2051" s="54"/>
      <c r="P2051" s="174" t="n">
        <f aca="false">O2051*H2051</f>
        <v>0</v>
      </c>
      <c r="Q2051" s="174" t="n">
        <v>0.0009</v>
      </c>
      <c r="R2051" s="174" t="n">
        <f aca="false">Q2051*H2051</f>
        <v>0.3680811</v>
      </c>
      <c r="S2051" s="174" t="n">
        <v>0</v>
      </c>
      <c r="T2051" s="174" t="n">
        <f aca="false">S2051*H2051</f>
        <v>0</v>
      </c>
      <c r="U2051" s="175"/>
      <c r="AR2051" s="176" t="s">
        <v>369</v>
      </c>
      <c r="AT2051" s="176" t="s">
        <v>262</v>
      </c>
      <c r="AU2051" s="176" t="s">
        <v>83</v>
      </c>
      <c r="AY2051" s="3" t="s">
        <v>165</v>
      </c>
      <c r="BE2051" s="177" t="n">
        <f aca="false">IF(N2051="základní",J2051,0)</f>
        <v>0</v>
      </c>
      <c r="BF2051" s="177" t="n">
        <f aca="false">IF(N2051="snížená",J2051,0)</f>
        <v>0</v>
      </c>
      <c r="BG2051" s="177" t="n">
        <f aca="false">IF(N2051="zákl. přenesená",J2051,0)</f>
        <v>0</v>
      </c>
      <c r="BH2051" s="177" t="n">
        <f aca="false">IF(N2051="sníž. přenesená",J2051,0)</f>
        <v>0</v>
      </c>
      <c r="BI2051" s="177" t="n">
        <f aca="false">IF(N2051="nulová",J2051,0)</f>
        <v>0</v>
      </c>
      <c r="BJ2051" s="3" t="s">
        <v>81</v>
      </c>
      <c r="BK2051" s="177" t="n">
        <f aca="false">ROUND(I2051*H2051,2)</f>
        <v>0</v>
      </c>
      <c r="BL2051" s="3" t="s">
        <v>273</v>
      </c>
      <c r="BM2051" s="176" t="s">
        <v>1944</v>
      </c>
    </row>
    <row r="2052" s="187" customFormat="true" ht="12" hidden="false" customHeight="false" outlineLevel="0" collapsed="false">
      <c r="B2052" s="188"/>
      <c r="D2052" s="180" t="s">
        <v>174</v>
      </c>
      <c r="E2052" s="189"/>
      <c r="F2052" s="190" t="s">
        <v>1945</v>
      </c>
      <c r="H2052" s="191" t="n">
        <v>408.9792</v>
      </c>
      <c r="I2052" s="192"/>
      <c r="L2052" s="188"/>
      <c r="M2052" s="193"/>
      <c r="N2052" s="194"/>
      <c r="O2052" s="194"/>
      <c r="P2052" s="194"/>
      <c r="Q2052" s="194"/>
      <c r="R2052" s="194"/>
      <c r="S2052" s="194"/>
      <c r="T2052" s="194"/>
      <c r="U2052" s="195"/>
      <c r="AT2052" s="189" t="s">
        <v>174</v>
      </c>
      <c r="AU2052" s="189" t="s">
        <v>83</v>
      </c>
      <c r="AV2052" s="187" t="s">
        <v>83</v>
      </c>
      <c r="AW2052" s="187" t="s">
        <v>176</v>
      </c>
      <c r="AX2052" s="187" t="s">
        <v>73</v>
      </c>
      <c r="AY2052" s="189" t="s">
        <v>165</v>
      </c>
    </row>
    <row r="2053" s="196" customFormat="true" ht="12" hidden="false" customHeight="false" outlineLevel="0" collapsed="false">
      <c r="B2053" s="197"/>
      <c r="D2053" s="180" t="s">
        <v>174</v>
      </c>
      <c r="E2053" s="198"/>
      <c r="F2053" s="199" t="s">
        <v>178</v>
      </c>
      <c r="H2053" s="200" t="n">
        <v>408.9792</v>
      </c>
      <c r="I2053" s="201"/>
      <c r="L2053" s="197"/>
      <c r="M2053" s="202"/>
      <c r="N2053" s="203"/>
      <c r="O2053" s="203"/>
      <c r="P2053" s="203"/>
      <c r="Q2053" s="203"/>
      <c r="R2053" s="203"/>
      <c r="S2053" s="203"/>
      <c r="T2053" s="203"/>
      <c r="U2053" s="204"/>
      <c r="AT2053" s="198" t="s">
        <v>174</v>
      </c>
      <c r="AU2053" s="198" t="s">
        <v>83</v>
      </c>
      <c r="AV2053" s="196" t="s">
        <v>172</v>
      </c>
      <c r="AW2053" s="196" t="s">
        <v>176</v>
      </c>
      <c r="AX2053" s="196" t="s">
        <v>81</v>
      </c>
      <c r="AY2053" s="198" t="s">
        <v>165</v>
      </c>
    </row>
    <row r="2054" s="22" customFormat="true" ht="24" hidden="false" customHeight="true" outlineLevel="0" collapsed="false">
      <c r="B2054" s="164"/>
      <c r="C2054" s="165" t="s">
        <v>1946</v>
      </c>
      <c r="D2054" s="165" t="s">
        <v>167</v>
      </c>
      <c r="E2054" s="166" t="s">
        <v>1947</v>
      </c>
      <c r="F2054" s="167" t="s">
        <v>1948</v>
      </c>
      <c r="G2054" s="168" t="s">
        <v>170</v>
      </c>
      <c r="H2054" s="169" t="n">
        <v>406.4</v>
      </c>
      <c r="I2054" s="170"/>
      <c r="J2054" s="171" t="n">
        <f aca="false">ROUND(I2054*H2054,2)</f>
        <v>0</v>
      </c>
      <c r="K2054" s="215" t="s">
        <v>171</v>
      </c>
      <c r="L2054" s="23"/>
      <c r="M2054" s="172"/>
      <c r="N2054" s="173" t="s">
        <v>44</v>
      </c>
      <c r="O2054" s="54"/>
      <c r="P2054" s="174" t="n">
        <f aca="false">O2054*H2054</f>
        <v>0</v>
      </c>
      <c r="Q2054" s="174" t="n">
        <v>0</v>
      </c>
      <c r="R2054" s="174" t="n">
        <f aca="false">Q2054*H2054</f>
        <v>0</v>
      </c>
      <c r="S2054" s="174" t="n">
        <v>0</v>
      </c>
      <c r="T2054" s="174" t="n">
        <f aca="false">S2054*H2054</f>
        <v>0</v>
      </c>
      <c r="U2054" s="175"/>
      <c r="AR2054" s="176" t="s">
        <v>273</v>
      </c>
      <c r="AT2054" s="176" t="s">
        <v>167</v>
      </c>
      <c r="AU2054" s="176" t="s">
        <v>83</v>
      </c>
      <c r="AY2054" s="3" t="s">
        <v>165</v>
      </c>
      <c r="BE2054" s="177" t="n">
        <f aca="false">IF(N2054="základní",J2054,0)</f>
        <v>0</v>
      </c>
      <c r="BF2054" s="177" t="n">
        <f aca="false">IF(N2054="snížená",J2054,0)</f>
        <v>0</v>
      </c>
      <c r="BG2054" s="177" t="n">
        <f aca="false">IF(N2054="zákl. přenesená",J2054,0)</f>
        <v>0</v>
      </c>
      <c r="BH2054" s="177" t="n">
        <f aca="false">IF(N2054="sníž. přenesená",J2054,0)</f>
        <v>0</v>
      </c>
      <c r="BI2054" s="177" t="n">
        <f aca="false">IF(N2054="nulová",J2054,0)</f>
        <v>0</v>
      </c>
      <c r="BJ2054" s="3" t="s">
        <v>81</v>
      </c>
      <c r="BK2054" s="177" t="n">
        <f aca="false">ROUND(I2054*H2054,2)</f>
        <v>0</v>
      </c>
      <c r="BL2054" s="3" t="s">
        <v>273</v>
      </c>
      <c r="BM2054" s="176" t="s">
        <v>1949</v>
      </c>
    </row>
    <row r="2055" s="178" customFormat="true" ht="12" hidden="false" customHeight="false" outlineLevel="0" collapsed="false">
      <c r="B2055" s="179"/>
      <c r="D2055" s="180" t="s">
        <v>174</v>
      </c>
      <c r="E2055" s="181"/>
      <c r="F2055" s="182" t="s">
        <v>1950</v>
      </c>
      <c r="H2055" s="181"/>
      <c r="I2055" s="183"/>
      <c r="L2055" s="179"/>
      <c r="M2055" s="184"/>
      <c r="N2055" s="185"/>
      <c r="O2055" s="185"/>
      <c r="P2055" s="185"/>
      <c r="Q2055" s="185"/>
      <c r="R2055" s="185"/>
      <c r="S2055" s="185"/>
      <c r="T2055" s="185"/>
      <c r="U2055" s="186"/>
      <c r="AT2055" s="181" t="s">
        <v>174</v>
      </c>
      <c r="AU2055" s="181" t="s">
        <v>83</v>
      </c>
      <c r="AV2055" s="178" t="s">
        <v>81</v>
      </c>
      <c r="AW2055" s="178" t="s">
        <v>176</v>
      </c>
      <c r="AX2055" s="178" t="s">
        <v>73</v>
      </c>
      <c r="AY2055" s="181" t="s">
        <v>165</v>
      </c>
    </row>
    <row r="2056" s="187" customFormat="true" ht="12" hidden="false" customHeight="false" outlineLevel="0" collapsed="false">
      <c r="B2056" s="188"/>
      <c r="D2056" s="180" t="s">
        <v>174</v>
      </c>
      <c r="E2056" s="189"/>
      <c r="F2056" s="190" t="s">
        <v>769</v>
      </c>
      <c r="H2056" s="191" t="n">
        <v>400.96</v>
      </c>
      <c r="I2056" s="192"/>
      <c r="L2056" s="188"/>
      <c r="M2056" s="193"/>
      <c r="N2056" s="194"/>
      <c r="O2056" s="194"/>
      <c r="P2056" s="194"/>
      <c r="Q2056" s="194"/>
      <c r="R2056" s="194"/>
      <c r="S2056" s="194"/>
      <c r="T2056" s="194"/>
      <c r="U2056" s="195"/>
      <c r="AT2056" s="189" t="s">
        <v>174</v>
      </c>
      <c r="AU2056" s="189" t="s">
        <v>83</v>
      </c>
      <c r="AV2056" s="187" t="s">
        <v>83</v>
      </c>
      <c r="AW2056" s="187" t="s">
        <v>176</v>
      </c>
      <c r="AX2056" s="187" t="s">
        <v>73</v>
      </c>
      <c r="AY2056" s="189" t="s">
        <v>165</v>
      </c>
    </row>
    <row r="2057" s="216" customFormat="true" ht="12" hidden="false" customHeight="false" outlineLevel="0" collapsed="false">
      <c r="B2057" s="217"/>
      <c r="D2057" s="180" t="s">
        <v>174</v>
      </c>
      <c r="E2057" s="218"/>
      <c r="F2057" s="219" t="s">
        <v>283</v>
      </c>
      <c r="H2057" s="220" t="n">
        <v>400.96</v>
      </c>
      <c r="I2057" s="221"/>
      <c r="L2057" s="217"/>
      <c r="M2057" s="222"/>
      <c r="N2057" s="223"/>
      <c r="O2057" s="223"/>
      <c r="P2057" s="223"/>
      <c r="Q2057" s="223"/>
      <c r="R2057" s="223"/>
      <c r="S2057" s="223"/>
      <c r="T2057" s="223"/>
      <c r="U2057" s="224"/>
      <c r="AT2057" s="218" t="s">
        <v>174</v>
      </c>
      <c r="AU2057" s="218" t="s">
        <v>83</v>
      </c>
      <c r="AV2057" s="216" t="s">
        <v>184</v>
      </c>
      <c r="AW2057" s="216" t="s">
        <v>176</v>
      </c>
      <c r="AX2057" s="216" t="s">
        <v>73</v>
      </c>
      <c r="AY2057" s="218" t="s">
        <v>165</v>
      </c>
    </row>
    <row r="2058" s="178" customFormat="true" ht="12" hidden="false" customHeight="false" outlineLevel="0" collapsed="false">
      <c r="B2058" s="179"/>
      <c r="D2058" s="180" t="s">
        <v>174</v>
      </c>
      <c r="E2058" s="181"/>
      <c r="F2058" s="182" t="s">
        <v>1951</v>
      </c>
      <c r="H2058" s="181"/>
      <c r="I2058" s="183"/>
      <c r="L2058" s="179"/>
      <c r="M2058" s="184"/>
      <c r="N2058" s="185"/>
      <c r="O2058" s="185"/>
      <c r="P2058" s="185"/>
      <c r="Q2058" s="185"/>
      <c r="R2058" s="185"/>
      <c r="S2058" s="185"/>
      <c r="T2058" s="185"/>
      <c r="U2058" s="186"/>
      <c r="AT2058" s="181" t="s">
        <v>174</v>
      </c>
      <c r="AU2058" s="181" t="s">
        <v>83</v>
      </c>
      <c r="AV2058" s="178" t="s">
        <v>81</v>
      </c>
      <c r="AW2058" s="178" t="s">
        <v>176</v>
      </c>
      <c r="AX2058" s="178" t="s">
        <v>73</v>
      </c>
      <c r="AY2058" s="181" t="s">
        <v>165</v>
      </c>
    </row>
    <row r="2059" s="178" customFormat="true" ht="12" hidden="false" customHeight="false" outlineLevel="0" collapsed="false">
      <c r="B2059" s="179"/>
      <c r="D2059" s="180" t="s">
        <v>174</v>
      </c>
      <c r="E2059" s="181"/>
      <c r="F2059" s="182" t="s">
        <v>1952</v>
      </c>
      <c r="H2059" s="181"/>
      <c r="I2059" s="183"/>
      <c r="L2059" s="179"/>
      <c r="M2059" s="184"/>
      <c r="N2059" s="185"/>
      <c r="O2059" s="185"/>
      <c r="P2059" s="185"/>
      <c r="Q2059" s="185"/>
      <c r="R2059" s="185"/>
      <c r="S2059" s="185"/>
      <c r="T2059" s="185"/>
      <c r="U2059" s="186"/>
      <c r="AT2059" s="181" t="s">
        <v>174</v>
      </c>
      <c r="AU2059" s="181" t="s">
        <v>83</v>
      </c>
      <c r="AV2059" s="178" t="s">
        <v>81</v>
      </c>
      <c r="AW2059" s="178" t="s">
        <v>176</v>
      </c>
      <c r="AX2059" s="178" t="s">
        <v>73</v>
      </c>
      <c r="AY2059" s="181" t="s">
        <v>165</v>
      </c>
    </row>
    <row r="2060" s="187" customFormat="true" ht="12" hidden="false" customHeight="false" outlineLevel="0" collapsed="false">
      <c r="B2060" s="188"/>
      <c r="D2060" s="180" t="s">
        <v>174</v>
      </c>
      <c r="E2060" s="189"/>
      <c r="F2060" s="190" t="s">
        <v>1953</v>
      </c>
      <c r="H2060" s="191" t="n">
        <v>2.72</v>
      </c>
      <c r="I2060" s="192"/>
      <c r="L2060" s="188"/>
      <c r="M2060" s="193"/>
      <c r="N2060" s="194"/>
      <c r="O2060" s="194"/>
      <c r="P2060" s="194"/>
      <c r="Q2060" s="194"/>
      <c r="R2060" s="194"/>
      <c r="S2060" s="194"/>
      <c r="T2060" s="194"/>
      <c r="U2060" s="195"/>
      <c r="AT2060" s="189" t="s">
        <v>174</v>
      </c>
      <c r="AU2060" s="189" t="s">
        <v>83</v>
      </c>
      <c r="AV2060" s="187" t="s">
        <v>83</v>
      </c>
      <c r="AW2060" s="187" t="s">
        <v>176</v>
      </c>
      <c r="AX2060" s="187" t="s">
        <v>73</v>
      </c>
      <c r="AY2060" s="189" t="s">
        <v>165</v>
      </c>
    </row>
    <row r="2061" s="187" customFormat="true" ht="12" hidden="false" customHeight="false" outlineLevel="0" collapsed="false">
      <c r="B2061" s="188"/>
      <c r="D2061" s="180" t="s">
        <v>174</v>
      </c>
      <c r="E2061" s="189"/>
      <c r="F2061" s="190" t="s">
        <v>1954</v>
      </c>
      <c r="H2061" s="191" t="n">
        <v>2.72</v>
      </c>
      <c r="I2061" s="192"/>
      <c r="L2061" s="188"/>
      <c r="M2061" s="193"/>
      <c r="N2061" s="194"/>
      <c r="O2061" s="194"/>
      <c r="P2061" s="194"/>
      <c r="Q2061" s="194"/>
      <c r="R2061" s="194"/>
      <c r="S2061" s="194"/>
      <c r="T2061" s="194"/>
      <c r="U2061" s="195"/>
      <c r="AT2061" s="189" t="s">
        <v>174</v>
      </c>
      <c r="AU2061" s="189" t="s">
        <v>83</v>
      </c>
      <c r="AV2061" s="187" t="s">
        <v>83</v>
      </c>
      <c r="AW2061" s="187" t="s">
        <v>176</v>
      </c>
      <c r="AX2061" s="187" t="s">
        <v>73</v>
      </c>
      <c r="AY2061" s="189" t="s">
        <v>165</v>
      </c>
    </row>
    <row r="2062" s="196" customFormat="true" ht="12" hidden="false" customHeight="false" outlineLevel="0" collapsed="false">
      <c r="B2062" s="197"/>
      <c r="D2062" s="180" t="s">
        <v>174</v>
      </c>
      <c r="E2062" s="198"/>
      <c r="F2062" s="199" t="s">
        <v>178</v>
      </c>
      <c r="H2062" s="200" t="n">
        <v>406.4</v>
      </c>
      <c r="I2062" s="201"/>
      <c r="L2062" s="197"/>
      <c r="M2062" s="202"/>
      <c r="N2062" s="203"/>
      <c r="O2062" s="203"/>
      <c r="P2062" s="203"/>
      <c r="Q2062" s="203"/>
      <c r="R2062" s="203"/>
      <c r="S2062" s="203"/>
      <c r="T2062" s="203"/>
      <c r="U2062" s="204"/>
      <c r="AT2062" s="198" t="s">
        <v>174</v>
      </c>
      <c r="AU2062" s="198" t="s">
        <v>83</v>
      </c>
      <c r="AV2062" s="196" t="s">
        <v>172</v>
      </c>
      <c r="AW2062" s="196" t="s">
        <v>176</v>
      </c>
      <c r="AX2062" s="196" t="s">
        <v>81</v>
      </c>
      <c r="AY2062" s="198" t="s">
        <v>165</v>
      </c>
    </row>
    <row r="2063" s="22" customFormat="true" ht="24" hidden="false" customHeight="true" outlineLevel="0" collapsed="false">
      <c r="B2063" s="164"/>
      <c r="C2063" s="205" t="s">
        <v>1955</v>
      </c>
      <c r="D2063" s="205" t="s">
        <v>262</v>
      </c>
      <c r="E2063" s="206" t="s">
        <v>1956</v>
      </c>
      <c r="F2063" s="207" t="s">
        <v>1957</v>
      </c>
      <c r="G2063" s="208" t="s">
        <v>170</v>
      </c>
      <c r="H2063" s="209" t="n">
        <v>3.128</v>
      </c>
      <c r="I2063" s="210"/>
      <c r="J2063" s="211" t="n">
        <f aca="false">ROUND(I2063*H2063,2)</f>
        <v>0</v>
      </c>
      <c r="K2063" s="207" t="s">
        <v>171</v>
      </c>
      <c r="L2063" s="212"/>
      <c r="M2063" s="213"/>
      <c r="N2063" s="214" t="s">
        <v>44</v>
      </c>
      <c r="O2063" s="54"/>
      <c r="P2063" s="174" t="n">
        <f aca="false">O2063*H2063</f>
        <v>0</v>
      </c>
      <c r="Q2063" s="174" t="n">
        <v>0.00014</v>
      </c>
      <c r="R2063" s="174" t="n">
        <f aca="false">Q2063*H2063</f>
        <v>0.00043792</v>
      </c>
      <c r="S2063" s="174" t="n">
        <v>0</v>
      </c>
      <c r="T2063" s="174" t="n">
        <f aca="false">S2063*H2063</f>
        <v>0</v>
      </c>
      <c r="U2063" s="175"/>
      <c r="AR2063" s="176" t="s">
        <v>369</v>
      </c>
      <c r="AT2063" s="176" t="s">
        <v>262</v>
      </c>
      <c r="AU2063" s="176" t="s">
        <v>83</v>
      </c>
      <c r="AY2063" s="3" t="s">
        <v>165</v>
      </c>
      <c r="BE2063" s="177" t="n">
        <f aca="false">IF(N2063="základní",J2063,0)</f>
        <v>0</v>
      </c>
      <c r="BF2063" s="177" t="n">
        <f aca="false">IF(N2063="snížená",J2063,0)</f>
        <v>0</v>
      </c>
      <c r="BG2063" s="177" t="n">
        <f aca="false">IF(N2063="zákl. přenesená",J2063,0)</f>
        <v>0</v>
      </c>
      <c r="BH2063" s="177" t="n">
        <f aca="false">IF(N2063="sníž. přenesená",J2063,0)</f>
        <v>0</v>
      </c>
      <c r="BI2063" s="177" t="n">
        <f aca="false">IF(N2063="nulová",J2063,0)</f>
        <v>0</v>
      </c>
      <c r="BJ2063" s="3" t="s">
        <v>81</v>
      </c>
      <c r="BK2063" s="177" t="n">
        <f aca="false">ROUND(I2063*H2063,2)</f>
        <v>0</v>
      </c>
      <c r="BL2063" s="3" t="s">
        <v>273</v>
      </c>
      <c r="BM2063" s="176" t="s">
        <v>1958</v>
      </c>
    </row>
    <row r="2064" s="178" customFormat="true" ht="12" hidden="false" customHeight="false" outlineLevel="0" collapsed="false">
      <c r="B2064" s="179"/>
      <c r="D2064" s="180" t="s">
        <v>174</v>
      </c>
      <c r="E2064" s="181"/>
      <c r="F2064" s="182" t="s">
        <v>1016</v>
      </c>
      <c r="H2064" s="181"/>
      <c r="I2064" s="183"/>
      <c r="L2064" s="179"/>
      <c r="M2064" s="184"/>
      <c r="N2064" s="185"/>
      <c r="O2064" s="185"/>
      <c r="P2064" s="185"/>
      <c r="Q2064" s="185"/>
      <c r="R2064" s="185"/>
      <c r="S2064" s="185"/>
      <c r="T2064" s="185"/>
      <c r="U2064" s="186"/>
      <c r="AT2064" s="181" t="s">
        <v>174</v>
      </c>
      <c r="AU2064" s="181" t="s">
        <v>83</v>
      </c>
      <c r="AV2064" s="178" t="s">
        <v>81</v>
      </c>
      <c r="AW2064" s="178" t="s">
        <v>176</v>
      </c>
      <c r="AX2064" s="178" t="s">
        <v>73</v>
      </c>
      <c r="AY2064" s="181" t="s">
        <v>165</v>
      </c>
    </row>
    <row r="2065" s="187" customFormat="true" ht="12" hidden="false" customHeight="false" outlineLevel="0" collapsed="false">
      <c r="B2065" s="188"/>
      <c r="D2065" s="180" t="s">
        <v>174</v>
      </c>
      <c r="E2065" s="189"/>
      <c r="F2065" s="190" t="s">
        <v>1959</v>
      </c>
      <c r="H2065" s="191" t="n">
        <v>3.128</v>
      </c>
      <c r="I2065" s="192"/>
      <c r="L2065" s="188"/>
      <c r="M2065" s="193"/>
      <c r="N2065" s="194"/>
      <c r="O2065" s="194"/>
      <c r="P2065" s="194"/>
      <c r="Q2065" s="194"/>
      <c r="R2065" s="194"/>
      <c r="S2065" s="194"/>
      <c r="T2065" s="194"/>
      <c r="U2065" s="195"/>
      <c r="AT2065" s="189" t="s">
        <v>174</v>
      </c>
      <c r="AU2065" s="189" t="s">
        <v>83</v>
      </c>
      <c r="AV2065" s="187" t="s">
        <v>83</v>
      </c>
      <c r="AW2065" s="187" t="s">
        <v>176</v>
      </c>
      <c r="AX2065" s="187" t="s">
        <v>73</v>
      </c>
      <c r="AY2065" s="189" t="s">
        <v>165</v>
      </c>
    </row>
    <row r="2066" s="196" customFormat="true" ht="12" hidden="false" customHeight="false" outlineLevel="0" collapsed="false">
      <c r="B2066" s="197"/>
      <c r="D2066" s="180" t="s">
        <v>174</v>
      </c>
      <c r="E2066" s="198"/>
      <c r="F2066" s="199" t="s">
        <v>178</v>
      </c>
      <c r="H2066" s="200" t="n">
        <v>3.128</v>
      </c>
      <c r="I2066" s="201"/>
      <c r="L2066" s="197"/>
      <c r="M2066" s="202"/>
      <c r="N2066" s="203"/>
      <c r="O2066" s="203"/>
      <c r="P2066" s="203"/>
      <c r="Q2066" s="203"/>
      <c r="R2066" s="203"/>
      <c r="S2066" s="203"/>
      <c r="T2066" s="203"/>
      <c r="U2066" s="204"/>
      <c r="AT2066" s="198" t="s">
        <v>174</v>
      </c>
      <c r="AU2066" s="198" t="s">
        <v>83</v>
      </c>
      <c r="AV2066" s="196" t="s">
        <v>172</v>
      </c>
      <c r="AW2066" s="196" t="s">
        <v>176</v>
      </c>
      <c r="AX2066" s="196" t="s">
        <v>81</v>
      </c>
      <c r="AY2066" s="198" t="s">
        <v>165</v>
      </c>
    </row>
    <row r="2067" s="22" customFormat="true" ht="16.5" hidden="false" customHeight="true" outlineLevel="0" collapsed="false">
      <c r="B2067" s="164"/>
      <c r="C2067" s="205" t="s">
        <v>1960</v>
      </c>
      <c r="D2067" s="205" t="s">
        <v>262</v>
      </c>
      <c r="E2067" s="206" t="s">
        <v>1961</v>
      </c>
      <c r="F2067" s="207" t="s">
        <v>1962</v>
      </c>
      <c r="G2067" s="208" t="s">
        <v>170</v>
      </c>
      <c r="H2067" s="209" t="n">
        <v>441.056</v>
      </c>
      <c r="I2067" s="210"/>
      <c r="J2067" s="211" t="n">
        <f aca="false">ROUND(I2067*H2067,2)</f>
        <v>0</v>
      </c>
      <c r="K2067" s="207" t="s">
        <v>171</v>
      </c>
      <c r="L2067" s="212"/>
      <c r="M2067" s="213"/>
      <c r="N2067" s="214" t="s">
        <v>44</v>
      </c>
      <c r="O2067" s="54"/>
      <c r="P2067" s="174" t="n">
        <f aca="false">O2067*H2067</f>
        <v>0</v>
      </c>
      <c r="Q2067" s="174" t="n">
        <v>0.0004</v>
      </c>
      <c r="R2067" s="174" t="n">
        <f aca="false">Q2067*H2067</f>
        <v>0.1764224</v>
      </c>
      <c r="S2067" s="174" t="n">
        <v>0</v>
      </c>
      <c r="T2067" s="174" t="n">
        <f aca="false">S2067*H2067</f>
        <v>0</v>
      </c>
      <c r="U2067" s="175"/>
      <c r="AR2067" s="176" t="s">
        <v>369</v>
      </c>
      <c r="AT2067" s="176" t="s">
        <v>262</v>
      </c>
      <c r="AU2067" s="176" t="s">
        <v>83</v>
      </c>
      <c r="AY2067" s="3" t="s">
        <v>165</v>
      </c>
      <c r="BE2067" s="177" t="n">
        <f aca="false">IF(N2067="základní",J2067,0)</f>
        <v>0</v>
      </c>
      <c r="BF2067" s="177" t="n">
        <f aca="false">IF(N2067="snížená",J2067,0)</f>
        <v>0</v>
      </c>
      <c r="BG2067" s="177" t="n">
        <f aca="false">IF(N2067="zákl. přenesená",J2067,0)</f>
        <v>0</v>
      </c>
      <c r="BH2067" s="177" t="n">
        <f aca="false">IF(N2067="sníž. přenesená",J2067,0)</f>
        <v>0</v>
      </c>
      <c r="BI2067" s="177" t="n">
        <f aca="false">IF(N2067="nulová",J2067,0)</f>
        <v>0</v>
      </c>
      <c r="BJ2067" s="3" t="s">
        <v>81</v>
      </c>
      <c r="BK2067" s="177" t="n">
        <f aca="false">ROUND(I2067*H2067,2)</f>
        <v>0</v>
      </c>
      <c r="BL2067" s="3" t="s">
        <v>273</v>
      </c>
      <c r="BM2067" s="176" t="s">
        <v>1963</v>
      </c>
    </row>
    <row r="2068" s="187" customFormat="true" ht="12" hidden="false" customHeight="false" outlineLevel="0" collapsed="false">
      <c r="B2068" s="188"/>
      <c r="D2068" s="180" t="s">
        <v>174</v>
      </c>
      <c r="E2068" s="189"/>
      <c r="F2068" s="190" t="s">
        <v>1964</v>
      </c>
      <c r="H2068" s="191" t="n">
        <v>400.96</v>
      </c>
      <c r="I2068" s="192"/>
      <c r="L2068" s="188"/>
      <c r="M2068" s="193"/>
      <c r="N2068" s="194"/>
      <c r="O2068" s="194"/>
      <c r="P2068" s="194"/>
      <c r="Q2068" s="194"/>
      <c r="R2068" s="194"/>
      <c r="S2068" s="194"/>
      <c r="T2068" s="194"/>
      <c r="U2068" s="195"/>
      <c r="AT2068" s="189" t="s">
        <v>174</v>
      </c>
      <c r="AU2068" s="189" t="s">
        <v>83</v>
      </c>
      <c r="AV2068" s="187" t="s">
        <v>83</v>
      </c>
      <c r="AW2068" s="187" t="s">
        <v>176</v>
      </c>
      <c r="AX2068" s="187" t="s">
        <v>73</v>
      </c>
      <c r="AY2068" s="189" t="s">
        <v>165</v>
      </c>
    </row>
    <row r="2069" s="196" customFormat="true" ht="12" hidden="false" customHeight="false" outlineLevel="0" collapsed="false">
      <c r="B2069" s="197"/>
      <c r="D2069" s="180" t="s">
        <v>174</v>
      </c>
      <c r="E2069" s="198"/>
      <c r="F2069" s="199" t="s">
        <v>178</v>
      </c>
      <c r="H2069" s="200" t="n">
        <v>400.96</v>
      </c>
      <c r="I2069" s="201"/>
      <c r="L2069" s="197"/>
      <c r="M2069" s="202"/>
      <c r="N2069" s="203"/>
      <c r="O2069" s="203"/>
      <c r="P2069" s="203"/>
      <c r="Q2069" s="203"/>
      <c r="R2069" s="203"/>
      <c r="S2069" s="203"/>
      <c r="T2069" s="203"/>
      <c r="U2069" s="204"/>
      <c r="AT2069" s="198" t="s">
        <v>174</v>
      </c>
      <c r="AU2069" s="198" t="s">
        <v>83</v>
      </c>
      <c r="AV2069" s="196" t="s">
        <v>172</v>
      </c>
      <c r="AW2069" s="196" t="s">
        <v>176</v>
      </c>
      <c r="AX2069" s="196" t="s">
        <v>73</v>
      </c>
      <c r="AY2069" s="198" t="s">
        <v>165</v>
      </c>
    </row>
    <row r="2070" s="187" customFormat="true" ht="12" hidden="false" customHeight="false" outlineLevel="0" collapsed="false">
      <c r="B2070" s="188"/>
      <c r="D2070" s="180" t="s">
        <v>174</v>
      </c>
      <c r="E2070" s="189"/>
      <c r="F2070" s="190" t="s">
        <v>1965</v>
      </c>
      <c r="H2070" s="191" t="n">
        <v>441.056</v>
      </c>
      <c r="I2070" s="192"/>
      <c r="L2070" s="188"/>
      <c r="M2070" s="193"/>
      <c r="N2070" s="194"/>
      <c r="O2070" s="194"/>
      <c r="P2070" s="194"/>
      <c r="Q2070" s="194"/>
      <c r="R2070" s="194"/>
      <c r="S2070" s="194"/>
      <c r="T2070" s="194"/>
      <c r="U2070" s="195"/>
      <c r="AT2070" s="189" t="s">
        <v>174</v>
      </c>
      <c r="AU2070" s="189" t="s">
        <v>83</v>
      </c>
      <c r="AV2070" s="187" t="s">
        <v>83</v>
      </c>
      <c r="AW2070" s="187" t="s">
        <v>176</v>
      </c>
      <c r="AX2070" s="187" t="s">
        <v>81</v>
      </c>
      <c r="AY2070" s="189" t="s">
        <v>165</v>
      </c>
    </row>
    <row r="2071" s="22" customFormat="true" ht="24" hidden="false" customHeight="true" outlineLevel="0" collapsed="false">
      <c r="B2071" s="164"/>
      <c r="C2071" s="205" t="s">
        <v>1966</v>
      </c>
      <c r="D2071" s="205" t="s">
        <v>262</v>
      </c>
      <c r="E2071" s="206" t="s">
        <v>1967</v>
      </c>
      <c r="F2071" s="207" t="s">
        <v>1968</v>
      </c>
      <c r="G2071" s="208" t="s">
        <v>170</v>
      </c>
      <c r="H2071" s="209" t="n">
        <v>3.128</v>
      </c>
      <c r="I2071" s="210"/>
      <c r="J2071" s="211" t="n">
        <f aca="false">ROUND(I2071*H2071,2)</f>
        <v>0</v>
      </c>
      <c r="K2071" s="207" t="s">
        <v>171</v>
      </c>
      <c r="L2071" s="212"/>
      <c r="M2071" s="213"/>
      <c r="N2071" s="214" t="s">
        <v>44</v>
      </c>
      <c r="O2071" s="54"/>
      <c r="P2071" s="174" t="n">
        <f aca="false">O2071*H2071</f>
        <v>0</v>
      </c>
      <c r="Q2071" s="174" t="n">
        <v>0.00013</v>
      </c>
      <c r="R2071" s="174" t="n">
        <f aca="false">Q2071*H2071</f>
        <v>0.00040664</v>
      </c>
      <c r="S2071" s="174" t="n">
        <v>0</v>
      </c>
      <c r="T2071" s="174" t="n">
        <f aca="false">S2071*H2071</f>
        <v>0</v>
      </c>
      <c r="U2071" s="175"/>
      <c r="AR2071" s="176" t="s">
        <v>369</v>
      </c>
      <c r="AT2071" s="176" t="s">
        <v>262</v>
      </c>
      <c r="AU2071" s="176" t="s">
        <v>83</v>
      </c>
      <c r="AY2071" s="3" t="s">
        <v>165</v>
      </c>
      <c r="BE2071" s="177" t="n">
        <f aca="false">IF(N2071="základní",J2071,0)</f>
        <v>0</v>
      </c>
      <c r="BF2071" s="177" t="n">
        <f aca="false">IF(N2071="snížená",J2071,0)</f>
        <v>0</v>
      </c>
      <c r="BG2071" s="177" t="n">
        <f aca="false">IF(N2071="zákl. přenesená",J2071,0)</f>
        <v>0</v>
      </c>
      <c r="BH2071" s="177" t="n">
        <f aca="false">IF(N2071="sníž. přenesená",J2071,0)</f>
        <v>0</v>
      </c>
      <c r="BI2071" s="177" t="n">
        <f aca="false">IF(N2071="nulová",J2071,0)</f>
        <v>0</v>
      </c>
      <c r="BJ2071" s="3" t="s">
        <v>81</v>
      </c>
      <c r="BK2071" s="177" t="n">
        <f aca="false">ROUND(I2071*H2071,2)</f>
        <v>0</v>
      </c>
      <c r="BL2071" s="3" t="s">
        <v>273</v>
      </c>
      <c r="BM2071" s="176" t="s">
        <v>1969</v>
      </c>
    </row>
    <row r="2072" s="178" customFormat="true" ht="12" hidden="false" customHeight="false" outlineLevel="0" collapsed="false">
      <c r="B2072" s="179"/>
      <c r="D2072" s="180" t="s">
        <v>174</v>
      </c>
      <c r="E2072" s="181"/>
      <c r="F2072" s="182" t="s">
        <v>1016</v>
      </c>
      <c r="H2072" s="181"/>
      <c r="I2072" s="183"/>
      <c r="L2072" s="179"/>
      <c r="M2072" s="184"/>
      <c r="N2072" s="185"/>
      <c r="O2072" s="185"/>
      <c r="P2072" s="185"/>
      <c r="Q2072" s="185"/>
      <c r="R2072" s="185"/>
      <c r="S2072" s="185"/>
      <c r="T2072" s="185"/>
      <c r="U2072" s="186"/>
      <c r="AT2072" s="181" t="s">
        <v>174</v>
      </c>
      <c r="AU2072" s="181" t="s">
        <v>83</v>
      </c>
      <c r="AV2072" s="178" t="s">
        <v>81</v>
      </c>
      <c r="AW2072" s="178" t="s">
        <v>176</v>
      </c>
      <c r="AX2072" s="178" t="s">
        <v>73</v>
      </c>
      <c r="AY2072" s="181" t="s">
        <v>165</v>
      </c>
    </row>
    <row r="2073" s="187" customFormat="true" ht="12" hidden="false" customHeight="false" outlineLevel="0" collapsed="false">
      <c r="B2073" s="188"/>
      <c r="D2073" s="180" t="s">
        <v>174</v>
      </c>
      <c r="E2073" s="189"/>
      <c r="F2073" s="190" t="s">
        <v>1970</v>
      </c>
      <c r="H2073" s="191" t="n">
        <v>3.128</v>
      </c>
      <c r="I2073" s="192"/>
      <c r="L2073" s="188"/>
      <c r="M2073" s="193"/>
      <c r="N2073" s="194"/>
      <c r="O2073" s="194"/>
      <c r="P2073" s="194"/>
      <c r="Q2073" s="194"/>
      <c r="R2073" s="194"/>
      <c r="S2073" s="194"/>
      <c r="T2073" s="194"/>
      <c r="U2073" s="195"/>
      <c r="AT2073" s="189" t="s">
        <v>174</v>
      </c>
      <c r="AU2073" s="189" t="s">
        <v>83</v>
      </c>
      <c r="AV2073" s="187" t="s">
        <v>83</v>
      </c>
      <c r="AW2073" s="187" t="s">
        <v>176</v>
      </c>
      <c r="AX2073" s="187" t="s">
        <v>73</v>
      </c>
      <c r="AY2073" s="189" t="s">
        <v>165</v>
      </c>
    </row>
    <row r="2074" s="196" customFormat="true" ht="12" hidden="false" customHeight="false" outlineLevel="0" collapsed="false">
      <c r="B2074" s="197"/>
      <c r="D2074" s="180" t="s">
        <v>174</v>
      </c>
      <c r="E2074" s="198"/>
      <c r="F2074" s="199" t="s">
        <v>178</v>
      </c>
      <c r="H2074" s="200" t="n">
        <v>3.128</v>
      </c>
      <c r="I2074" s="201"/>
      <c r="L2074" s="197"/>
      <c r="M2074" s="202"/>
      <c r="N2074" s="203"/>
      <c r="O2074" s="203"/>
      <c r="P2074" s="203"/>
      <c r="Q2074" s="203"/>
      <c r="R2074" s="203"/>
      <c r="S2074" s="203"/>
      <c r="T2074" s="203"/>
      <c r="U2074" s="204"/>
      <c r="AT2074" s="198" t="s">
        <v>174</v>
      </c>
      <c r="AU2074" s="198" t="s">
        <v>83</v>
      </c>
      <c r="AV2074" s="196" t="s">
        <v>172</v>
      </c>
      <c r="AW2074" s="196" t="s">
        <v>176</v>
      </c>
      <c r="AX2074" s="196" t="s">
        <v>81</v>
      </c>
      <c r="AY2074" s="198" t="s">
        <v>165</v>
      </c>
    </row>
    <row r="2075" s="22" customFormat="true" ht="16.5" hidden="false" customHeight="true" outlineLevel="0" collapsed="false">
      <c r="B2075" s="164"/>
      <c r="C2075" s="205" t="s">
        <v>1971</v>
      </c>
      <c r="D2075" s="205" t="s">
        <v>262</v>
      </c>
      <c r="E2075" s="206" t="s">
        <v>1972</v>
      </c>
      <c r="F2075" s="207" t="s">
        <v>1973</v>
      </c>
      <c r="G2075" s="208" t="s">
        <v>181</v>
      </c>
      <c r="H2075" s="209" t="n">
        <v>16.4</v>
      </c>
      <c r="I2075" s="210"/>
      <c r="J2075" s="211" t="n">
        <f aca="false">ROUND(I2075*H2075,2)</f>
        <v>0</v>
      </c>
      <c r="K2075" s="207" t="s">
        <v>171</v>
      </c>
      <c r="L2075" s="212"/>
      <c r="M2075" s="213"/>
      <c r="N2075" s="214" t="s">
        <v>44</v>
      </c>
      <c r="O2075" s="54"/>
      <c r="P2075" s="174" t="n">
        <f aca="false">O2075*H2075</f>
        <v>0</v>
      </c>
      <c r="Q2075" s="174" t="n">
        <v>2E-005</v>
      </c>
      <c r="R2075" s="174" t="n">
        <f aca="false">Q2075*H2075</f>
        <v>0.000328</v>
      </c>
      <c r="S2075" s="174" t="n">
        <v>0</v>
      </c>
      <c r="T2075" s="174" t="n">
        <f aca="false">S2075*H2075</f>
        <v>0</v>
      </c>
      <c r="U2075" s="175"/>
      <c r="AR2075" s="176" t="s">
        <v>369</v>
      </c>
      <c r="AT2075" s="176" t="s">
        <v>262</v>
      </c>
      <c r="AU2075" s="176" t="s">
        <v>83</v>
      </c>
      <c r="AY2075" s="3" t="s">
        <v>165</v>
      </c>
      <c r="BE2075" s="177" t="n">
        <f aca="false">IF(N2075="základní",J2075,0)</f>
        <v>0</v>
      </c>
      <c r="BF2075" s="177" t="n">
        <f aca="false">IF(N2075="snížená",J2075,0)</f>
        <v>0</v>
      </c>
      <c r="BG2075" s="177" t="n">
        <f aca="false">IF(N2075="zákl. přenesená",J2075,0)</f>
        <v>0</v>
      </c>
      <c r="BH2075" s="177" t="n">
        <f aca="false">IF(N2075="sníž. přenesená",J2075,0)</f>
        <v>0</v>
      </c>
      <c r="BI2075" s="177" t="n">
        <f aca="false">IF(N2075="nulová",J2075,0)</f>
        <v>0</v>
      </c>
      <c r="BJ2075" s="3" t="s">
        <v>81</v>
      </c>
      <c r="BK2075" s="177" t="n">
        <f aca="false">ROUND(I2075*H2075,2)</f>
        <v>0</v>
      </c>
      <c r="BL2075" s="3" t="s">
        <v>273</v>
      </c>
      <c r="BM2075" s="176" t="s">
        <v>1974</v>
      </c>
    </row>
    <row r="2076" s="178" customFormat="true" ht="12" hidden="false" customHeight="false" outlineLevel="0" collapsed="false">
      <c r="B2076" s="179"/>
      <c r="D2076" s="180" t="s">
        <v>174</v>
      </c>
      <c r="E2076" s="181"/>
      <c r="F2076" s="182" t="s">
        <v>1016</v>
      </c>
      <c r="H2076" s="181"/>
      <c r="I2076" s="183"/>
      <c r="L2076" s="179"/>
      <c r="M2076" s="184"/>
      <c r="N2076" s="185"/>
      <c r="O2076" s="185"/>
      <c r="P2076" s="185"/>
      <c r="Q2076" s="185"/>
      <c r="R2076" s="185"/>
      <c r="S2076" s="185"/>
      <c r="T2076" s="185"/>
      <c r="U2076" s="186"/>
      <c r="AT2076" s="181" t="s">
        <v>174</v>
      </c>
      <c r="AU2076" s="181" t="s">
        <v>83</v>
      </c>
      <c r="AV2076" s="178" t="s">
        <v>81</v>
      </c>
      <c r="AW2076" s="178" t="s">
        <v>176</v>
      </c>
      <c r="AX2076" s="178" t="s">
        <v>73</v>
      </c>
      <c r="AY2076" s="181" t="s">
        <v>165</v>
      </c>
    </row>
    <row r="2077" s="187" customFormat="true" ht="12" hidden="false" customHeight="false" outlineLevel="0" collapsed="false">
      <c r="B2077" s="188"/>
      <c r="D2077" s="180" t="s">
        <v>174</v>
      </c>
      <c r="E2077" s="189"/>
      <c r="F2077" s="190" t="s">
        <v>1975</v>
      </c>
      <c r="H2077" s="191" t="n">
        <v>8.2</v>
      </c>
      <c r="I2077" s="192"/>
      <c r="L2077" s="188"/>
      <c r="M2077" s="193"/>
      <c r="N2077" s="194"/>
      <c r="O2077" s="194"/>
      <c r="P2077" s="194"/>
      <c r="Q2077" s="194"/>
      <c r="R2077" s="194"/>
      <c r="S2077" s="194"/>
      <c r="T2077" s="194"/>
      <c r="U2077" s="195"/>
      <c r="AT2077" s="189" t="s">
        <v>174</v>
      </c>
      <c r="AU2077" s="189" t="s">
        <v>83</v>
      </c>
      <c r="AV2077" s="187" t="s">
        <v>83</v>
      </c>
      <c r="AW2077" s="187" t="s">
        <v>176</v>
      </c>
      <c r="AX2077" s="187" t="s">
        <v>73</v>
      </c>
      <c r="AY2077" s="189" t="s">
        <v>165</v>
      </c>
    </row>
    <row r="2078" s="187" customFormat="true" ht="12" hidden="false" customHeight="false" outlineLevel="0" collapsed="false">
      <c r="B2078" s="188"/>
      <c r="D2078" s="180" t="s">
        <v>174</v>
      </c>
      <c r="E2078" s="189"/>
      <c r="F2078" s="190" t="s">
        <v>1976</v>
      </c>
      <c r="H2078" s="191" t="n">
        <v>8.2</v>
      </c>
      <c r="I2078" s="192"/>
      <c r="L2078" s="188"/>
      <c r="M2078" s="193"/>
      <c r="N2078" s="194"/>
      <c r="O2078" s="194"/>
      <c r="P2078" s="194"/>
      <c r="Q2078" s="194"/>
      <c r="R2078" s="194"/>
      <c r="S2078" s="194"/>
      <c r="T2078" s="194"/>
      <c r="U2078" s="195"/>
      <c r="AT2078" s="189" t="s">
        <v>174</v>
      </c>
      <c r="AU2078" s="189" t="s">
        <v>83</v>
      </c>
      <c r="AV2078" s="187" t="s">
        <v>83</v>
      </c>
      <c r="AW2078" s="187" t="s">
        <v>176</v>
      </c>
      <c r="AX2078" s="187" t="s">
        <v>73</v>
      </c>
      <c r="AY2078" s="189" t="s">
        <v>165</v>
      </c>
    </row>
    <row r="2079" s="196" customFormat="true" ht="12" hidden="false" customHeight="false" outlineLevel="0" collapsed="false">
      <c r="B2079" s="197"/>
      <c r="D2079" s="180" t="s">
        <v>174</v>
      </c>
      <c r="E2079" s="198"/>
      <c r="F2079" s="199" t="s">
        <v>178</v>
      </c>
      <c r="H2079" s="200" t="n">
        <v>16.4</v>
      </c>
      <c r="I2079" s="201"/>
      <c r="L2079" s="197"/>
      <c r="M2079" s="202"/>
      <c r="N2079" s="203"/>
      <c r="O2079" s="203"/>
      <c r="P2079" s="203"/>
      <c r="Q2079" s="203"/>
      <c r="R2079" s="203"/>
      <c r="S2079" s="203"/>
      <c r="T2079" s="203"/>
      <c r="U2079" s="204"/>
      <c r="AT2079" s="198" t="s">
        <v>174</v>
      </c>
      <c r="AU2079" s="198" t="s">
        <v>83</v>
      </c>
      <c r="AV2079" s="196" t="s">
        <v>172</v>
      </c>
      <c r="AW2079" s="196" t="s">
        <v>176</v>
      </c>
      <c r="AX2079" s="196" t="s">
        <v>81</v>
      </c>
      <c r="AY2079" s="198" t="s">
        <v>165</v>
      </c>
    </row>
    <row r="2080" s="22" customFormat="true" ht="48" hidden="false" customHeight="true" outlineLevel="0" collapsed="false">
      <c r="B2080" s="164"/>
      <c r="C2080" s="165" t="s">
        <v>1977</v>
      </c>
      <c r="D2080" s="165" t="s">
        <v>167</v>
      </c>
      <c r="E2080" s="166" t="s">
        <v>1978</v>
      </c>
      <c r="F2080" s="167" t="s">
        <v>1979</v>
      </c>
      <c r="G2080" s="168" t="s">
        <v>265</v>
      </c>
      <c r="H2080" s="169" t="n">
        <v>0.561</v>
      </c>
      <c r="I2080" s="170"/>
      <c r="J2080" s="171" t="n">
        <f aca="false">ROUND(I2080*H2080,2)</f>
        <v>0</v>
      </c>
      <c r="K2080" s="215" t="s">
        <v>171</v>
      </c>
      <c r="L2080" s="23"/>
      <c r="M2080" s="172"/>
      <c r="N2080" s="173" t="s">
        <v>44</v>
      </c>
      <c r="O2080" s="54"/>
      <c r="P2080" s="174" t="n">
        <f aca="false">O2080*H2080</f>
        <v>0</v>
      </c>
      <c r="Q2080" s="174" t="n">
        <v>0</v>
      </c>
      <c r="R2080" s="174" t="n">
        <f aca="false">Q2080*H2080</f>
        <v>0</v>
      </c>
      <c r="S2080" s="174" t="n">
        <v>0</v>
      </c>
      <c r="T2080" s="174" t="n">
        <f aca="false">S2080*H2080</f>
        <v>0</v>
      </c>
      <c r="U2080" s="175"/>
      <c r="AR2080" s="176" t="s">
        <v>273</v>
      </c>
      <c r="AT2080" s="176" t="s">
        <v>167</v>
      </c>
      <c r="AU2080" s="176" t="s">
        <v>83</v>
      </c>
      <c r="AY2080" s="3" t="s">
        <v>165</v>
      </c>
      <c r="BE2080" s="177" t="n">
        <f aca="false">IF(N2080="základní",J2080,0)</f>
        <v>0</v>
      </c>
      <c r="BF2080" s="177" t="n">
        <f aca="false">IF(N2080="snížená",J2080,0)</f>
        <v>0</v>
      </c>
      <c r="BG2080" s="177" t="n">
        <f aca="false">IF(N2080="zákl. přenesená",J2080,0)</f>
        <v>0</v>
      </c>
      <c r="BH2080" s="177" t="n">
        <f aca="false">IF(N2080="sníž. přenesená",J2080,0)</f>
        <v>0</v>
      </c>
      <c r="BI2080" s="177" t="n">
        <f aca="false">IF(N2080="nulová",J2080,0)</f>
        <v>0</v>
      </c>
      <c r="BJ2080" s="3" t="s">
        <v>81</v>
      </c>
      <c r="BK2080" s="177" t="n">
        <f aca="false">ROUND(I2080*H2080,2)</f>
        <v>0</v>
      </c>
      <c r="BL2080" s="3" t="s">
        <v>273</v>
      </c>
      <c r="BM2080" s="176" t="s">
        <v>1980</v>
      </c>
    </row>
    <row r="2081" s="150" customFormat="true" ht="23" hidden="false" customHeight="true" outlineLevel="0" collapsed="false">
      <c r="B2081" s="151"/>
      <c r="D2081" s="152" t="s">
        <v>72</v>
      </c>
      <c r="E2081" s="162" t="s">
        <v>1981</v>
      </c>
      <c r="F2081" s="162" t="s">
        <v>1982</v>
      </c>
      <c r="I2081" s="154"/>
      <c r="J2081" s="163" t="n">
        <f aca="false">BK2081</f>
        <v>0</v>
      </c>
      <c r="L2081" s="151"/>
      <c r="M2081" s="156"/>
      <c r="N2081" s="157"/>
      <c r="O2081" s="157"/>
      <c r="P2081" s="158" t="n">
        <f aca="false">SUM(P2082:P2089)</f>
        <v>0</v>
      </c>
      <c r="Q2081" s="157"/>
      <c r="R2081" s="158" t="n">
        <f aca="false">SUM(R2082:R2089)</f>
        <v>0</v>
      </c>
      <c r="S2081" s="157"/>
      <c r="T2081" s="158" t="n">
        <f aca="false">SUM(T2082:T2089)</f>
        <v>0.19152</v>
      </c>
      <c r="U2081" s="159"/>
      <c r="AR2081" s="152" t="s">
        <v>83</v>
      </c>
      <c r="AT2081" s="160" t="s">
        <v>72</v>
      </c>
      <c r="AU2081" s="160" t="s">
        <v>81</v>
      </c>
      <c r="AY2081" s="152" t="s">
        <v>165</v>
      </c>
      <c r="BK2081" s="161" t="n">
        <f aca="false">SUM(BK2082:BK2089)</f>
        <v>0</v>
      </c>
    </row>
    <row r="2082" s="22" customFormat="true" ht="24" hidden="false" customHeight="true" outlineLevel="0" collapsed="false">
      <c r="B2082" s="164"/>
      <c r="C2082" s="165" t="s">
        <v>1983</v>
      </c>
      <c r="D2082" s="165" t="s">
        <v>167</v>
      </c>
      <c r="E2082" s="166" t="s">
        <v>1984</v>
      </c>
      <c r="F2082" s="167" t="s">
        <v>1985</v>
      </c>
      <c r="G2082" s="168" t="s">
        <v>403</v>
      </c>
      <c r="H2082" s="169" t="n">
        <v>4</v>
      </c>
      <c r="I2082" s="170"/>
      <c r="J2082" s="171" t="n">
        <f aca="false">ROUND(I2082*H2082,2)</f>
        <v>0</v>
      </c>
      <c r="K2082" s="215" t="s">
        <v>171</v>
      </c>
      <c r="L2082" s="23"/>
      <c r="M2082" s="172"/>
      <c r="N2082" s="173" t="s">
        <v>44</v>
      </c>
      <c r="O2082" s="54"/>
      <c r="P2082" s="174" t="n">
        <f aca="false">O2082*H2082</f>
        <v>0</v>
      </c>
      <c r="Q2082" s="174" t="n">
        <v>0</v>
      </c>
      <c r="R2082" s="174" t="n">
        <f aca="false">Q2082*H2082</f>
        <v>0</v>
      </c>
      <c r="S2082" s="174" t="n">
        <v>0.02961</v>
      </c>
      <c r="T2082" s="174" t="n">
        <f aca="false">S2082*H2082</f>
        <v>0.11844</v>
      </c>
      <c r="U2082" s="175"/>
      <c r="AR2082" s="176" t="s">
        <v>273</v>
      </c>
      <c r="AT2082" s="176" t="s">
        <v>167</v>
      </c>
      <c r="AU2082" s="176" t="s">
        <v>83</v>
      </c>
      <c r="AY2082" s="3" t="s">
        <v>165</v>
      </c>
      <c r="BE2082" s="177" t="n">
        <f aca="false">IF(N2082="základní",J2082,0)</f>
        <v>0</v>
      </c>
      <c r="BF2082" s="177" t="n">
        <f aca="false">IF(N2082="snížená",J2082,0)</f>
        <v>0</v>
      </c>
      <c r="BG2082" s="177" t="n">
        <f aca="false">IF(N2082="zákl. přenesená",J2082,0)</f>
        <v>0</v>
      </c>
      <c r="BH2082" s="177" t="n">
        <f aca="false">IF(N2082="sníž. přenesená",J2082,0)</f>
        <v>0</v>
      </c>
      <c r="BI2082" s="177" t="n">
        <f aca="false">IF(N2082="nulová",J2082,0)</f>
        <v>0</v>
      </c>
      <c r="BJ2082" s="3" t="s">
        <v>81</v>
      </c>
      <c r="BK2082" s="177" t="n">
        <f aca="false">ROUND(I2082*H2082,2)</f>
        <v>0</v>
      </c>
      <c r="BL2082" s="3" t="s">
        <v>273</v>
      </c>
      <c r="BM2082" s="176" t="s">
        <v>1986</v>
      </c>
    </row>
    <row r="2083" s="187" customFormat="true" ht="12" hidden="false" customHeight="false" outlineLevel="0" collapsed="false">
      <c r="B2083" s="188"/>
      <c r="D2083" s="180" t="s">
        <v>174</v>
      </c>
      <c r="E2083" s="189"/>
      <c r="F2083" s="190" t="s">
        <v>1987</v>
      </c>
      <c r="H2083" s="191" t="n">
        <v>4</v>
      </c>
      <c r="I2083" s="192"/>
      <c r="L2083" s="188"/>
      <c r="M2083" s="193"/>
      <c r="N2083" s="194"/>
      <c r="O2083" s="194"/>
      <c r="P2083" s="194"/>
      <c r="Q2083" s="194"/>
      <c r="R2083" s="194"/>
      <c r="S2083" s="194"/>
      <c r="T2083" s="194"/>
      <c r="U2083" s="195"/>
      <c r="AT2083" s="189" t="s">
        <v>174</v>
      </c>
      <c r="AU2083" s="189" t="s">
        <v>83</v>
      </c>
      <c r="AV2083" s="187" t="s">
        <v>83</v>
      </c>
      <c r="AW2083" s="187" t="s">
        <v>176</v>
      </c>
      <c r="AX2083" s="187" t="s">
        <v>73</v>
      </c>
      <c r="AY2083" s="189" t="s">
        <v>165</v>
      </c>
    </row>
    <row r="2084" s="196" customFormat="true" ht="12" hidden="false" customHeight="false" outlineLevel="0" collapsed="false">
      <c r="B2084" s="197"/>
      <c r="D2084" s="180" t="s">
        <v>174</v>
      </c>
      <c r="E2084" s="198"/>
      <c r="F2084" s="199" t="s">
        <v>178</v>
      </c>
      <c r="H2084" s="200" t="n">
        <v>4</v>
      </c>
      <c r="I2084" s="201"/>
      <c r="L2084" s="197"/>
      <c r="M2084" s="202"/>
      <c r="N2084" s="203"/>
      <c r="O2084" s="203"/>
      <c r="P2084" s="203"/>
      <c r="Q2084" s="203"/>
      <c r="R2084" s="203"/>
      <c r="S2084" s="203"/>
      <c r="T2084" s="203"/>
      <c r="U2084" s="204"/>
      <c r="AT2084" s="198" t="s">
        <v>174</v>
      </c>
      <c r="AU2084" s="198" t="s">
        <v>83</v>
      </c>
      <c r="AV2084" s="196" t="s">
        <v>172</v>
      </c>
      <c r="AW2084" s="196" t="s">
        <v>176</v>
      </c>
      <c r="AX2084" s="196" t="s">
        <v>81</v>
      </c>
      <c r="AY2084" s="198" t="s">
        <v>165</v>
      </c>
    </row>
    <row r="2085" s="22" customFormat="true" ht="16.5" hidden="false" customHeight="true" outlineLevel="0" collapsed="false">
      <c r="B2085" s="164"/>
      <c r="C2085" s="165" t="s">
        <v>1988</v>
      </c>
      <c r="D2085" s="165" t="s">
        <v>167</v>
      </c>
      <c r="E2085" s="166" t="s">
        <v>1989</v>
      </c>
      <c r="F2085" s="167" t="s">
        <v>1990</v>
      </c>
      <c r="G2085" s="168" t="s">
        <v>403</v>
      </c>
      <c r="H2085" s="169" t="n">
        <v>6</v>
      </c>
      <c r="I2085" s="170"/>
      <c r="J2085" s="171" t="n">
        <f aca="false">ROUND(I2085*H2085,2)</f>
        <v>0</v>
      </c>
      <c r="K2085" s="215" t="s">
        <v>171</v>
      </c>
      <c r="L2085" s="23"/>
      <c r="M2085" s="172"/>
      <c r="N2085" s="173" t="s">
        <v>44</v>
      </c>
      <c r="O2085" s="54"/>
      <c r="P2085" s="174" t="n">
        <f aca="false">O2085*H2085</f>
        <v>0</v>
      </c>
      <c r="Q2085" s="174" t="n">
        <v>0</v>
      </c>
      <c r="R2085" s="174" t="n">
        <f aca="false">Q2085*H2085</f>
        <v>0</v>
      </c>
      <c r="S2085" s="174" t="n">
        <v>0.01218</v>
      </c>
      <c r="T2085" s="174" t="n">
        <f aca="false">S2085*H2085</f>
        <v>0.07308</v>
      </c>
      <c r="U2085" s="175"/>
      <c r="AR2085" s="176" t="s">
        <v>273</v>
      </c>
      <c r="AT2085" s="176" t="s">
        <v>167</v>
      </c>
      <c r="AU2085" s="176" t="s">
        <v>83</v>
      </c>
      <c r="AY2085" s="3" t="s">
        <v>165</v>
      </c>
      <c r="BE2085" s="177" t="n">
        <f aca="false">IF(N2085="základní",J2085,0)</f>
        <v>0</v>
      </c>
      <c r="BF2085" s="177" t="n">
        <f aca="false">IF(N2085="snížená",J2085,0)</f>
        <v>0</v>
      </c>
      <c r="BG2085" s="177" t="n">
        <f aca="false">IF(N2085="zákl. přenesená",J2085,0)</f>
        <v>0</v>
      </c>
      <c r="BH2085" s="177" t="n">
        <f aca="false">IF(N2085="sníž. přenesená",J2085,0)</f>
        <v>0</v>
      </c>
      <c r="BI2085" s="177" t="n">
        <f aca="false">IF(N2085="nulová",J2085,0)</f>
        <v>0</v>
      </c>
      <c r="BJ2085" s="3" t="s">
        <v>81</v>
      </c>
      <c r="BK2085" s="177" t="n">
        <f aca="false">ROUND(I2085*H2085,2)</f>
        <v>0</v>
      </c>
      <c r="BL2085" s="3" t="s">
        <v>273</v>
      </c>
      <c r="BM2085" s="176" t="s">
        <v>1991</v>
      </c>
    </row>
    <row r="2086" s="187" customFormat="true" ht="12" hidden="false" customHeight="false" outlineLevel="0" collapsed="false">
      <c r="B2086" s="188"/>
      <c r="D2086" s="180" t="s">
        <v>174</v>
      </c>
      <c r="E2086" s="189"/>
      <c r="F2086" s="190" t="s">
        <v>421</v>
      </c>
      <c r="H2086" s="191" t="n">
        <v>1</v>
      </c>
      <c r="I2086" s="192"/>
      <c r="L2086" s="188"/>
      <c r="M2086" s="193"/>
      <c r="N2086" s="194"/>
      <c r="O2086" s="194"/>
      <c r="P2086" s="194"/>
      <c r="Q2086" s="194"/>
      <c r="R2086" s="194"/>
      <c r="S2086" s="194"/>
      <c r="T2086" s="194"/>
      <c r="U2086" s="195"/>
      <c r="AT2086" s="189" t="s">
        <v>174</v>
      </c>
      <c r="AU2086" s="189" t="s">
        <v>83</v>
      </c>
      <c r="AV2086" s="187" t="s">
        <v>83</v>
      </c>
      <c r="AW2086" s="187" t="s">
        <v>176</v>
      </c>
      <c r="AX2086" s="187" t="s">
        <v>73</v>
      </c>
      <c r="AY2086" s="189" t="s">
        <v>165</v>
      </c>
    </row>
    <row r="2087" s="187" customFormat="true" ht="12" hidden="false" customHeight="false" outlineLevel="0" collapsed="false">
      <c r="B2087" s="188"/>
      <c r="D2087" s="180" t="s">
        <v>174</v>
      </c>
      <c r="E2087" s="189"/>
      <c r="F2087" s="190" t="s">
        <v>1992</v>
      </c>
      <c r="H2087" s="191" t="n">
        <v>2</v>
      </c>
      <c r="I2087" s="192"/>
      <c r="L2087" s="188"/>
      <c r="M2087" s="193"/>
      <c r="N2087" s="194"/>
      <c r="O2087" s="194"/>
      <c r="P2087" s="194"/>
      <c r="Q2087" s="194"/>
      <c r="R2087" s="194"/>
      <c r="S2087" s="194"/>
      <c r="T2087" s="194"/>
      <c r="U2087" s="195"/>
      <c r="AT2087" s="189" t="s">
        <v>174</v>
      </c>
      <c r="AU2087" s="189" t="s">
        <v>83</v>
      </c>
      <c r="AV2087" s="187" t="s">
        <v>83</v>
      </c>
      <c r="AW2087" s="187" t="s">
        <v>176</v>
      </c>
      <c r="AX2087" s="187" t="s">
        <v>73</v>
      </c>
      <c r="AY2087" s="189" t="s">
        <v>165</v>
      </c>
    </row>
    <row r="2088" s="187" customFormat="true" ht="12" hidden="false" customHeight="false" outlineLevel="0" collapsed="false">
      <c r="B2088" s="188"/>
      <c r="D2088" s="180" t="s">
        <v>174</v>
      </c>
      <c r="E2088" s="189"/>
      <c r="F2088" s="190" t="s">
        <v>1993</v>
      </c>
      <c r="H2088" s="191" t="n">
        <v>3</v>
      </c>
      <c r="I2088" s="192"/>
      <c r="L2088" s="188"/>
      <c r="M2088" s="193"/>
      <c r="N2088" s="194"/>
      <c r="O2088" s="194"/>
      <c r="P2088" s="194"/>
      <c r="Q2088" s="194"/>
      <c r="R2088" s="194"/>
      <c r="S2088" s="194"/>
      <c r="T2088" s="194"/>
      <c r="U2088" s="195"/>
      <c r="AT2088" s="189" t="s">
        <v>174</v>
      </c>
      <c r="AU2088" s="189" t="s">
        <v>83</v>
      </c>
      <c r="AV2088" s="187" t="s">
        <v>83</v>
      </c>
      <c r="AW2088" s="187" t="s">
        <v>176</v>
      </c>
      <c r="AX2088" s="187" t="s">
        <v>73</v>
      </c>
      <c r="AY2088" s="189" t="s">
        <v>165</v>
      </c>
    </row>
    <row r="2089" s="196" customFormat="true" ht="12" hidden="false" customHeight="false" outlineLevel="0" collapsed="false">
      <c r="B2089" s="197"/>
      <c r="D2089" s="180" t="s">
        <v>174</v>
      </c>
      <c r="E2089" s="198"/>
      <c r="F2089" s="199" t="s">
        <v>178</v>
      </c>
      <c r="H2089" s="200" t="n">
        <v>6</v>
      </c>
      <c r="I2089" s="201"/>
      <c r="L2089" s="197"/>
      <c r="M2089" s="202"/>
      <c r="N2089" s="203"/>
      <c r="O2089" s="203"/>
      <c r="P2089" s="203"/>
      <c r="Q2089" s="203"/>
      <c r="R2089" s="203"/>
      <c r="S2089" s="203"/>
      <c r="T2089" s="203"/>
      <c r="U2089" s="204"/>
      <c r="AT2089" s="198" t="s">
        <v>174</v>
      </c>
      <c r="AU2089" s="198" t="s">
        <v>83</v>
      </c>
      <c r="AV2089" s="196" t="s">
        <v>172</v>
      </c>
      <c r="AW2089" s="196" t="s">
        <v>176</v>
      </c>
      <c r="AX2089" s="196" t="s">
        <v>81</v>
      </c>
      <c r="AY2089" s="198" t="s">
        <v>165</v>
      </c>
    </row>
    <row r="2090" s="150" customFormat="true" ht="23" hidden="false" customHeight="true" outlineLevel="0" collapsed="false">
      <c r="B2090" s="151"/>
      <c r="D2090" s="152" t="s">
        <v>72</v>
      </c>
      <c r="E2090" s="162" t="s">
        <v>1994</v>
      </c>
      <c r="F2090" s="162" t="s">
        <v>1995</v>
      </c>
      <c r="I2090" s="154"/>
      <c r="J2090" s="163" t="n">
        <f aca="false">BK2090</f>
        <v>0</v>
      </c>
      <c r="L2090" s="151"/>
      <c r="M2090" s="156"/>
      <c r="N2090" s="157"/>
      <c r="O2090" s="157"/>
      <c r="P2090" s="158" t="n">
        <f aca="false">SUM(P2091:P2152)</f>
        <v>0</v>
      </c>
      <c r="Q2090" s="157"/>
      <c r="R2090" s="158" t="n">
        <f aca="false">SUM(R2091:R2152)</f>
        <v>0</v>
      </c>
      <c r="S2090" s="157"/>
      <c r="T2090" s="158" t="n">
        <f aca="false">SUM(T2091:T2152)</f>
        <v>2.22993</v>
      </c>
      <c r="U2090" s="159"/>
      <c r="AR2090" s="152" t="s">
        <v>83</v>
      </c>
      <c r="AT2090" s="160" t="s">
        <v>72</v>
      </c>
      <c r="AU2090" s="160" t="s">
        <v>81</v>
      </c>
      <c r="AY2090" s="152" t="s">
        <v>165</v>
      </c>
      <c r="BK2090" s="161" t="n">
        <f aca="false">SUM(BK2091:BK2152)</f>
        <v>0</v>
      </c>
    </row>
    <row r="2091" s="22" customFormat="true" ht="16.5" hidden="false" customHeight="true" outlineLevel="0" collapsed="false">
      <c r="B2091" s="164"/>
      <c r="C2091" s="165" t="s">
        <v>1996</v>
      </c>
      <c r="D2091" s="165" t="s">
        <v>167</v>
      </c>
      <c r="E2091" s="166" t="s">
        <v>1997</v>
      </c>
      <c r="F2091" s="167" t="s">
        <v>1998</v>
      </c>
      <c r="G2091" s="168" t="s">
        <v>1999</v>
      </c>
      <c r="H2091" s="169" t="n">
        <v>26</v>
      </c>
      <c r="I2091" s="170"/>
      <c r="J2091" s="171" t="n">
        <f aca="false">ROUND(I2091*H2091,2)</f>
        <v>0</v>
      </c>
      <c r="K2091" s="215" t="s">
        <v>171</v>
      </c>
      <c r="L2091" s="23"/>
      <c r="M2091" s="172"/>
      <c r="N2091" s="173" t="s">
        <v>44</v>
      </c>
      <c r="O2091" s="54"/>
      <c r="P2091" s="174" t="n">
        <f aca="false">O2091*H2091</f>
        <v>0</v>
      </c>
      <c r="Q2091" s="174" t="n">
        <v>0</v>
      </c>
      <c r="R2091" s="174" t="n">
        <f aca="false">Q2091*H2091</f>
        <v>0</v>
      </c>
      <c r="S2091" s="174" t="n">
        <v>0.01933</v>
      </c>
      <c r="T2091" s="174" t="n">
        <f aca="false">S2091*H2091</f>
        <v>0.50258</v>
      </c>
      <c r="U2091" s="175"/>
      <c r="AR2091" s="176" t="s">
        <v>273</v>
      </c>
      <c r="AT2091" s="176" t="s">
        <v>167</v>
      </c>
      <c r="AU2091" s="176" t="s">
        <v>83</v>
      </c>
      <c r="AY2091" s="3" t="s">
        <v>165</v>
      </c>
      <c r="BE2091" s="177" t="n">
        <f aca="false">IF(N2091="základní",J2091,0)</f>
        <v>0</v>
      </c>
      <c r="BF2091" s="177" t="n">
        <f aca="false">IF(N2091="snížená",J2091,0)</f>
        <v>0</v>
      </c>
      <c r="BG2091" s="177" t="n">
        <f aca="false">IF(N2091="zákl. přenesená",J2091,0)</f>
        <v>0</v>
      </c>
      <c r="BH2091" s="177" t="n">
        <f aca="false">IF(N2091="sníž. přenesená",J2091,0)</f>
        <v>0</v>
      </c>
      <c r="BI2091" s="177" t="n">
        <f aca="false">IF(N2091="nulová",J2091,0)</f>
        <v>0</v>
      </c>
      <c r="BJ2091" s="3" t="s">
        <v>81</v>
      </c>
      <c r="BK2091" s="177" t="n">
        <f aca="false">ROUND(I2091*H2091,2)</f>
        <v>0</v>
      </c>
      <c r="BL2091" s="3" t="s">
        <v>273</v>
      </c>
      <c r="BM2091" s="176" t="s">
        <v>2000</v>
      </c>
    </row>
    <row r="2092" s="187" customFormat="true" ht="12" hidden="false" customHeight="false" outlineLevel="0" collapsed="false">
      <c r="B2092" s="188"/>
      <c r="D2092" s="180" t="s">
        <v>174</v>
      </c>
      <c r="E2092" s="189"/>
      <c r="F2092" s="190" t="s">
        <v>2001</v>
      </c>
      <c r="H2092" s="191" t="n">
        <v>2</v>
      </c>
      <c r="I2092" s="192"/>
      <c r="L2092" s="188"/>
      <c r="M2092" s="193"/>
      <c r="N2092" s="194"/>
      <c r="O2092" s="194"/>
      <c r="P2092" s="194"/>
      <c r="Q2092" s="194"/>
      <c r="R2092" s="194"/>
      <c r="S2092" s="194"/>
      <c r="T2092" s="194"/>
      <c r="U2092" s="195"/>
      <c r="AT2092" s="189" t="s">
        <v>174</v>
      </c>
      <c r="AU2092" s="189" t="s">
        <v>83</v>
      </c>
      <c r="AV2092" s="187" t="s">
        <v>83</v>
      </c>
      <c r="AW2092" s="187" t="s">
        <v>176</v>
      </c>
      <c r="AX2092" s="187" t="s">
        <v>73</v>
      </c>
      <c r="AY2092" s="189" t="s">
        <v>165</v>
      </c>
    </row>
    <row r="2093" s="187" customFormat="true" ht="12" hidden="false" customHeight="false" outlineLevel="0" collapsed="false">
      <c r="B2093" s="188"/>
      <c r="D2093" s="180" t="s">
        <v>174</v>
      </c>
      <c r="E2093" s="189"/>
      <c r="F2093" s="190" t="s">
        <v>2002</v>
      </c>
      <c r="H2093" s="191" t="n">
        <v>13</v>
      </c>
      <c r="I2093" s="192"/>
      <c r="L2093" s="188"/>
      <c r="M2093" s="193"/>
      <c r="N2093" s="194"/>
      <c r="O2093" s="194"/>
      <c r="P2093" s="194"/>
      <c r="Q2093" s="194"/>
      <c r="R2093" s="194"/>
      <c r="S2093" s="194"/>
      <c r="T2093" s="194"/>
      <c r="U2093" s="195"/>
      <c r="AT2093" s="189" t="s">
        <v>174</v>
      </c>
      <c r="AU2093" s="189" t="s">
        <v>83</v>
      </c>
      <c r="AV2093" s="187" t="s">
        <v>83</v>
      </c>
      <c r="AW2093" s="187" t="s">
        <v>176</v>
      </c>
      <c r="AX2093" s="187" t="s">
        <v>73</v>
      </c>
      <c r="AY2093" s="189" t="s">
        <v>165</v>
      </c>
    </row>
    <row r="2094" s="187" customFormat="true" ht="12" hidden="false" customHeight="false" outlineLevel="0" collapsed="false">
      <c r="B2094" s="188"/>
      <c r="D2094" s="180" t="s">
        <v>174</v>
      </c>
      <c r="E2094" s="189"/>
      <c r="F2094" s="190" t="s">
        <v>2003</v>
      </c>
      <c r="H2094" s="191" t="n">
        <v>11</v>
      </c>
      <c r="I2094" s="192"/>
      <c r="L2094" s="188"/>
      <c r="M2094" s="193"/>
      <c r="N2094" s="194"/>
      <c r="O2094" s="194"/>
      <c r="P2094" s="194"/>
      <c r="Q2094" s="194"/>
      <c r="R2094" s="194"/>
      <c r="S2094" s="194"/>
      <c r="T2094" s="194"/>
      <c r="U2094" s="195"/>
      <c r="AT2094" s="189" t="s">
        <v>174</v>
      </c>
      <c r="AU2094" s="189" t="s">
        <v>83</v>
      </c>
      <c r="AV2094" s="187" t="s">
        <v>83</v>
      </c>
      <c r="AW2094" s="187" t="s">
        <v>176</v>
      </c>
      <c r="AX2094" s="187" t="s">
        <v>73</v>
      </c>
      <c r="AY2094" s="189" t="s">
        <v>165</v>
      </c>
    </row>
    <row r="2095" s="196" customFormat="true" ht="12" hidden="false" customHeight="false" outlineLevel="0" collapsed="false">
      <c r="B2095" s="197"/>
      <c r="D2095" s="180" t="s">
        <v>174</v>
      </c>
      <c r="E2095" s="198"/>
      <c r="F2095" s="199" t="s">
        <v>178</v>
      </c>
      <c r="H2095" s="200" t="n">
        <v>26</v>
      </c>
      <c r="I2095" s="201"/>
      <c r="L2095" s="197"/>
      <c r="M2095" s="202"/>
      <c r="N2095" s="203"/>
      <c r="O2095" s="203"/>
      <c r="P2095" s="203"/>
      <c r="Q2095" s="203"/>
      <c r="R2095" s="203"/>
      <c r="S2095" s="203"/>
      <c r="T2095" s="203"/>
      <c r="U2095" s="204"/>
      <c r="AT2095" s="198" t="s">
        <v>174</v>
      </c>
      <c r="AU2095" s="198" t="s">
        <v>83</v>
      </c>
      <c r="AV2095" s="196" t="s">
        <v>172</v>
      </c>
      <c r="AW2095" s="196" t="s">
        <v>176</v>
      </c>
      <c r="AX2095" s="196" t="s">
        <v>81</v>
      </c>
      <c r="AY2095" s="198" t="s">
        <v>165</v>
      </c>
    </row>
    <row r="2096" s="22" customFormat="true" ht="16.5" hidden="false" customHeight="true" outlineLevel="0" collapsed="false">
      <c r="B2096" s="164"/>
      <c r="C2096" s="165" t="s">
        <v>2004</v>
      </c>
      <c r="D2096" s="165" t="s">
        <v>167</v>
      </c>
      <c r="E2096" s="166" t="s">
        <v>2005</v>
      </c>
      <c r="F2096" s="167" t="s">
        <v>2006</v>
      </c>
      <c r="G2096" s="168" t="s">
        <v>1999</v>
      </c>
      <c r="H2096" s="169" t="n">
        <v>31</v>
      </c>
      <c r="I2096" s="170"/>
      <c r="J2096" s="171" t="n">
        <f aca="false">ROUND(I2096*H2096,2)</f>
        <v>0</v>
      </c>
      <c r="K2096" s="215" t="s">
        <v>171</v>
      </c>
      <c r="L2096" s="23"/>
      <c r="M2096" s="172"/>
      <c r="N2096" s="173" t="s">
        <v>44</v>
      </c>
      <c r="O2096" s="54"/>
      <c r="P2096" s="174" t="n">
        <f aca="false">O2096*H2096</f>
        <v>0</v>
      </c>
      <c r="Q2096" s="174" t="n">
        <v>0</v>
      </c>
      <c r="R2096" s="174" t="n">
        <f aca="false">Q2096*H2096</f>
        <v>0</v>
      </c>
      <c r="S2096" s="174" t="n">
        <v>0.01946</v>
      </c>
      <c r="T2096" s="174" t="n">
        <f aca="false">S2096*H2096</f>
        <v>0.60326</v>
      </c>
      <c r="U2096" s="175"/>
      <c r="AR2096" s="176" t="s">
        <v>273</v>
      </c>
      <c r="AT2096" s="176" t="s">
        <v>167</v>
      </c>
      <c r="AU2096" s="176" t="s">
        <v>83</v>
      </c>
      <c r="AY2096" s="3" t="s">
        <v>165</v>
      </c>
      <c r="BE2096" s="177" t="n">
        <f aca="false">IF(N2096="základní",J2096,0)</f>
        <v>0</v>
      </c>
      <c r="BF2096" s="177" t="n">
        <f aca="false">IF(N2096="snížená",J2096,0)</f>
        <v>0</v>
      </c>
      <c r="BG2096" s="177" t="n">
        <f aca="false">IF(N2096="zákl. přenesená",J2096,0)</f>
        <v>0</v>
      </c>
      <c r="BH2096" s="177" t="n">
        <f aca="false">IF(N2096="sníž. přenesená",J2096,0)</f>
        <v>0</v>
      </c>
      <c r="BI2096" s="177" t="n">
        <f aca="false">IF(N2096="nulová",J2096,0)</f>
        <v>0</v>
      </c>
      <c r="BJ2096" s="3" t="s">
        <v>81</v>
      </c>
      <c r="BK2096" s="177" t="n">
        <f aca="false">ROUND(I2096*H2096,2)</f>
        <v>0</v>
      </c>
      <c r="BL2096" s="3" t="s">
        <v>273</v>
      </c>
      <c r="BM2096" s="176" t="s">
        <v>2007</v>
      </c>
    </row>
    <row r="2097" s="187" customFormat="true" ht="12" hidden="false" customHeight="false" outlineLevel="0" collapsed="false">
      <c r="B2097" s="188"/>
      <c r="D2097" s="180" t="s">
        <v>174</v>
      </c>
      <c r="E2097" s="189"/>
      <c r="F2097" s="190" t="s">
        <v>432</v>
      </c>
      <c r="H2097" s="191" t="n">
        <v>3</v>
      </c>
      <c r="I2097" s="192"/>
      <c r="L2097" s="188"/>
      <c r="M2097" s="193"/>
      <c r="N2097" s="194"/>
      <c r="O2097" s="194"/>
      <c r="P2097" s="194"/>
      <c r="Q2097" s="194"/>
      <c r="R2097" s="194"/>
      <c r="S2097" s="194"/>
      <c r="T2097" s="194"/>
      <c r="U2097" s="195"/>
      <c r="AT2097" s="189" t="s">
        <v>174</v>
      </c>
      <c r="AU2097" s="189" t="s">
        <v>83</v>
      </c>
      <c r="AV2097" s="187" t="s">
        <v>83</v>
      </c>
      <c r="AW2097" s="187" t="s">
        <v>176</v>
      </c>
      <c r="AX2097" s="187" t="s">
        <v>73</v>
      </c>
      <c r="AY2097" s="189" t="s">
        <v>165</v>
      </c>
    </row>
    <row r="2098" s="187" customFormat="true" ht="12" hidden="false" customHeight="false" outlineLevel="0" collapsed="false">
      <c r="B2098" s="188"/>
      <c r="D2098" s="180" t="s">
        <v>174</v>
      </c>
      <c r="E2098" s="189"/>
      <c r="F2098" s="190" t="s">
        <v>415</v>
      </c>
      <c r="H2098" s="191" t="n">
        <v>14</v>
      </c>
      <c r="I2098" s="192"/>
      <c r="L2098" s="188"/>
      <c r="M2098" s="193"/>
      <c r="N2098" s="194"/>
      <c r="O2098" s="194"/>
      <c r="P2098" s="194"/>
      <c r="Q2098" s="194"/>
      <c r="R2098" s="194"/>
      <c r="S2098" s="194"/>
      <c r="T2098" s="194"/>
      <c r="U2098" s="195"/>
      <c r="AT2098" s="189" t="s">
        <v>174</v>
      </c>
      <c r="AU2098" s="189" t="s">
        <v>83</v>
      </c>
      <c r="AV2098" s="187" t="s">
        <v>83</v>
      </c>
      <c r="AW2098" s="187" t="s">
        <v>176</v>
      </c>
      <c r="AX2098" s="187" t="s">
        <v>73</v>
      </c>
      <c r="AY2098" s="189" t="s">
        <v>165</v>
      </c>
    </row>
    <row r="2099" s="187" customFormat="true" ht="12" hidden="false" customHeight="false" outlineLevel="0" collapsed="false">
      <c r="B2099" s="188"/>
      <c r="D2099" s="180" t="s">
        <v>174</v>
      </c>
      <c r="E2099" s="189"/>
      <c r="F2099" s="190" t="s">
        <v>2008</v>
      </c>
      <c r="H2099" s="191" t="n">
        <v>14</v>
      </c>
      <c r="I2099" s="192"/>
      <c r="L2099" s="188"/>
      <c r="M2099" s="193"/>
      <c r="N2099" s="194"/>
      <c r="O2099" s="194"/>
      <c r="P2099" s="194"/>
      <c r="Q2099" s="194"/>
      <c r="R2099" s="194"/>
      <c r="S2099" s="194"/>
      <c r="T2099" s="194"/>
      <c r="U2099" s="195"/>
      <c r="AT2099" s="189" t="s">
        <v>174</v>
      </c>
      <c r="AU2099" s="189" t="s">
        <v>83</v>
      </c>
      <c r="AV2099" s="187" t="s">
        <v>83</v>
      </c>
      <c r="AW2099" s="187" t="s">
        <v>176</v>
      </c>
      <c r="AX2099" s="187" t="s">
        <v>73</v>
      </c>
      <c r="AY2099" s="189" t="s">
        <v>165</v>
      </c>
    </row>
    <row r="2100" s="196" customFormat="true" ht="12" hidden="false" customHeight="false" outlineLevel="0" collapsed="false">
      <c r="B2100" s="197"/>
      <c r="D2100" s="180" t="s">
        <v>174</v>
      </c>
      <c r="E2100" s="198"/>
      <c r="F2100" s="199" t="s">
        <v>178</v>
      </c>
      <c r="H2100" s="200" t="n">
        <v>31</v>
      </c>
      <c r="I2100" s="201"/>
      <c r="L2100" s="197"/>
      <c r="M2100" s="202"/>
      <c r="N2100" s="203"/>
      <c r="O2100" s="203"/>
      <c r="P2100" s="203"/>
      <c r="Q2100" s="203"/>
      <c r="R2100" s="203"/>
      <c r="S2100" s="203"/>
      <c r="T2100" s="203"/>
      <c r="U2100" s="204"/>
      <c r="AT2100" s="198" t="s">
        <v>174</v>
      </c>
      <c r="AU2100" s="198" t="s">
        <v>83</v>
      </c>
      <c r="AV2100" s="196" t="s">
        <v>172</v>
      </c>
      <c r="AW2100" s="196" t="s">
        <v>176</v>
      </c>
      <c r="AX2100" s="196" t="s">
        <v>81</v>
      </c>
      <c r="AY2100" s="198" t="s">
        <v>165</v>
      </c>
    </row>
    <row r="2101" s="22" customFormat="true" ht="16.5" hidden="false" customHeight="true" outlineLevel="0" collapsed="false">
      <c r="B2101" s="164"/>
      <c r="C2101" s="165" t="s">
        <v>2009</v>
      </c>
      <c r="D2101" s="165" t="s">
        <v>167</v>
      </c>
      <c r="E2101" s="166" t="s">
        <v>2010</v>
      </c>
      <c r="F2101" s="167" t="s">
        <v>2011</v>
      </c>
      <c r="G2101" s="168" t="s">
        <v>1999</v>
      </c>
      <c r="H2101" s="169" t="n">
        <v>1</v>
      </c>
      <c r="I2101" s="170"/>
      <c r="J2101" s="171" t="n">
        <f aca="false">ROUND(I2101*H2101,2)</f>
        <v>0</v>
      </c>
      <c r="K2101" s="215" t="s">
        <v>171</v>
      </c>
      <c r="L2101" s="23"/>
      <c r="M2101" s="172"/>
      <c r="N2101" s="173" t="s">
        <v>44</v>
      </c>
      <c r="O2101" s="54"/>
      <c r="P2101" s="174" t="n">
        <f aca="false">O2101*H2101</f>
        <v>0</v>
      </c>
      <c r="Q2101" s="174" t="n">
        <v>0</v>
      </c>
      <c r="R2101" s="174" t="n">
        <f aca="false">Q2101*H2101</f>
        <v>0</v>
      </c>
      <c r="S2101" s="174" t="n">
        <v>0.088</v>
      </c>
      <c r="T2101" s="174" t="n">
        <f aca="false">S2101*H2101</f>
        <v>0.088</v>
      </c>
      <c r="U2101" s="175"/>
      <c r="AR2101" s="176" t="s">
        <v>273</v>
      </c>
      <c r="AT2101" s="176" t="s">
        <v>167</v>
      </c>
      <c r="AU2101" s="176" t="s">
        <v>83</v>
      </c>
      <c r="AY2101" s="3" t="s">
        <v>165</v>
      </c>
      <c r="BE2101" s="177" t="n">
        <f aca="false">IF(N2101="základní",J2101,0)</f>
        <v>0</v>
      </c>
      <c r="BF2101" s="177" t="n">
        <f aca="false">IF(N2101="snížená",J2101,0)</f>
        <v>0</v>
      </c>
      <c r="BG2101" s="177" t="n">
        <f aca="false">IF(N2101="zákl. přenesená",J2101,0)</f>
        <v>0</v>
      </c>
      <c r="BH2101" s="177" t="n">
        <f aca="false">IF(N2101="sníž. přenesená",J2101,0)</f>
        <v>0</v>
      </c>
      <c r="BI2101" s="177" t="n">
        <f aca="false">IF(N2101="nulová",J2101,0)</f>
        <v>0</v>
      </c>
      <c r="BJ2101" s="3" t="s">
        <v>81</v>
      </c>
      <c r="BK2101" s="177" t="n">
        <f aca="false">ROUND(I2101*H2101,2)</f>
        <v>0</v>
      </c>
      <c r="BL2101" s="3" t="s">
        <v>273</v>
      </c>
      <c r="BM2101" s="176" t="s">
        <v>2012</v>
      </c>
    </row>
    <row r="2102" s="187" customFormat="true" ht="12" hidden="false" customHeight="false" outlineLevel="0" collapsed="false">
      <c r="B2102" s="188"/>
      <c r="D2102" s="180" t="s">
        <v>174</v>
      </c>
      <c r="E2102" s="189"/>
      <c r="F2102" s="190" t="s">
        <v>1589</v>
      </c>
      <c r="H2102" s="191" t="n">
        <v>1</v>
      </c>
      <c r="I2102" s="192"/>
      <c r="L2102" s="188"/>
      <c r="M2102" s="193"/>
      <c r="N2102" s="194"/>
      <c r="O2102" s="194"/>
      <c r="P2102" s="194"/>
      <c r="Q2102" s="194"/>
      <c r="R2102" s="194"/>
      <c r="S2102" s="194"/>
      <c r="T2102" s="194"/>
      <c r="U2102" s="195"/>
      <c r="AT2102" s="189" t="s">
        <v>174</v>
      </c>
      <c r="AU2102" s="189" t="s">
        <v>83</v>
      </c>
      <c r="AV2102" s="187" t="s">
        <v>83</v>
      </c>
      <c r="AW2102" s="187" t="s">
        <v>176</v>
      </c>
      <c r="AX2102" s="187" t="s">
        <v>73</v>
      </c>
      <c r="AY2102" s="189" t="s">
        <v>165</v>
      </c>
    </row>
    <row r="2103" s="196" customFormat="true" ht="12" hidden="false" customHeight="false" outlineLevel="0" collapsed="false">
      <c r="B2103" s="197"/>
      <c r="D2103" s="180" t="s">
        <v>174</v>
      </c>
      <c r="E2103" s="198"/>
      <c r="F2103" s="199" t="s">
        <v>178</v>
      </c>
      <c r="H2103" s="200" t="n">
        <v>1</v>
      </c>
      <c r="I2103" s="201"/>
      <c r="L2103" s="197"/>
      <c r="M2103" s="202"/>
      <c r="N2103" s="203"/>
      <c r="O2103" s="203"/>
      <c r="P2103" s="203"/>
      <c r="Q2103" s="203"/>
      <c r="R2103" s="203"/>
      <c r="S2103" s="203"/>
      <c r="T2103" s="203"/>
      <c r="U2103" s="204"/>
      <c r="AT2103" s="198" t="s">
        <v>174</v>
      </c>
      <c r="AU2103" s="198" t="s">
        <v>83</v>
      </c>
      <c r="AV2103" s="196" t="s">
        <v>172</v>
      </c>
      <c r="AW2103" s="196" t="s">
        <v>176</v>
      </c>
      <c r="AX2103" s="196" t="s">
        <v>81</v>
      </c>
      <c r="AY2103" s="198" t="s">
        <v>165</v>
      </c>
    </row>
    <row r="2104" s="22" customFormat="true" ht="16.5" hidden="false" customHeight="true" outlineLevel="0" collapsed="false">
      <c r="B2104" s="164"/>
      <c r="C2104" s="165" t="s">
        <v>2013</v>
      </c>
      <c r="D2104" s="165" t="s">
        <v>167</v>
      </c>
      <c r="E2104" s="166" t="s">
        <v>2014</v>
      </c>
      <c r="F2104" s="167" t="s">
        <v>2015</v>
      </c>
      <c r="G2104" s="168" t="s">
        <v>1999</v>
      </c>
      <c r="H2104" s="169" t="n">
        <v>1</v>
      </c>
      <c r="I2104" s="170"/>
      <c r="J2104" s="171" t="n">
        <f aca="false">ROUND(I2104*H2104,2)</f>
        <v>0</v>
      </c>
      <c r="K2104" s="215" t="s">
        <v>171</v>
      </c>
      <c r="L2104" s="23"/>
      <c r="M2104" s="172"/>
      <c r="N2104" s="173" t="s">
        <v>44</v>
      </c>
      <c r="O2104" s="54"/>
      <c r="P2104" s="174" t="n">
        <f aca="false">O2104*H2104</f>
        <v>0</v>
      </c>
      <c r="Q2104" s="174" t="n">
        <v>0</v>
      </c>
      <c r="R2104" s="174" t="n">
        <f aca="false">Q2104*H2104</f>
        <v>0</v>
      </c>
      <c r="S2104" s="174" t="n">
        <v>0.0245</v>
      </c>
      <c r="T2104" s="174" t="n">
        <f aca="false">S2104*H2104</f>
        <v>0.0245</v>
      </c>
      <c r="U2104" s="175"/>
      <c r="AR2104" s="176" t="s">
        <v>273</v>
      </c>
      <c r="AT2104" s="176" t="s">
        <v>167</v>
      </c>
      <c r="AU2104" s="176" t="s">
        <v>83</v>
      </c>
      <c r="AY2104" s="3" t="s">
        <v>165</v>
      </c>
      <c r="BE2104" s="177" t="n">
        <f aca="false">IF(N2104="základní",J2104,0)</f>
        <v>0</v>
      </c>
      <c r="BF2104" s="177" t="n">
        <f aca="false">IF(N2104="snížená",J2104,0)</f>
        <v>0</v>
      </c>
      <c r="BG2104" s="177" t="n">
        <f aca="false">IF(N2104="zákl. přenesená",J2104,0)</f>
        <v>0</v>
      </c>
      <c r="BH2104" s="177" t="n">
        <f aca="false">IF(N2104="sníž. přenesená",J2104,0)</f>
        <v>0</v>
      </c>
      <c r="BI2104" s="177" t="n">
        <f aca="false">IF(N2104="nulová",J2104,0)</f>
        <v>0</v>
      </c>
      <c r="BJ2104" s="3" t="s">
        <v>81</v>
      </c>
      <c r="BK2104" s="177" t="n">
        <f aca="false">ROUND(I2104*H2104,2)</f>
        <v>0</v>
      </c>
      <c r="BL2104" s="3" t="s">
        <v>273</v>
      </c>
      <c r="BM2104" s="176" t="s">
        <v>2016</v>
      </c>
    </row>
    <row r="2105" s="187" customFormat="true" ht="12" hidden="false" customHeight="false" outlineLevel="0" collapsed="false">
      <c r="B2105" s="188"/>
      <c r="D2105" s="180" t="s">
        <v>174</v>
      </c>
      <c r="E2105" s="189"/>
      <c r="F2105" s="190" t="s">
        <v>1589</v>
      </c>
      <c r="H2105" s="191" t="n">
        <v>1</v>
      </c>
      <c r="I2105" s="192"/>
      <c r="L2105" s="188"/>
      <c r="M2105" s="193"/>
      <c r="N2105" s="194"/>
      <c r="O2105" s="194"/>
      <c r="P2105" s="194"/>
      <c r="Q2105" s="194"/>
      <c r="R2105" s="194"/>
      <c r="S2105" s="194"/>
      <c r="T2105" s="194"/>
      <c r="U2105" s="195"/>
      <c r="AT2105" s="189" t="s">
        <v>174</v>
      </c>
      <c r="AU2105" s="189" t="s">
        <v>83</v>
      </c>
      <c r="AV2105" s="187" t="s">
        <v>83</v>
      </c>
      <c r="AW2105" s="187" t="s">
        <v>176</v>
      </c>
      <c r="AX2105" s="187" t="s">
        <v>73</v>
      </c>
      <c r="AY2105" s="189" t="s">
        <v>165</v>
      </c>
    </row>
    <row r="2106" s="196" customFormat="true" ht="12" hidden="false" customHeight="false" outlineLevel="0" collapsed="false">
      <c r="B2106" s="197"/>
      <c r="D2106" s="180" t="s">
        <v>174</v>
      </c>
      <c r="E2106" s="198"/>
      <c r="F2106" s="199" t="s">
        <v>178</v>
      </c>
      <c r="H2106" s="200" t="n">
        <v>1</v>
      </c>
      <c r="I2106" s="201"/>
      <c r="L2106" s="197"/>
      <c r="M2106" s="202"/>
      <c r="N2106" s="203"/>
      <c r="O2106" s="203"/>
      <c r="P2106" s="203"/>
      <c r="Q2106" s="203"/>
      <c r="R2106" s="203"/>
      <c r="S2106" s="203"/>
      <c r="T2106" s="203"/>
      <c r="U2106" s="204"/>
      <c r="AT2106" s="198" t="s">
        <v>174</v>
      </c>
      <c r="AU2106" s="198" t="s">
        <v>83</v>
      </c>
      <c r="AV2106" s="196" t="s">
        <v>172</v>
      </c>
      <c r="AW2106" s="196" t="s">
        <v>176</v>
      </c>
      <c r="AX2106" s="196" t="s">
        <v>81</v>
      </c>
      <c r="AY2106" s="198" t="s">
        <v>165</v>
      </c>
    </row>
    <row r="2107" s="22" customFormat="true" ht="24" hidden="false" customHeight="true" outlineLevel="0" collapsed="false">
      <c r="B2107" s="164"/>
      <c r="C2107" s="165" t="s">
        <v>2017</v>
      </c>
      <c r="D2107" s="165" t="s">
        <v>167</v>
      </c>
      <c r="E2107" s="166" t="s">
        <v>2018</v>
      </c>
      <c r="F2107" s="167" t="s">
        <v>2019</v>
      </c>
      <c r="G2107" s="168" t="s">
        <v>1999</v>
      </c>
      <c r="H2107" s="169" t="n">
        <v>11</v>
      </c>
      <c r="I2107" s="170"/>
      <c r="J2107" s="171" t="n">
        <f aca="false">ROUND(I2107*H2107,2)</f>
        <v>0</v>
      </c>
      <c r="K2107" s="215" t="s">
        <v>171</v>
      </c>
      <c r="L2107" s="23"/>
      <c r="M2107" s="172"/>
      <c r="N2107" s="173" t="s">
        <v>44</v>
      </c>
      <c r="O2107" s="54"/>
      <c r="P2107" s="174" t="n">
        <f aca="false">O2107*H2107</f>
        <v>0</v>
      </c>
      <c r="Q2107" s="174" t="n">
        <v>0</v>
      </c>
      <c r="R2107" s="174" t="n">
        <f aca="false">Q2107*H2107</f>
        <v>0</v>
      </c>
      <c r="S2107" s="174" t="n">
        <v>0.0405</v>
      </c>
      <c r="T2107" s="174" t="n">
        <f aca="false">S2107*H2107</f>
        <v>0.4455</v>
      </c>
      <c r="U2107" s="175"/>
      <c r="AR2107" s="176" t="s">
        <v>273</v>
      </c>
      <c r="AT2107" s="176" t="s">
        <v>167</v>
      </c>
      <c r="AU2107" s="176" t="s">
        <v>83</v>
      </c>
      <c r="AY2107" s="3" t="s">
        <v>165</v>
      </c>
      <c r="BE2107" s="177" t="n">
        <f aca="false">IF(N2107="základní",J2107,0)</f>
        <v>0</v>
      </c>
      <c r="BF2107" s="177" t="n">
        <f aca="false">IF(N2107="snížená",J2107,0)</f>
        <v>0</v>
      </c>
      <c r="BG2107" s="177" t="n">
        <f aca="false">IF(N2107="zákl. přenesená",J2107,0)</f>
        <v>0</v>
      </c>
      <c r="BH2107" s="177" t="n">
        <f aca="false">IF(N2107="sníž. přenesená",J2107,0)</f>
        <v>0</v>
      </c>
      <c r="BI2107" s="177" t="n">
        <f aca="false">IF(N2107="nulová",J2107,0)</f>
        <v>0</v>
      </c>
      <c r="BJ2107" s="3" t="s">
        <v>81</v>
      </c>
      <c r="BK2107" s="177" t="n">
        <f aca="false">ROUND(I2107*H2107,2)</f>
        <v>0</v>
      </c>
      <c r="BL2107" s="3" t="s">
        <v>273</v>
      </c>
      <c r="BM2107" s="176" t="s">
        <v>2020</v>
      </c>
    </row>
    <row r="2108" s="187" customFormat="true" ht="12" hidden="false" customHeight="false" outlineLevel="0" collapsed="false">
      <c r="B2108" s="188"/>
      <c r="D2108" s="180" t="s">
        <v>174</v>
      </c>
      <c r="E2108" s="189"/>
      <c r="F2108" s="190" t="s">
        <v>432</v>
      </c>
      <c r="H2108" s="191" t="n">
        <v>3</v>
      </c>
      <c r="I2108" s="192"/>
      <c r="L2108" s="188"/>
      <c r="M2108" s="193"/>
      <c r="N2108" s="194"/>
      <c r="O2108" s="194"/>
      <c r="P2108" s="194"/>
      <c r="Q2108" s="194"/>
      <c r="R2108" s="194"/>
      <c r="S2108" s="194"/>
      <c r="T2108" s="194"/>
      <c r="U2108" s="195"/>
      <c r="AT2108" s="189" t="s">
        <v>174</v>
      </c>
      <c r="AU2108" s="189" t="s">
        <v>83</v>
      </c>
      <c r="AV2108" s="187" t="s">
        <v>83</v>
      </c>
      <c r="AW2108" s="187" t="s">
        <v>176</v>
      </c>
      <c r="AX2108" s="187" t="s">
        <v>73</v>
      </c>
      <c r="AY2108" s="189" t="s">
        <v>165</v>
      </c>
    </row>
    <row r="2109" s="187" customFormat="true" ht="12" hidden="false" customHeight="false" outlineLevel="0" collapsed="false">
      <c r="B2109" s="188"/>
      <c r="D2109" s="180" t="s">
        <v>174</v>
      </c>
      <c r="E2109" s="189"/>
      <c r="F2109" s="190" t="s">
        <v>2021</v>
      </c>
      <c r="H2109" s="191" t="n">
        <v>4</v>
      </c>
      <c r="I2109" s="192"/>
      <c r="L2109" s="188"/>
      <c r="M2109" s="193"/>
      <c r="N2109" s="194"/>
      <c r="O2109" s="194"/>
      <c r="P2109" s="194"/>
      <c r="Q2109" s="194"/>
      <c r="R2109" s="194"/>
      <c r="S2109" s="194"/>
      <c r="T2109" s="194"/>
      <c r="U2109" s="195"/>
      <c r="AT2109" s="189" t="s">
        <v>174</v>
      </c>
      <c r="AU2109" s="189" t="s">
        <v>83</v>
      </c>
      <c r="AV2109" s="187" t="s">
        <v>83</v>
      </c>
      <c r="AW2109" s="187" t="s">
        <v>176</v>
      </c>
      <c r="AX2109" s="187" t="s">
        <v>73</v>
      </c>
      <c r="AY2109" s="189" t="s">
        <v>165</v>
      </c>
    </row>
    <row r="2110" s="187" customFormat="true" ht="12" hidden="false" customHeight="false" outlineLevel="0" collapsed="false">
      <c r="B2110" s="188"/>
      <c r="D2110" s="180" t="s">
        <v>174</v>
      </c>
      <c r="E2110" s="189"/>
      <c r="F2110" s="190" t="s">
        <v>2022</v>
      </c>
      <c r="H2110" s="191" t="n">
        <v>4</v>
      </c>
      <c r="I2110" s="192"/>
      <c r="L2110" s="188"/>
      <c r="M2110" s="193"/>
      <c r="N2110" s="194"/>
      <c r="O2110" s="194"/>
      <c r="P2110" s="194"/>
      <c r="Q2110" s="194"/>
      <c r="R2110" s="194"/>
      <c r="S2110" s="194"/>
      <c r="T2110" s="194"/>
      <c r="U2110" s="195"/>
      <c r="AT2110" s="189" t="s">
        <v>174</v>
      </c>
      <c r="AU2110" s="189" t="s">
        <v>83</v>
      </c>
      <c r="AV2110" s="187" t="s">
        <v>83</v>
      </c>
      <c r="AW2110" s="187" t="s">
        <v>176</v>
      </c>
      <c r="AX2110" s="187" t="s">
        <v>73</v>
      </c>
      <c r="AY2110" s="189" t="s">
        <v>165</v>
      </c>
    </row>
    <row r="2111" s="196" customFormat="true" ht="12" hidden="false" customHeight="false" outlineLevel="0" collapsed="false">
      <c r="B2111" s="197"/>
      <c r="D2111" s="180" t="s">
        <v>174</v>
      </c>
      <c r="E2111" s="198"/>
      <c r="F2111" s="199" t="s">
        <v>178</v>
      </c>
      <c r="H2111" s="200" t="n">
        <v>11</v>
      </c>
      <c r="I2111" s="201"/>
      <c r="L2111" s="197"/>
      <c r="M2111" s="202"/>
      <c r="N2111" s="203"/>
      <c r="O2111" s="203"/>
      <c r="P2111" s="203"/>
      <c r="Q2111" s="203"/>
      <c r="R2111" s="203"/>
      <c r="S2111" s="203"/>
      <c r="T2111" s="203"/>
      <c r="U2111" s="204"/>
      <c r="AT2111" s="198" t="s">
        <v>174</v>
      </c>
      <c r="AU2111" s="198" t="s">
        <v>83</v>
      </c>
      <c r="AV2111" s="196" t="s">
        <v>172</v>
      </c>
      <c r="AW2111" s="196" t="s">
        <v>176</v>
      </c>
      <c r="AX2111" s="196" t="s">
        <v>81</v>
      </c>
      <c r="AY2111" s="198" t="s">
        <v>165</v>
      </c>
    </row>
    <row r="2112" s="22" customFormat="true" ht="24" hidden="false" customHeight="true" outlineLevel="0" collapsed="false">
      <c r="B2112" s="164"/>
      <c r="C2112" s="165" t="s">
        <v>2023</v>
      </c>
      <c r="D2112" s="165" t="s">
        <v>167</v>
      </c>
      <c r="E2112" s="166" t="s">
        <v>2024</v>
      </c>
      <c r="F2112" s="167" t="s">
        <v>2025</v>
      </c>
      <c r="G2112" s="168" t="s">
        <v>1999</v>
      </c>
      <c r="H2112" s="169" t="n">
        <v>1</v>
      </c>
      <c r="I2112" s="170"/>
      <c r="J2112" s="171" t="n">
        <f aca="false">ROUND(I2112*H2112,2)</f>
        <v>0</v>
      </c>
      <c r="K2112" s="215" t="s">
        <v>171</v>
      </c>
      <c r="L2112" s="23"/>
      <c r="M2112" s="172"/>
      <c r="N2112" s="173" t="s">
        <v>44</v>
      </c>
      <c r="O2112" s="54"/>
      <c r="P2112" s="174" t="n">
        <f aca="false">O2112*H2112</f>
        <v>0</v>
      </c>
      <c r="Q2112" s="174" t="n">
        <v>0</v>
      </c>
      <c r="R2112" s="174" t="n">
        <f aca="false">Q2112*H2112</f>
        <v>0</v>
      </c>
      <c r="S2112" s="174" t="n">
        <v>0.12</v>
      </c>
      <c r="T2112" s="174" t="n">
        <f aca="false">S2112*H2112</f>
        <v>0.12</v>
      </c>
      <c r="U2112" s="175"/>
      <c r="AR2112" s="176" t="s">
        <v>273</v>
      </c>
      <c r="AT2112" s="176" t="s">
        <v>167</v>
      </c>
      <c r="AU2112" s="176" t="s">
        <v>83</v>
      </c>
      <c r="AY2112" s="3" t="s">
        <v>165</v>
      </c>
      <c r="BE2112" s="177" t="n">
        <f aca="false">IF(N2112="základní",J2112,0)</f>
        <v>0</v>
      </c>
      <c r="BF2112" s="177" t="n">
        <f aca="false">IF(N2112="snížená",J2112,0)</f>
        <v>0</v>
      </c>
      <c r="BG2112" s="177" t="n">
        <f aca="false">IF(N2112="zákl. přenesená",J2112,0)</f>
        <v>0</v>
      </c>
      <c r="BH2112" s="177" t="n">
        <f aca="false">IF(N2112="sníž. přenesená",J2112,0)</f>
        <v>0</v>
      </c>
      <c r="BI2112" s="177" t="n">
        <f aca="false">IF(N2112="nulová",J2112,0)</f>
        <v>0</v>
      </c>
      <c r="BJ2112" s="3" t="s">
        <v>81</v>
      </c>
      <c r="BK2112" s="177" t="n">
        <f aca="false">ROUND(I2112*H2112,2)</f>
        <v>0</v>
      </c>
      <c r="BL2112" s="3" t="s">
        <v>273</v>
      </c>
      <c r="BM2112" s="176" t="s">
        <v>2026</v>
      </c>
    </row>
    <row r="2113" s="187" customFormat="true" ht="12" hidden="false" customHeight="false" outlineLevel="0" collapsed="false">
      <c r="B2113" s="188"/>
      <c r="D2113" s="180" t="s">
        <v>174</v>
      </c>
      <c r="E2113" s="189"/>
      <c r="F2113" s="190" t="s">
        <v>421</v>
      </c>
      <c r="H2113" s="191" t="n">
        <v>1</v>
      </c>
      <c r="I2113" s="192"/>
      <c r="L2113" s="188"/>
      <c r="M2113" s="193"/>
      <c r="N2113" s="194"/>
      <c r="O2113" s="194"/>
      <c r="P2113" s="194"/>
      <c r="Q2113" s="194"/>
      <c r="R2113" s="194"/>
      <c r="S2113" s="194"/>
      <c r="T2113" s="194"/>
      <c r="U2113" s="195"/>
      <c r="AT2113" s="189" t="s">
        <v>174</v>
      </c>
      <c r="AU2113" s="189" t="s">
        <v>83</v>
      </c>
      <c r="AV2113" s="187" t="s">
        <v>83</v>
      </c>
      <c r="AW2113" s="187" t="s">
        <v>176</v>
      </c>
      <c r="AX2113" s="187" t="s">
        <v>73</v>
      </c>
      <c r="AY2113" s="189" t="s">
        <v>165</v>
      </c>
    </row>
    <row r="2114" s="196" customFormat="true" ht="12" hidden="false" customHeight="false" outlineLevel="0" collapsed="false">
      <c r="B2114" s="197"/>
      <c r="D2114" s="180" t="s">
        <v>174</v>
      </c>
      <c r="E2114" s="198"/>
      <c r="F2114" s="199" t="s">
        <v>178</v>
      </c>
      <c r="H2114" s="200" t="n">
        <v>1</v>
      </c>
      <c r="I2114" s="201"/>
      <c r="L2114" s="197"/>
      <c r="M2114" s="202"/>
      <c r="N2114" s="203"/>
      <c r="O2114" s="203"/>
      <c r="P2114" s="203"/>
      <c r="Q2114" s="203"/>
      <c r="R2114" s="203"/>
      <c r="S2114" s="203"/>
      <c r="T2114" s="203"/>
      <c r="U2114" s="204"/>
      <c r="AT2114" s="198" t="s">
        <v>174</v>
      </c>
      <c r="AU2114" s="198" t="s">
        <v>83</v>
      </c>
      <c r="AV2114" s="196" t="s">
        <v>172</v>
      </c>
      <c r="AW2114" s="196" t="s">
        <v>176</v>
      </c>
      <c r="AX2114" s="196" t="s">
        <v>81</v>
      </c>
      <c r="AY2114" s="198" t="s">
        <v>165</v>
      </c>
    </row>
    <row r="2115" s="22" customFormat="true" ht="16.5" hidden="false" customHeight="true" outlineLevel="0" collapsed="false">
      <c r="B2115" s="164"/>
      <c r="C2115" s="165" t="s">
        <v>2027</v>
      </c>
      <c r="D2115" s="165" t="s">
        <v>167</v>
      </c>
      <c r="E2115" s="166" t="s">
        <v>2028</v>
      </c>
      <c r="F2115" s="167" t="s">
        <v>2029</v>
      </c>
      <c r="G2115" s="168" t="s">
        <v>1999</v>
      </c>
      <c r="H2115" s="169" t="n">
        <v>4</v>
      </c>
      <c r="I2115" s="170"/>
      <c r="J2115" s="171" t="n">
        <f aca="false">ROUND(I2115*H2115,2)</f>
        <v>0</v>
      </c>
      <c r="K2115" s="215" t="s">
        <v>171</v>
      </c>
      <c r="L2115" s="23"/>
      <c r="M2115" s="172"/>
      <c r="N2115" s="173" t="s">
        <v>44</v>
      </c>
      <c r="O2115" s="54"/>
      <c r="P2115" s="174" t="n">
        <f aca="false">O2115*H2115</f>
        <v>0</v>
      </c>
      <c r="Q2115" s="174" t="n">
        <v>0</v>
      </c>
      <c r="R2115" s="174" t="n">
        <f aca="false">Q2115*H2115</f>
        <v>0</v>
      </c>
      <c r="S2115" s="174" t="n">
        <v>0.0347</v>
      </c>
      <c r="T2115" s="174" t="n">
        <f aca="false">S2115*H2115</f>
        <v>0.1388</v>
      </c>
      <c r="U2115" s="175"/>
      <c r="AR2115" s="176" t="s">
        <v>273</v>
      </c>
      <c r="AT2115" s="176" t="s">
        <v>167</v>
      </c>
      <c r="AU2115" s="176" t="s">
        <v>83</v>
      </c>
      <c r="AY2115" s="3" t="s">
        <v>165</v>
      </c>
      <c r="BE2115" s="177" t="n">
        <f aca="false">IF(N2115="základní",J2115,0)</f>
        <v>0</v>
      </c>
      <c r="BF2115" s="177" t="n">
        <f aca="false">IF(N2115="snížená",J2115,0)</f>
        <v>0</v>
      </c>
      <c r="BG2115" s="177" t="n">
        <f aca="false">IF(N2115="zákl. přenesená",J2115,0)</f>
        <v>0</v>
      </c>
      <c r="BH2115" s="177" t="n">
        <f aca="false">IF(N2115="sníž. přenesená",J2115,0)</f>
        <v>0</v>
      </c>
      <c r="BI2115" s="177" t="n">
        <f aca="false">IF(N2115="nulová",J2115,0)</f>
        <v>0</v>
      </c>
      <c r="BJ2115" s="3" t="s">
        <v>81</v>
      </c>
      <c r="BK2115" s="177" t="n">
        <f aca="false">ROUND(I2115*H2115,2)</f>
        <v>0</v>
      </c>
      <c r="BL2115" s="3" t="s">
        <v>273</v>
      </c>
      <c r="BM2115" s="176" t="s">
        <v>2030</v>
      </c>
    </row>
    <row r="2116" s="187" customFormat="true" ht="12" hidden="false" customHeight="false" outlineLevel="0" collapsed="false">
      <c r="B2116" s="188"/>
      <c r="D2116" s="180" t="s">
        <v>174</v>
      </c>
      <c r="E2116" s="189"/>
      <c r="F2116" s="190" t="s">
        <v>2001</v>
      </c>
      <c r="H2116" s="191" t="n">
        <v>2</v>
      </c>
      <c r="I2116" s="192"/>
      <c r="L2116" s="188"/>
      <c r="M2116" s="193"/>
      <c r="N2116" s="194"/>
      <c r="O2116" s="194"/>
      <c r="P2116" s="194"/>
      <c r="Q2116" s="194"/>
      <c r="R2116" s="194"/>
      <c r="S2116" s="194"/>
      <c r="T2116" s="194"/>
      <c r="U2116" s="195"/>
      <c r="AT2116" s="189" t="s">
        <v>174</v>
      </c>
      <c r="AU2116" s="189" t="s">
        <v>83</v>
      </c>
      <c r="AV2116" s="187" t="s">
        <v>83</v>
      </c>
      <c r="AW2116" s="187" t="s">
        <v>176</v>
      </c>
      <c r="AX2116" s="187" t="s">
        <v>73</v>
      </c>
      <c r="AY2116" s="189" t="s">
        <v>165</v>
      </c>
    </row>
    <row r="2117" s="187" customFormat="true" ht="12" hidden="false" customHeight="false" outlineLevel="0" collapsed="false">
      <c r="B2117" s="188"/>
      <c r="D2117" s="180" t="s">
        <v>174</v>
      </c>
      <c r="E2117" s="189"/>
      <c r="F2117" s="190" t="s">
        <v>1589</v>
      </c>
      <c r="H2117" s="191" t="n">
        <v>1</v>
      </c>
      <c r="I2117" s="192"/>
      <c r="L2117" s="188"/>
      <c r="M2117" s="193"/>
      <c r="N2117" s="194"/>
      <c r="O2117" s="194"/>
      <c r="P2117" s="194"/>
      <c r="Q2117" s="194"/>
      <c r="R2117" s="194"/>
      <c r="S2117" s="194"/>
      <c r="T2117" s="194"/>
      <c r="U2117" s="195"/>
      <c r="AT2117" s="189" t="s">
        <v>174</v>
      </c>
      <c r="AU2117" s="189" t="s">
        <v>83</v>
      </c>
      <c r="AV2117" s="187" t="s">
        <v>83</v>
      </c>
      <c r="AW2117" s="187" t="s">
        <v>176</v>
      </c>
      <c r="AX2117" s="187" t="s">
        <v>73</v>
      </c>
      <c r="AY2117" s="189" t="s">
        <v>165</v>
      </c>
    </row>
    <row r="2118" s="187" customFormat="true" ht="12" hidden="false" customHeight="false" outlineLevel="0" collapsed="false">
      <c r="B2118" s="188"/>
      <c r="D2118" s="180" t="s">
        <v>174</v>
      </c>
      <c r="E2118" s="189"/>
      <c r="F2118" s="190" t="s">
        <v>2031</v>
      </c>
      <c r="H2118" s="191" t="n">
        <v>1</v>
      </c>
      <c r="I2118" s="192"/>
      <c r="L2118" s="188"/>
      <c r="M2118" s="193"/>
      <c r="N2118" s="194"/>
      <c r="O2118" s="194"/>
      <c r="P2118" s="194"/>
      <c r="Q2118" s="194"/>
      <c r="R2118" s="194"/>
      <c r="S2118" s="194"/>
      <c r="T2118" s="194"/>
      <c r="U2118" s="195"/>
      <c r="AT2118" s="189" t="s">
        <v>174</v>
      </c>
      <c r="AU2118" s="189" t="s">
        <v>83</v>
      </c>
      <c r="AV2118" s="187" t="s">
        <v>83</v>
      </c>
      <c r="AW2118" s="187" t="s">
        <v>176</v>
      </c>
      <c r="AX2118" s="187" t="s">
        <v>73</v>
      </c>
      <c r="AY2118" s="189" t="s">
        <v>165</v>
      </c>
    </row>
    <row r="2119" s="196" customFormat="true" ht="12" hidden="false" customHeight="false" outlineLevel="0" collapsed="false">
      <c r="B2119" s="197"/>
      <c r="D2119" s="180" t="s">
        <v>174</v>
      </c>
      <c r="E2119" s="198"/>
      <c r="F2119" s="199" t="s">
        <v>178</v>
      </c>
      <c r="H2119" s="200" t="n">
        <v>4</v>
      </c>
      <c r="I2119" s="201"/>
      <c r="L2119" s="197"/>
      <c r="M2119" s="202"/>
      <c r="N2119" s="203"/>
      <c r="O2119" s="203"/>
      <c r="P2119" s="203"/>
      <c r="Q2119" s="203"/>
      <c r="R2119" s="203"/>
      <c r="S2119" s="203"/>
      <c r="T2119" s="203"/>
      <c r="U2119" s="204"/>
      <c r="AT2119" s="198" t="s">
        <v>174</v>
      </c>
      <c r="AU2119" s="198" t="s">
        <v>83</v>
      </c>
      <c r="AV2119" s="196" t="s">
        <v>172</v>
      </c>
      <c r="AW2119" s="196" t="s">
        <v>176</v>
      </c>
      <c r="AX2119" s="196" t="s">
        <v>81</v>
      </c>
      <c r="AY2119" s="198" t="s">
        <v>165</v>
      </c>
    </row>
    <row r="2120" s="22" customFormat="true" ht="16.5" hidden="false" customHeight="true" outlineLevel="0" collapsed="false">
      <c r="B2120" s="164"/>
      <c r="C2120" s="165" t="s">
        <v>2032</v>
      </c>
      <c r="D2120" s="165" t="s">
        <v>167</v>
      </c>
      <c r="E2120" s="166" t="s">
        <v>2033</v>
      </c>
      <c r="F2120" s="167" t="s">
        <v>2034</v>
      </c>
      <c r="G2120" s="168" t="s">
        <v>1999</v>
      </c>
      <c r="H2120" s="169" t="n">
        <v>54</v>
      </c>
      <c r="I2120" s="170"/>
      <c r="J2120" s="171" t="n">
        <f aca="false">ROUND(I2120*H2120,2)</f>
        <v>0</v>
      </c>
      <c r="K2120" s="215" t="s">
        <v>171</v>
      </c>
      <c r="L2120" s="23"/>
      <c r="M2120" s="172"/>
      <c r="N2120" s="173" t="s">
        <v>44</v>
      </c>
      <c r="O2120" s="54"/>
      <c r="P2120" s="174" t="n">
        <f aca="false">O2120*H2120</f>
        <v>0</v>
      </c>
      <c r="Q2120" s="174" t="n">
        <v>0</v>
      </c>
      <c r="R2120" s="174" t="n">
        <f aca="false">Q2120*H2120</f>
        <v>0</v>
      </c>
      <c r="S2120" s="174" t="n">
        <v>0.00156</v>
      </c>
      <c r="T2120" s="174" t="n">
        <f aca="false">S2120*H2120</f>
        <v>0.08424</v>
      </c>
      <c r="U2120" s="175"/>
      <c r="AR2120" s="176" t="s">
        <v>273</v>
      </c>
      <c r="AT2120" s="176" t="s">
        <v>167</v>
      </c>
      <c r="AU2120" s="176" t="s">
        <v>83</v>
      </c>
      <c r="AY2120" s="3" t="s">
        <v>165</v>
      </c>
      <c r="BE2120" s="177" t="n">
        <f aca="false">IF(N2120="základní",J2120,0)</f>
        <v>0</v>
      </c>
      <c r="BF2120" s="177" t="n">
        <f aca="false">IF(N2120="snížená",J2120,0)</f>
        <v>0</v>
      </c>
      <c r="BG2120" s="177" t="n">
        <f aca="false">IF(N2120="zákl. přenesená",J2120,0)</f>
        <v>0</v>
      </c>
      <c r="BH2120" s="177" t="n">
        <f aca="false">IF(N2120="sníž. přenesená",J2120,0)</f>
        <v>0</v>
      </c>
      <c r="BI2120" s="177" t="n">
        <f aca="false">IF(N2120="nulová",J2120,0)</f>
        <v>0</v>
      </c>
      <c r="BJ2120" s="3" t="s">
        <v>81</v>
      </c>
      <c r="BK2120" s="177" t="n">
        <f aca="false">ROUND(I2120*H2120,2)</f>
        <v>0</v>
      </c>
      <c r="BL2120" s="3" t="s">
        <v>273</v>
      </c>
      <c r="BM2120" s="176" t="s">
        <v>2035</v>
      </c>
    </row>
    <row r="2121" s="178" customFormat="true" ht="12" hidden="false" customHeight="false" outlineLevel="0" collapsed="false">
      <c r="B2121" s="179"/>
      <c r="D2121" s="180" t="s">
        <v>174</v>
      </c>
      <c r="E2121" s="181"/>
      <c r="F2121" s="182" t="s">
        <v>210</v>
      </c>
      <c r="H2121" s="181"/>
      <c r="I2121" s="183"/>
      <c r="L2121" s="179"/>
      <c r="M2121" s="184"/>
      <c r="N2121" s="185"/>
      <c r="O2121" s="185"/>
      <c r="P2121" s="185"/>
      <c r="Q2121" s="185"/>
      <c r="R2121" s="185"/>
      <c r="S2121" s="185"/>
      <c r="T2121" s="185"/>
      <c r="U2121" s="186"/>
      <c r="AT2121" s="181" t="s">
        <v>174</v>
      </c>
      <c r="AU2121" s="181" t="s">
        <v>83</v>
      </c>
      <c r="AV2121" s="178" t="s">
        <v>81</v>
      </c>
      <c r="AW2121" s="178" t="s">
        <v>176</v>
      </c>
      <c r="AX2121" s="178" t="s">
        <v>73</v>
      </c>
      <c r="AY2121" s="181" t="s">
        <v>165</v>
      </c>
    </row>
    <row r="2122" s="187" customFormat="true" ht="12" hidden="false" customHeight="false" outlineLevel="0" collapsed="false">
      <c r="B2122" s="188"/>
      <c r="D2122" s="180" t="s">
        <v>174</v>
      </c>
      <c r="E2122" s="189"/>
      <c r="F2122" s="190" t="s">
        <v>2036</v>
      </c>
      <c r="H2122" s="191" t="n">
        <v>2</v>
      </c>
      <c r="I2122" s="192"/>
      <c r="L2122" s="188"/>
      <c r="M2122" s="193"/>
      <c r="N2122" s="194"/>
      <c r="O2122" s="194"/>
      <c r="P2122" s="194"/>
      <c r="Q2122" s="194"/>
      <c r="R2122" s="194"/>
      <c r="S2122" s="194"/>
      <c r="T2122" s="194"/>
      <c r="U2122" s="195"/>
      <c r="AT2122" s="189" t="s">
        <v>174</v>
      </c>
      <c r="AU2122" s="189" t="s">
        <v>83</v>
      </c>
      <c r="AV2122" s="187" t="s">
        <v>83</v>
      </c>
      <c r="AW2122" s="187" t="s">
        <v>176</v>
      </c>
      <c r="AX2122" s="187" t="s">
        <v>73</v>
      </c>
      <c r="AY2122" s="189" t="s">
        <v>165</v>
      </c>
    </row>
    <row r="2123" s="187" customFormat="true" ht="12" hidden="false" customHeight="false" outlineLevel="0" collapsed="false">
      <c r="B2123" s="188"/>
      <c r="D2123" s="180" t="s">
        <v>174</v>
      </c>
      <c r="E2123" s="189"/>
      <c r="F2123" s="190" t="s">
        <v>2037</v>
      </c>
      <c r="H2123" s="191" t="n">
        <v>3</v>
      </c>
      <c r="I2123" s="192"/>
      <c r="L2123" s="188"/>
      <c r="M2123" s="193"/>
      <c r="N2123" s="194"/>
      <c r="O2123" s="194"/>
      <c r="P2123" s="194"/>
      <c r="Q2123" s="194"/>
      <c r="R2123" s="194"/>
      <c r="S2123" s="194"/>
      <c r="T2123" s="194"/>
      <c r="U2123" s="195"/>
      <c r="AT2123" s="189" t="s">
        <v>174</v>
      </c>
      <c r="AU2123" s="189" t="s">
        <v>83</v>
      </c>
      <c r="AV2123" s="187" t="s">
        <v>83</v>
      </c>
      <c r="AW2123" s="187" t="s">
        <v>176</v>
      </c>
      <c r="AX2123" s="187" t="s">
        <v>73</v>
      </c>
      <c r="AY2123" s="189" t="s">
        <v>165</v>
      </c>
    </row>
    <row r="2124" s="187" customFormat="true" ht="12" hidden="false" customHeight="false" outlineLevel="0" collapsed="false">
      <c r="B2124" s="188"/>
      <c r="D2124" s="180" t="s">
        <v>174</v>
      </c>
      <c r="E2124" s="189"/>
      <c r="F2124" s="190" t="s">
        <v>2038</v>
      </c>
      <c r="H2124" s="191" t="n">
        <v>5</v>
      </c>
      <c r="I2124" s="192"/>
      <c r="L2124" s="188"/>
      <c r="M2124" s="193"/>
      <c r="N2124" s="194"/>
      <c r="O2124" s="194"/>
      <c r="P2124" s="194"/>
      <c r="Q2124" s="194"/>
      <c r="R2124" s="194"/>
      <c r="S2124" s="194"/>
      <c r="T2124" s="194"/>
      <c r="U2124" s="195"/>
      <c r="AT2124" s="189" t="s">
        <v>174</v>
      </c>
      <c r="AU2124" s="189" t="s">
        <v>83</v>
      </c>
      <c r="AV2124" s="187" t="s">
        <v>83</v>
      </c>
      <c r="AW2124" s="187" t="s">
        <v>176</v>
      </c>
      <c r="AX2124" s="187" t="s">
        <v>73</v>
      </c>
      <c r="AY2124" s="189" t="s">
        <v>165</v>
      </c>
    </row>
    <row r="2125" s="187" customFormat="true" ht="12" hidden="false" customHeight="false" outlineLevel="0" collapsed="false">
      <c r="B2125" s="188"/>
      <c r="D2125" s="180" t="s">
        <v>174</v>
      </c>
      <c r="E2125" s="189"/>
      <c r="F2125" s="190" t="s">
        <v>2039</v>
      </c>
      <c r="H2125" s="191" t="n">
        <v>1</v>
      </c>
      <c r="I2125" s="192"/>
      <c r="L2125" s="188"/>
      <c r="M2125" s="193"/>
      <c r="N2125" s="194"/>
      <c r="O2125" s="194"/>
      <c r="P2125" s="194"/>
      <c r="Q2125" s="194"/>
      <c r="R2125" s="194"/>
      <c r="S2125" s="194"/>
      <c r="T2125" s="194"/>
      <c r="U2125" s="195"/>
      <c r="AT2125" s="189" t="s">
        <v>174</v>
      </c>
      <c r="AU2125" s="189" t="s">
        <v>83</v>
      </c>
      <c r="AV2125" s="187" t="s">
        <v>83</v>
      </c>
      <c r="AW2125" s="187" t="s">
        <v>176</v>
      </c>
      <c r="AX2125" s="187" t="s">
        <v>73</v>
      </c>
      <c r="AY2125" s="189" t="s">
        <v>165</v>
      </c>
    </row>
    <row r="2126" s="178" customFormat="true" ht="12" hidden="false" customHeight="false" outlineLevel="0" collapsed="false">
      <c r="B2126" s="179"/>
      <c r="D2126" s="180" t="s">
        <v>174</v>
      </c>
      <c r="E2126" s="181"/>
      <c r="F2126" s="182" t="s">
        <v>375</v>
      </c>
      <c r="H2126" s="181"/>
      <c r="I2126" s="183"/>
      <c r="L2126" s="179"/>
      <c r="M2126" s="184"/>
      <c r="N2126" s="185"/>
      <c r="O2126" s="185"/>
      <c r="P2126" s="185"/>
      <c r="Q2126" s="185"/>
      <c r="R2126" s="185"/>
      <c r="S2126" s="185"/>
      <c r="T2126" s="185"/>
      <c r="U2126" s="186"/>
      <c r="AT2126" s="181" t="s">
        <v>174</v>
      </c>
      <c r="AU2126" s="181" t="s">
        <v>83</v>
      </c>
      <c r="AV2126" s="178" t="s">
        <v>81</v>
      </c>
      <c r="AW2126" s="178" t="s">
        <v>176</v>
      </c>
      <c r="AX2126" s="178" t="s">
        <v>73</v>
      </c>
      <c r="AY2126" s="181" t="s">
        <v>165</v>
      </c>
    </row>
    <row r="2127" s="187" customFormat="true" ht="12" hidden="false" customHeight="false" outlineLevel="0" collapsed="false">
      <c r="B2127" s="188"/>
      <c r="D2127" s="180" t="s">
        <v>174</v>
      </c>
      <c r="E2127" s="189"/>
      <c r="F2127" s="190" t="s">
        <v>2040</v>
      </c>
      <c r="H2127" s="191" t="n">
        <v>1</v>
      </c>
      <c r="I2127" s="192"/>
      <c r="L2127" s="188"/>
      <c r="M2127" s="193"/>
      <c r="N2127" s="194"/>
      <c r="O2127" s="194"/>
      <c r="P2127" s="194"/>
      <c r="Q2127" s="194"/>
      <c r="R2127" s="194"/>
      <c r="S2127" s="194"/>
      <c r="T2127" s="194"/>
      <c r="U2127" s="195"/>
      <c r="AT2127" s="189" t="s">
        <v>174</v>
      </c>
      <c r="AU2127" s="189" t="s">
        <v>83</v>
      </c>
      <c r="AV2127" s="187" t="s">
        <v>83</v>
      </c>
      <c r="AW2127" s="187" t="s">
        <v>176</v>
      </c>
      <c r="AX2127" s="187" t="s">
        <v>73</v>
      </c>
      <c r="AY2127" s="189" t="s">
        <v>165</v>
      </c>
    </row>
    <row r="2128" s="187" customFormat="true" ht="12" hidden="false" customHeight="false" outlineLevel="0" collapsed="false">
      <c r="B2128" s="188"/>
      <c r="D2128" s="180" t="s">
        <v>174</v>
      </c>
      <c r="E2128" s="189"/>
      <c r="F2128" s="190" t="s">
        <v>2041</v>
      </c>
      <c r="H2128" s="191" t="n">
        <v>14</v>
      </c>
      <c r="I2128" s="192"/>
      <c r="L2128" s="188"/>
      <c r="M2128" s="193"/>
      <c r="N2128" s="194"/>
      <c r="O2128" s="194"/>
      <c r="P2128" s="194"/>
      <c r="Q2128" s="194"/>
      <c r="R2128" s="194"/>
      <c r="S2128" s="194"/>
      <c r="T2128" s="194"/>
      <c r="U2128" s="195"/>
      <c r="AT2128" s="189" t="s">
        <v>174</v>
      </c>
      <c r="AU2128" s="189" t="s">
        <v>83</v>
      </c>
      <c r="AV2128" s="187" t="s">
        <v>83</v>
      </c>
      <c r="AW2128" s="187" t="s">
        <v>176</v>
      </c>
      <c r="AX2128" s="187" t="s">
        <v>73</v>
      </c>
      <c r="AY2128" s="189" t="s">
        <v>165</v>
      </c>
    </row>
    <row r="2129" s="187" customFormat="true" ht="12" hidden="false" customHeight="false" outlineLevel="0" collapsed="false">
      <c r="B2129" s="188"/>
      <c r="D2129" s="180" t="s">
        <v>174</v>
      </c>
      <c r="E2129" s="189"/>
      <c r="F2129" s="190" t="s">
        <v>2042</v>
      </c>
      <c r="H2129" s="191" t="n">
        <v>4</v>
      </c>
      <c r="I2129" s="192"/>
      <c r="L2129" s="188"/>
      <c r="M2129" s="193"/>
      <c r="N2129" s="194"/>
      <c r="O2129" s="194"/>
      <c r="P2129" s="194"/>
      <c r="Q2129" s="194"/>
      <c r="R2129" s="194"/>
      <c r="S2129" s="194"/>
      <c r="T2129" s="194"/>
      <c r="U2129" s="195"/>
      <c r="AT2129" s="189" t="s">
        <v>174</v>
      </c>
      <c r="AU2129" s="189" t="s">
        <v>83</v>
      </c>
      <c r="AV2129" s="187" t="s">
        <v>83</v>
      </c>
      <c r="AW2129" s="187" t="s">
        <v>176</v>
      </c>
      <c r="AX2129" s="187" t="s">
        <v>73</v>
      </c>
      <c r="AY2129" s="189" t="s">
        <v>165</v>
      </c>
    </row>
    <row r="2130" s="187" customFormat="true" ht="12" hidden="false" customHeight="false" outlineLevel="0" collapsed="false">
      <c r="B2130" s="188"/>
      <c r="D2130" s="180" t="s">
        <v>174</v>
      </c>
      <c r="E2130" s="189"/>
      <c r="F2130" s="190" t="s">
        <v>2043</v>
      </c>
      <c r="H2130" s="191" t="n">
        <v>3</v>
      </c>
      <c r="I2130" s="192"/>
      <c r="L2130" s="188"/>
      <c r="M2130" s="193"/>
      <c r="N2130" s="194"/>
      <c r="O2130" s="194"/>
      <c r="P2130" s="194"/>
      <c r="Q2130" s="194"/>
      <c r="R2130" s="194"/>
      <c r="S2130" s="194"/>
      <c r="T2130" s="194"/>
      <c r="U2130" s="195"/>
      <c r="AT2130" s="189" t="s">
        <v>174</v>
      </c>
      <c r="AU2130" s="189" t="s">
        <v>83</v>
      </c>
      <c r="AV2130" s="187" t="s">
        <v>83</v>
      </c>
      <c r="AW2130" s="187" t="s">
        <v>176</v>
      </c>
      <c r="AX2130" s="187" t="s">
        <v>73</v>
      </c>
      <c r="AY2130" s="189" t="s">
        <v>165</v>
      </c>
    </row>
    <row r="2131" s="178" customFormat="true" ht="12" hidden="false" customHeight="false" outlineLevel="0" collapsed="false">
      <c r="B2131" s="179"/>
      <c r="D2131" s="180" t="s">
        <v>174</v>
      </c>
      <c r="E2131" s="181"/>
      <c r="F2131" s="182" t="s">
        <v>377</v>
      </c>
      <c r="H2131" s="181"/>
      <c r="I2131" s="183"/>
      <c r="L2131" s="179"/>
      <c r="M2131" s="184"/>
      <c r="N2131" s="185"/>
      <c r="O2131" s="185"/>
      <c r="P2131" s="185"/>
      <c r="Q2131" s="185"/>
      <c r="R2131" s="185"/>
      <c r="S2131" s="185"/>
      <c r="T2131" s="185"/>
      <c r="U2131" s="186"/>
      <c r="AT2131" s="181" t="s">
        <v>174</v>
      </c>
      <c r="AU2131" s="181" t="s">
        <v>83</v>
      </c>
      <c r="AV2131" s="178" t="s">
        <v>81</v>
      </c>
      <c r="AW2131" s="178" t="s">
        <v>176</v>
      </c>
      <c r="AX2131" s="178" t="s">
        <v>73</v>
      </c>
      <c r="AY2131" s="181" t="s">
        <v>165</v>
      </c>
    </row>
    <row r="2132" s="187" customFormat="true" ht="12" hidden="false" customHeight="false" outlineLevel="0" collapsed="false">
      <c r="B2132" s="188"/>
      <c r="D2132" s="180" t="s">
        <v>174</v>
      </c>
      <c r="E2132" s="189"/>
      <c r="F2132" s="190" t="s">
        <v>2040</v>
      </c>
      <c r="H2132" s="191" t="n">
        <v>1</v>
      </c>
      <c r="I2132" s="192"/>
      <c r="L2132" s="188"/>
      <c r="M2132" s="193"/>
      <c r="N2132" s="194"/>
      <c r="O2132" s="194"/>
      <c r="P2132" s="194"/>
      <c r="Q2132" s="194"/>
      <c r="R2132" s="194"/>
      <c r="S2132" s="194"/>
      <c r="T2132" s="194"/>
      <c r="U2132" s="195"/>
      <c r="AT2132" s="189" t="s">
        <v>174</v>
      </c>
      <c r="AU2132" s="189" t="s">
        <v>83</v>
      </c>
      <c r="AV2132" s="187" t="s">
        <v>83</v>
      </c>
      <c r="AW2132" s="187" t="s">
        <v>176</v>
      </c>
      <c r="AX2132" s="187" t="s">
        <v>73</v>
      </c>
      <c r="AY2132" s="189" t="s">
        <v>165</v>
      </c>
    </row>
    <row r="2133" s="187" customFormat="true" ht="12" hidden="false" customHeight="false" outlineLevel="0" collapsed="false">
      <c r="B2133" s="188"/>
      <c r="D2133" s="180" t="s">
        <v>174</v>
      </c>
      <c r="E2133" s="189"/>
      <c r="F2133" s="190" t="s">
        <v>2041</v>
      </c>
      <c r="H2133" s="191" t="n">
        <v>14</v>
      </c>
      <c r="I2133" s="192"/>
      <c r="L2133" s="188"/>
      <c r="M2133" s="193"/>
      <c r="N2133" s="194"/>
      <c r="O2133" s="194"/>
      <c r="P2133" s="194"/>
      <c r="Q2133" s="194"/>
      <c r="R2133" s="194"/>
      <c r="S2133" s="194"/>
      <c r="T2133" s="194"/>
      <c r="U2133" s="195"/>
      <c r="AT2133" s="189" t="s">
        <v>174</v>
      </c>
      <c r="AU2133" s="189" t="s">
        <v>83</v>
      </c>
      <c r="AV2133" s="187" t="s">
        <v>83</v>
      </c>
      <c r="AW2133" s="187" t="s">
        <v>176</v>
      </c>
      <c r="AX2133" s="187" t="s">
        <v>73</v>
      </c>
      <c r="AY2133" s="189" t="s">
        <v>165</v>
      </c>
    </row>
    <row r="2134" s="187" customFormat="true" ht="12" hidden="false" customHeight="false" outlineLevel="0" collapsed="false">
      <c r="B2134" s="188"/>
      <c r="D2134" s="180" t="s">
        <v>174</v>
      </c>
      <c r="E2134" s="189"/>
      <c r="F2134" s="190" t="s">
        <v>2042</v>
      </c>
      <c r="H2134" s="191" t="n">
        <v>4</v>
      </c>
      <c r="I2134" s="192"/>
      <c r="L2134" s="188"/>
      <c r="M2134" s="193"/>
      <c r="N2134" s="194"/>
      <c r="O2134" s="194"/>
      <c r="P2134" s="194"/>
      <c r="Q2134" s="194"/>
      <c r="R2134" s="194"/>
      <c r="S2134" s="194"/>
      <c r="T2134" s="194"/>
      <c r="U2134" s="195"/>
      <c r="AT2134" s="189" t="s">
        <v>174</v>
      </c>
      <c r="AU2134" s="189" t="s">
        <v>83</v>
      </c>
      <c r="AV2134" s="187" t="s">
        <v>83</v>
      </c>
      <c r="AW2134" s="187" t="s">
        <v>176</v>
      </c>
      <c r="AX2134" s="187" t="s">
        <v>73</v>
      </c>
      <c r="AY2134" s="189" t="s">
        <v>165</v>
      </c>
    </row>
    <row r="2135" s="187" customFormat="true" ht="12" hidden="false" customHeight="false" outlineLevel="0" collapsed="false">
      <c r="B2135" s="188"/>
      <c r="D2135" s="180" t="s">
        <v>174</v>
      </c>
      <c r="E2135" s="189"/>
      <c r="F2135" s="190" t="s">
        <v>2044</v>
      </c>
      <c r="H2135" s="191" t="n">
        <v>2</v>
      </c>
      <c r="I2135" s="192"/>
      <c r="L2135" s="188"/>
      <c r="M2135" s="193"/>
      <c r="N2135" s="194"/>
      <c r="O2135" s="194"/>
      <c r="P2135" s="194"/>
      <c r="Q2135" s="194"/>
      <c r="R2135" s="194"/>
      <c r="S2135" s="194"/>
      <c r="T2135" s="194"/>
      <c r="U2135" s="195"/>
      <c r="AT2135" s="189" t="s">
        <v>174</v>
      </c>
      <c r="AU2135" s="189" t="s">
        <v>83</v>
      </c>
      <c r="AV2135" s="187" t="s">
        <v>83</v>
      </c>
      <c r="AW2135" s="187" t="s">
        <v>176</v>
      </c>
      <c r="AX2135" s="187" t="s">
        <v>73</v>
      </c>
      <c r="AY2135" s="189" t="s">
        <v>165</v>
      </c>
    </row>
    <row r="2136" s="196" customFormat="true" ht="12" hidden="false" customHeight="false" outlineLevel="0" collapsed="false">
      <c r="B2136" s="197"/>
      <c r="D2136" s="180" t="s">
        <v>174</v>
      </c>
      <c r="E2136" s="198"/>
      <c r="F2136" s="199" t="s">
        <v>178</v>
      </c>
      <c r="H2136" s="200" t="n">
        <v>54</v>
      </c>
      <c r="I2136" s="201"/>
      <c r="L2136" s="197"/>
      <c r="M2136" s="202"/>
      <c r="N2136" s="203"/>
      <c r="O2136" s="203"/>
      <c r="P2136" s="203"/>
      <c r="Q2136" s="203"/>
      <c r="R2136" s="203"/>
      <c r="S2136" s="203"/>
      <c r="T2136" s="203"/>
      <c r="U2136" s="204"/>
      <c r="AT2136" s="198" t="s">
        <v>174</v>
      </c>
      <c r="AU2136" s="198" t="s">
        <v>83</v>
      </c>
      <c r="AV2136" s="196" t="s">
        <v>172</v>
      </c>
      <c r="AW2136" s="196" t="s">
        <v>176</v>
      </c>
      <c r="AX2136" s="196" t="s">
        <v>81</v>
      </c>
      <c r="AY2136" s="198" t="s">
        <v>165</v>
      </c>
    </row>
    <row r="2137" s="22" customFormat="true" ht="16.5" hidden="false" customHeight="true" outlineLevel="0" collapsed="false">
      <c r="B2137" s="164"/>
      <c r="C2137" s="165" t="s">
        <v>2045</v>
      </c>
      <c r="D2137" s="165" t="s">
        <v>167</v>
      </c>
      <c r="E2137" s="166" t="s">
        <v>2046</v>
      </c>
      <c r="F2137" s="167" t="s">
        <v>2047</v>
      </c>
      <c r="G2137" s="168" t="s">
        <v>403</v>
      </c>
      <c r="H2137" s="169" t="n">
        <v>45</v>
      </c>
      <c r="I2137" s="170"/>
      <c r="J2137" s="171" t="n">
        <f aca="false">ROUND(I2137*H2137,2)</f>
        <v>0</v>
      </c>
      <c r="K2137" s="215" t="s">
        <v>171</v>
      </c>
      <c r="L2137" s="23"/>
      <c r="M2137" s="172"/>
      <c r="N2137" s="173" t="s">
        <v>44</v>
      </c>
      <c r="O2137" s="54"/>
      <c r="P2137" s="174" t="n">
        <f aca="false">O2137*H2137</f>
        <v>0</v>
      </c>
      <c r="Q2137" s="174" t="n">
        <v>0</v>
      </c>
      <c r="R2137" s="174" t="n">
        <f aca="false">Q2137*H2137</f>
        <v>0</v>
      </c>
      <c r="S2137" s="174" t="n">
        <v>0.00085</v>
      </c>
      <c r="T2137" s="174" t="n">
        <f aca="false">S2137*H2137</f>
        <v>0.03825</v>
      </c>
      <c r="U2137" s="175"/>
      <c r="AR2137" s="176" t="s">
        <v>273</v>
      </c>
      <c r="AT2137" s="176" t="s">
        <v>167</v>
      </c>
      <c r="AU2137" s="176" t="s">
        <v>83</v>
      </c>
      <c r="AY2137" s="3" t="s">
        <v>165</v>
      </c>
      <c r="BE2137" s="177" t="n">
        <f aca="false">IF(N2137="základní",J2137,0)</f>
        <v>0</v>
      </c>
      <c r="BF2137" s="177" t="n">
        <f aca="false">IF(N2137="snížená",J2137,0)</f>
        <v>0</v>
      </c>
      <c r="BG2137" s="177" t="n">
        <f aca="false">IF(N2137="zákl. přenesená",J2137,0)</f>
        <v>0</v>
      </c>
      <c r="BH2137" s="177" t="n">
        <f aca="false">IF(N2137="sníž. přenesená",J2137,0)</f>
        <v>0</v>
      </c>
      <c r="BI2137" s="177" t="n">
        <f aca="false">IF(N2137="nulová",J2137,0)</f>
        <v>0</v>
      </c>
      <c r="BJ2137" s="3" t="s">
        <v>81</v>
      </c>
      <c r="BK2137" s="177" t="n">
        <f aca="false">ROUND(I2137*H2137,2)</f>
        <v>0</v>
      </c>
      <c r="BL2137" s="3" t="s">
        <v>273</v>
      </c>
      <c r="BM2137" s="176" t="s">
        <v>2048</v>
      </c>
    </row>
    <row r="2138" s="178" customFormat="true" ht="12" hidden="false" customHeight="false" outlineLevel="0" collapsed="false">
      <c r="B2138" s="179"/>
      <c r="D2138" s="180" t="s">
        <v>174</v>
      </c>
      <c r="E2138" s="181"/>
      <c r="F2138" s="182" t="s">
        <v>210</v>
      </c>
      <c r="H2138" s="181"/>
      <c r="I2138" s="183"/>
      <c r="L2138" s="179"/>
      <c r="M2138" s="184"/>
      <c r="N2138" s="185"/>
      <c r="O2138" s="185"/>
      <c r="P2138" s="185"/>
      <c r="Q2138" s="185"/>
      <c r="R2138" s="185"/>
      <c r="S2138" s="185"/>
      <c r="T2138" s="185"/>
      <c r="U2138" s="186"/>
      <c r="AT2138" s="181" t="s">
        <v>174</v>
      </c>
      <c r="AU2138" s="181" t="s">
        <v>83</v>
      </c>
      <c r="AV2138" s="178" t="s">
        <v>81</v>
      </c>
      <c r="AW2138" s="178" t="s">
        <v>176</v>
      </c>
      <c r="AX2138" s="178" t="s">
        <v>73</v>
      </c>
      <c r="AY2138" s="181" t="s">
        <v>165</v>
      </c>
    </row>
    <row r="2139" s="187" customFormat="true" ht="12" hidden="false" customHeight="false" outlineLevel="0" collapsed="false">
      <c r="B2139" s="188"/>
      <c r="D2139" s="180" t="s">
        <v>174</v>
      </c>
      <c r="E2139" s="189"/>
      <c r="F2139" s="190" t="s">
        <v>2037</v>
      </c>
      <c r="H2139" s="191" t="n">
        <v>3</v>
      </c>
      <c r="I2139" s="192"/>
      <c r="L2139" s="188"/>
      <c r="M2139" s="193"/>
      <c r="N2139" s="194"/>
      <c r="O2139" s="194"/>
      <c r="P2139" s="194"/>
      <c r="Q2139" s="194"/>
      <c r="R2139" s="194"/>
      <c r="S2139" s="194"/>
      <c r="T2139" s="194"/>
      <c r="U2139" s="195"/>
      <c r="AT2139" s="189" t="s">
        <v>174</v>
      </c>
      <c r="AU2139" s="189" t="s">
        <v>83</v>
      </c>
      <c r="AV2139" s="187" t="s">
        <v>83</v>
      </c>
      <c r="AW2139" s="187" t="s">
        <v>176</v>
      </c>
      <c r="AX2139" s="187" t="s">
        <v>73</v>
      </c>
      <c r="AY2139" s="189" t="s">
        <v>165</v>
      </c>
    </row>
    <row r="2140" s="187" customFormat="true" ht="12" hidden="false" customHeight="false" outlineLevel="0" collapsed="false">
      <c r="B2140" s="188"/>
      <c r="D2140" s="180" t="s">
        <v>174</v>
      </c>
      <c r="E2140" s="189"/>
      <c r="F2140" s="190" t="s">
        <v>2038</v>
      </c>
      <c r="H2140" s="191" t="n">
        <v>5</v>
      </c>
      <c r="I2140" s="192"/>
      <c r="L2140" s="188"/>
      <c r="M2140" s="193"/>
      <c r="N2140" s="194"/>
      <c r="O2140" s="194"/>
      <c r="P2140" s="194"/>
      <c r="Q2140" s="194"/>
      <c r="R2140" s="194"/>
      <c r="S2140" s="194"/>
      <c r="T2140" s="194"/>
      <c r="U2140" s="195"/>
      <c r="AT2140" s="189" t="s">
        <v>174</v>
      </c>
      <c r="AU2140" s="189" t="s">
        <v>83</v>
      </c>
      <c r="AV2140" s="187" t="s">
        <v>83</v>
      </c>
      <c r="AW2140" s="187" t="s">
        <v>176</v>
      </c>
      <c r="AX2140" s="187" t="s">
        <v>73</v>
      </c>
      <c r="AY2140" s="189" t="s">
        <v>165</v>
      </c>
    </row>
    <row r="2141" s="178" customFormat="true" ht="12" hidden="false" customHeight="false" outlineLevel="0" collapsed="false">
      <c r="B2141" s="179"/>
      <c r="D2141" s="180" t="s">
        <v>174</v>
      </c>
      <c r="E2141" s="181"/>
      <c r="F2141" s="182" t="s">
        <v>375</v>
      </c>
      <c r="H2141" s="181"/>
      <c r="I2141" s="183"/>
      <c r="L2141" s="179"/>
      <c r="M2141" s="184"/>
      <c r="N2141" s="185"/>
      <c r="O2141" s="185"/>
      <c r="P2141" s="185"/>
      <c r="Q2141" s="185"/>
      <c r="R2141" s="185"/>
      <c r="S2141" s="185"/>
      <c r="T2141" s="185"/>
      <c r="U2141" s="186"/>
      <c r="AT2141" s="181" t="s">
        <v>174</v>
      </c>
      <c r="AU2141" s="181" t="s">
        <v>83</v>
      </c>
      <c r="AV2141" s="178" t="s">
        <v>81</v>
      </c>
      <c r="AW2141" s="178" t="s">
        <v>176</v>
      </c>
      <c r="AX2141" s="178" t="s">
        <v>73</v>
      </c>
      <c r="AY2141" s="181" t="s">
        <v>165</v>
      </c>
    </row>
    <row r="2142" s="187" customFormat="true" ht="12" hidden="false" customHeight="false" outlineLevel="0" collapsed="false">
      <c r="B2142" s="188"/>
      <c r="D2142" s="180" t="s">
        <v>174</v>
      </c>
      <c r="E2142" s="189"/>
      <c r="F2142" s="190" t="s">
        <v>2041</v>
      </c>
      <c r="H2142" s="191" t="n">
        <v>14</v>
      </c>
      <c r="I2142" s="192"/>
      <c r="L2142" s="188"/>
      <c r="M2142" s="193"/>
      <c r="N2142" s="194"/>
      <c r="O2142" s="194"/>
      <c r="P2142" s="194"/>
      <c r="Q2142" s="194"/>
      <c r="R2142" s="194"/>
      <c r="S2142" s="194"/>
      <c r="T2142" s="194"/>
      <c r="U2142" s="195"/>
      <c r="AT2142" s="189" t="s">
        <v>174</v>
      </c>
      <c r="AU2142" s="189" t="s">
        <v>83</v>
      </c>
      <c r="AV2142" s="187" t="s">
        <v>83</v>
      </c>
      <c r="AW2142" s="187" t="s">
        <v>176</v>
      </c>
      <c r="AX2142" s="187" t="s">
        <v>73</v>
      </c>
      <c r="AY2142" s="189" t="s">
        <v>165</v>
      </c>
    </row>
    <row r="2143" s="187" customFormat="true" ht="12" hidden="false" customHeight="false" outlineLevel="0" collapsed="false">
      <c r="B2143" s="188"/>
      <c r="D2143" s="180" t="s">
        <v>174</v>
      </c>
      <c r="E2143" s="189"/>
      <c r="F2143" s="190" t="s">
        <v>2042</v>
      </c>
      <c r="H2143" s="191" t="n">
        <v>4</v>
      </c>
      <c r="I2143" s="192"/>
      <c r="L2143" s="188"/>
      <c r="M2143" s="193"/>
      <c r="N2143" s="194"/>
      <c r="O2143" s="194"/>
      <c r="P2143" s="194"/>
      <c r="Q2143" s="194"/>
      <c r="R2143" s="194"/>
      <c r="S2143" s="194"/>
      <c r="T2143" s="194"/>
      <c r="U2143" s="195"/>
      <c r="AT2143" s="189" t="s">
        <v>174</v>
      </c>
      <c r="AU2143" s="189" t="s">
        <v>83</v>
      </c>
      <c r="AV2143" s="187" t="s">
        <v>83</v>
      </c>
      <c r="AW2143" s="187" t="s">
        <v>176</v>
      </c>
      <c r="AX2143" s="187" t="s">
        <v>73</v>
      </c>
      <c r="AY2143" s="189" t="s">
        <v>165</v>
      </c>
    </row>
    <row r="2144" s="187" customFormat="true" ht="12" hidden="false" customHeight="false" outlineLevel="0" collapsed="false">
      <c r="B2144" s="188"/>
      <c r="D2144" s="180" t="s">
        <v>174</v>
      </c>
      <c r="E2144" s="189"/>
      <c r="F2144" s="190" t="s">
        <v>2039</v>
      </c>
      <c r="H2144" s="191" t="n">
        <v>1</v>
      </c>
      <c r="I2144" s="192"/>
      <c r="L2144" s="188"/>
      <c r="M2144" s="193"/>
      <c r="N2144" s="194"/>
      <c r="O2144" s="194"/>
      <c r="P2144" s="194"/>
      <c r="Q2144" s="194"/>
      <c r="R2144" s="194"/>
      <c r="S2144" s="194"/>
      <c r="T2144" s="194"/>
      <c r="U2144" s="195"/>
      <c r="AT2144" s="189" t="s">
        <v>174</v>
      </c>
      <c r="AU2144" s="189" t="s">
        <v>83</v>
      </c>
      <c r="AV2144" s="187" t="s">
        <v>83</v>
      </c>
      <c r="AW2144" s="187" t="s">
        <v>176</v>
      </c>
      <c r="AX2144" s="187" t="s">
        <v>73</v>
      </c>
      <c r="AY2144" s="189" t="s">
        <v>165</v>
      </c>
    </row>
    <row r="2145" s="178" customFormat="true" ht="12" hidden="false" customHeight="false" outlineLevel="0" collapsed="false">
      <c r="B2145" s="179"/>
      <c r="D2145" s="180" t="s">
        <v>174</v>
      </c>
      <c r="E2145" s="181"/>
      <c r="F2145" s="182" t="s">
        <v>377</v>
      </c>
      <c r="H2145" s="181"/>
      <c r="I2145" s="183"/>
      <c r="L2145" s="179"/>
      <c r="M2145" s="184"/>
      <c r="N2145" s="185"/>
      <c r="O2145" s="185"/>
      <c r="P2145" s="185"/>
      <c r="Q2145" s="185"/>
      <c r="R2145" s="185"/>
      <c r="S2145" s="185"/>
      <c r="T2145" s="185"/>
      <c r="U2145" s="186"/>
      <c r="AT2145" s="181" t="s">
        <v>174</v>
      </c>
      <c r="AU2145" s="181" t="s">
        <v>83</v>
      </c>
      <c r="AV2145" s="178" t="s">
        <v>81</v>
      </c>
      <c r="AW2145" s="178" t="s">
        <v>176</v>
      </c>
      <c r="AX2145" s="178" t="s">
        <v>73</v>
      </c>
      <c r="AY2145" s="181" t="s">
        <v>165</v>
      </c>
    </row>
    <row r="2146" s="187" customFormat="true" ht="12" hidden="false" customHeight="false" outlineLevel="0" collapsed="false">
      <c r="B2146" s="188"/>
      <c r="D2146" s="180" t="s">
        <v>174</v>
      </c>
      <c r="E2146" s="189"/>
      <c r="F2146" s="190" t="s">
        <v>2041</v>
      </c>
      <c r="H2146" s="191" t="n">
        <v>14</v>
      </c>
      <c r="I2146" s="192"/>
      <c r="L2146" s="188"/>
      <c r="M2146" s="193"/>
      <c r="N2146" s="194"/>
      <c r="O2146" s="194"/>
      <c r="P2146" s="194"/>
      <c r="Q2146" s="194"/>
      <c r="R2146" s="194"/>
      <c r="S2146" s="194"/>
      <c r="T2146" s="194"/>
      <c r="U2146" s="195"/>
      <c r="AT2146" s="189" t="s">
        <v>174</v>
      </c>
      <c r="AU2146" s="189" t="s">
        <v>83</v>
      </c>
      <c r="AV2146" s="187" t="s">
        <v>83</v>
      </c>
      <c r="AW2146" s="187" t="s">
        <v>176</v>
      </c>
      <c r="AX2146" s="187" t="s">
        <v>73</v>
      </c>
      <c r="AY2146" s="189" t="s">
        <v>165</v>
      </c>
    </row>
    <row r="2147" s="187" customFormat="true" ht="12" hidden="false" customHeight="false" outlineLevel="0" collapsed="false">
      <c r="B2147" s="188"/>
      <c r="D2147" s="180" t="s">
        <v>174</v>
      </c>
      <c r="E2147" s="189"/>
      <c r="F2147" s="190" t="s">
        <v>2042</v>
      </c>
      <c r="H2147" s="191" t="n">
        <v>4</v>
      </c>
      <c r="I2147" s="192"/>
      <c r="L2147" s="188"/>
      <c r="M2147" s="193"/>
      <c r="N2147" s="194"/>
      <c r="O2147" s="194"/>
      <c r="P2147" s="194"/>
      <c r="Q2147" s="194"/>
      <c r="R2147" s="194"/>
      <c r="S2147" s="194"/>
      <c r="T2147" s="194"/>
      <c r="U2147" s="195"/>
      <c r="AT2147" s="189" t="s">
        <v>174</v>
      </c>
      <c r="AU2147" s="189" t="s">
        <v>83</v>
      </c>
      <c r="AV2147" s="187" t="s">
        <v>83</v>
      </c>
      <c r="AW2147" s="187" t="s">
        <v>176</v>
      </c>
      <c r="AX2147" s="187" t="s">
        <v>73</v>
      </c>
      <c r="AY2147" s="189" t="s">
        <v>165</v>
      </c>
    </row>
    <row r="2148" s="196" customFormat="true" ht="12" hidden="false" customHeight="false" outlineLevel="0" collapsed="false">
      <c r="B2148" s="197"/>
      <c r="D2148" s="180" t="s">
        <v>174</v>
      </c>
      <c r="E2148" s="198"/>
      <c r="F2148" s="199" t="s">
        <v>178</v>
      </c>
      <c r="H2148" s="200" t="n">
        <v>45</v>
      </c>
      <c r="I2148" s="201"/>
      <c r="L2148" s="197"/>
      <c r="M2148" s="202"/>
      <c r="N2148" s="203"/>
      <c r="O2148" s="203"/>
      <c r="P2148" s="203"/>
      <c r="Q2148" s="203"/>
      <c r="R2148" s="203"/>
      <c r="S2148" s="203"/>
      <c r="T2148" s="203"/>
      <c r="U2148" s="204"/>
      <c r="AT2148" s="198" t="s">
        <v>174</v>
      </c>
      <c r="AU2148" s="198" t="s">
        <v>83</v>
      </c>
      <c r="AV2148" s="196" t="s">
        <v>172</v>
      </c>
      <c r="AW2148" s="196" t="s">
        <v>176</v>
      </c>
      <c r="AX2148" s="196" t="s">
        <v>81</v>
      </c>
      <c r="AY2148" s="198" t="s">
        <v>165</v>
      </c>
    </row>
    <row r="2149" s="22" customFormat="true" ht="16.5" hidden="false" customHeight="true" outlineLevel="0" collapsed="false">
      <c r="B2149" s="164"/>
      <c r="C2149" s="165" t="s">
        <v>2049</v>
      </c>
      <c r="D2149" s="165" t="s">
        <v>167</v>
      </c>
      <c r="E2149" s="166" t="s">
        <v>2050</v>
      </c>
      <c r="F2149" s="167" t="s">
        <v>2051</v>
      </c>
      <c r="G2149" s="168" t="s">
        <v>403</v>
      </c>
      <c r="H2149" s="169" t="n">
        <v>20</v>
      </c>
      <c r="I2149" s="170"/>
      <c r="J2149" s="171" t="n">
        <f aca="false">ROUND(I2149*H2149,2)</f>
        <v>0</v>
      </c>
      <c r="K2149" s="215" t="s">
        <v>171</v>
      </c>
      <c r="L2149" s="23"/>
      <c r="M2149" s="172"/>
      <c r="N2149" s="173" t="s">
        <v>44</v>
      </c>
      <c r="O2149" s="54"/>
      <c r="P2149" s="174" t="n">
        <f aca="false">O2149*H2149</f>
        <v>0</v>
      </c>
      <c r="Q2149" s="174" t="n">
        <v>0</v>
      </c>
      <c r="R2149" s="174" t="n">
        <f aca="false">Q2149*H2149</f>
        <v>0</v>
      </c>
      <c r="S2149" s="174" t="n">
        <v>0.00924</v>
      </c>
      <c r="T2149" s="174" t="n">
        <f aca="false">S2149*H2149</f>
        <v>0.1848</v>
      </c>
      <c r="U2149" s="175"/>
      <c r="AR2149" s="176" t="s">
        <v>273</v>
      </c>
      <c r="AT2149" s="176" t="s">
        <v>167</v>
      </c>
      <c r="AU2149" s="176" t="s">
        <v>83</v>
      </c>
      <c r="AY2149" s="3" t="s">
        <v>165</v>
      </c>
      <c r="BE2149" s="177" t="n">
        <f aca="false">IF(N2149="základní",J2149,0)</f>
        <v>0</v>
      </c>
      <c r="BF2149" s="177" t="n">
        <f aca="false">IF(N2149="snížená",J2149,0)</f>
        <v>0</v>
      </c>
      <c r="BG2149" s="177" t="n">
        <f aca="false">IF(N2149="zákl. přenesená",J2149,0)</f>
        <v>0</v>
      </c>
      <c r="BH2149" s="177" t="n">
        <f aca="false">IF(N2149="sníž. přenesená",J2149,0)</f>
        <v>0</v>
      </c>
      <c r="BI2149" s="177" t="n">
        <f aca="false">IF(N2149="nulová",J2149,0)</f>
        <v>0</v>
      </c>
      <c r="BJ2149" s="3" t="s">
        <v>81</v>
      </c>
      <c r="BK2149" s="177" t="n">
        <f aca="false">ROUND(I2149*H2149,2)</f>
        <v>0</v>
      </c>
      <c r="BL2149" s="3" t="s">
        <v>273</v>
      </c>
      <c r="BM2149" s="176" t="s">
        <v>2052</v>
      </c>
    </row>
    <row r="2150" s="187" customFormat="true" ht="12" hidden="false" customHeight="false" outlineLevel="0" collapsed="false">
      <c r="B2150" s="188"/>
      <c r="D2150" s="180" t="s">
        <v>174</v>
      </c>
      <c r="E2150" s="189"/>
      <c r="F2150" s="190" t="s">
        <v>2053</v>
      </c>
      <c r="H2150" s="191" t="n">
        <v>10</v>
      </c>
      <c r="I2150" s="192"/>
      <c r="L2150" s="188"/>
      <c r="M2150" s="193"/>
      <c r="N2150" s="194"/>
      <c r="O2150" s="194"/>
      <c r="P2150" s="194"/>
      <c r="Q2150" s="194"/>
      <c r="R2150" s="194"/>
      <c r="S2150" s="194"/>
      <c r="T2150" s="194"/>
      <c r="U2150" s="195"/>
      <c r="AT2150" s="189" t="s">
        <v>174</v>
      </c>
      <c r="AU2150" s="189" t="s">
        <v>83</v>
      </c>
      <c r="AV2150" s="187" t="s">
        <v>83</v>
      </c>
      <c r="AW2150" s="187" t="s">
        <v>176</v>
      </c>
      <c r="AX2150" s="187" t="s">
        <v>73</v>
      </c>
      <c r="AY2150" s="189" t="s">
        <v>165</v>
      </c>
    </row>
    <row r="2151" s="187" customFormat="true" ht="12" hidden="false" customHeight="false" outlineLevel="0" collapsed="false">
      <c r="B2151" s="188"/>
      <c r="D2151" s="180" t="s">
        <v>174</v>
      </c>
      <c r="E2151" s="189"/>
      <c r="F2151" s="190" t="s">
        <v>2054</v>
      </c>
      <c r="H2151" s="191" t="n">
        <v>10</v>
      </c>
      <c r="I2151" s="192"/>
      <c r="L2151" s="188"/>
      <c r="M2151" s="193"/>
      <c r="N2151" s="194"/>
      <c r="O2151" s="194"/>
      <c r="P2151" s="194"/>
      <c r="Q2151" s="194"/>
      <c r="R2151" s="194"/>
      <c r="S2151" s="194"/>
      <c r="T2151" s="194"/>
      <c r="U2151" s="195"/>
      <c r="AT2151" s="189" t="s">
        <v>174</v>
      </c>
      <c r="AU2151" s="189" t="s">
        <v>83</v>
      </c>
      <c r="AV2151" s="187" t="s">
        <v>83</v>
      </c>
      <c r="AW2151" s="187" t="s">
        <v>176</v>
      </c>
      <c r="AX2151" s="187" t="s">
        <v>73</v>
      </c>
      <c r="AY2151" s="189" t="s">
        <v>165</v>
      </c>
    </row>
    <row r="2152" s="196" customFormat="true" ht="12" hidden="false" customHeight="false" outlineLevel="0" collapsed="false">
      <c r="B2152" s="197"/>
      <c r="D2152" s="180" t="s">
        <v>174</v>
      </c>
      <c r="E2152" s="198"/>
      <c r="F2152" s="199" t="s">
        <v>178</v>
      </c>
      <c r="H2152" s="200" t="n">
        <v>20</v>
      </c>
      <c r="I2152" s="201"/>
      <c r="L2152" s="197"/>
      <c r="M2152" s="202"/>
      <c r="N2152" s="203"/>
      <c r="O2152" s="203"/>
      <c r="P2152" s="203"/>
      <c r="Q2152" s="203"/>
      <c r="R2152" s="203"/>
      <c r="S2152" s="203"/>
      <c r="T2152" s="203"/>
      <c r="U2152" s="204"/>
      <c r="AT2152" s="198" t="s">
        <v>174</v>
      </c>
      <c r="AU2152" s="198" t="s">
        <v>83</v>
      </c>
      <c r="AV2152" s="196" t="s">
        <v>172</v>
      </c>
      <c r="AW2152" s="196" t="s">
        <v>176</v>
      </c>
      <c r="AX2152" s="196" t="s">
        <v>81</v>
      </c>
      <c r="AY2152" s="198" t="s">
        <v>165</v>
      </c>
    </row>
    <row r="2153" s="150" customFormat="true" ht="23" hidden="false" customHeight="true" outlineLevel="0" collapsed="false">
      <c r="B2153" s="151"/>
      <c r="D2153" s="152" t="s">
        <v>72</v>
      </c>
      <c r="E2153" s="162" t="s">
        <v>2055</v>
      </c>
      <c r="F2153" s="162" t="s">
        <v>2056</v>
      </c>
      <c r="I2153" s="154"/>
      <c r="J2153" s="163" t="n">
        <f aca="false">BK2153</f>
        <v>0</v>
      </c>
      <c r="L2153" s="151"/>
      <c r="M2153" s="156"/>
      <c r="N2153" s="157"/>
      <c r="O2153" s="157"/>
      <c r="P2153" s="158" t="n">
        <f aca="false">SUM(P2154:P2208)</f>
        <v>0</v>
      </c>
      <c r="Q2153" s="157"/>
      <c r="R2153" s="158" t="n">
        <f aca="false">SUM(R2154:R2208)</f>
        <v>1.49683882</v>
      </c>
      <c r="S2153" s="157"/>
      <c r="T2153" s="158" t="n">
        <f aca="false">SUM(T2154:T2208)</f>
        <v>3.45848755</v>
      </c>
      <c r="U2153" s="159"/>
      <c r="AR2153" s="152" t="s">
        <v>83</v>
      </c>
      <c r="AT2153" s="160" t="s">
        <v>72</v>
      </c>
      <c r="AU2153" s="160" t="s">
        <v>81</v>
      </c>
      <c r="AY2153" s="152" t="s">
        <v>165</v>
      </c>
      <c r="BK2153" s="161" t="n">
        <f aca="false">SUM(BK2154:BK2208)</f>
        <v>0</v>
      </c>
    </row>
    <row r="2154" s="22" customFormat="true" ht="24" hidden="false" customHeight="true" outlineLevel="0" collapsed="false">
      <c r="B2154" s="164"/>
      <c r="C2154" s="165" t="s">
        <v>2057</v>
      </c>
      <c r="D2154" s="165" t="s">
        <v>167</v>
      </c>
      <c r="E2154" s="166" t="s">
        <v>2058</v>
      </c>
      <c r="F2154" s="167" t="s">
        <v>2059</v>
      </c>
      <c r="G2154" s="168" t="s">
        <v>187</v>
      </c>
      <c r="H2154" s="169" t="n">
        <v>0.199</v>
      </c>
      <c r="I2154" s="170"/>
      <c r="J2154" s="171" t="n">
        <f aca="false">ROUND(I2154*H2154,2)</f>
        <v>0</v>
      </c>
      <c r="K2154" s="215" t="s">
        <v>171</v>
      </c>
      <c r="L2154" s="23"/>
      <c r="M2154" s="172"/>
      <c r="N2154" s="173" t="s">
        <v>44</v>
      </c>
      <c r="O2154" s="54"/>
      <c r="P2154" s="174" t="n">
        <f aca="false">O2154*H2154</f>
        <v>0</v>
      </c>
      <c r="Q2154" s="174" t="n">
        <v>0.00189</v>
      </c>
      <c r="R2154" s="174" t="n">
        <f aca="false">Q2154*H2154</f>
        <v>0.00037611</v>
      </c>
      <c r="S2154" s="174" t="n">
        <v>0</v>
      </c>
      <c r="T2154" s="174" t="n">
        <f aca="false">S2154*H2154</f>
        <v>0</v>
      </c>
      <c r="U2154" s="175"/>
      <c r="AR2154" s="176" t="s">
        <v>273</v>
      </c>
      <c r="AT2154" s="176" t="s">
        <v>167</v>
      </c>
      <c r="AU2154" s="176" t="s">
        <v>83</v>
      </c>
      <c r="AY2154" s="3" t="s">
        <v>165</v>
      </c>
      <c r="BE2154" s="177" t="n">
        <f aca="false">IF(N2154="základní",J2154,0)</f>
        <v>0</v>
      </c>
      <c r="BF2154" s="177" t="n">
        <f aca="false">IF(N2154="snížená",J2154,0)</f>
        <v>0</v>
      </c>
      <c r="BG2154" s="177" t="n">
        <f aca="false">IF(N2154="zákl. přenesená",J2154,0)</f>
        <v>0</v>
      </c>
      <c r="BH2154" s="177" t="n">
        <f aca="false">IF(N2154="sníž. přenesená",J2154,0)</f>
        <v>0</v>
      </c>
      <c r="BI2154" s="177" t="n">
        <f aca="false">IF(N2154="nulová",J2154,0)</f>
        <v>0</v>
      </c>
      <c r="BJ2154" s="3" t="s">
        <v>81</v>
      </c>
      <c r="BK2154" s="177" t="n">
        <f aca="false">ROUND(I2154*H2154,2)</f>
        <v>0</v>
      </c>
      <c r="BL2154" s="3" t="s">
        <v>273</v>
      </c>
      <c r="BM2154" s="176" t="s">
        <v>2060</v>
      </c>
    </row>
    <row r="2155" s="187" customFormat="true" ht="12" hidden="false" customHeight="false" outlineLevel="0" collapsed="false">
      <c r="B2155" s="188"/>
      <c r="D2155" s="180" t="s">
        <v>174</v>
      </c>
      <c r="E2155" s="189"/>
      <c r="F2155" s="190" t="s">
        <v>2061</v>
      </c>
      <c r="H2155" s="191" t="n">
        <v>0.139</v>
      </c>
      <c r="I2155" s="192"/>
      <c r="L2155" s="188"/>
      <c r="M2155" s="193"/>
      <c r="N2155" s="194"/>
      <c r="O2155" s="194"/>
      <c r="P2155" s="194"/>
      <c r="Q2155" s="194"/>
      <c r="R2155" s="194"/>
      <c r="S2155" s="194"/>
      <c r="T2155" s="194"/>
      <c r="U2155" s="195"/>
      <c r="AT2155" s="189" t="s">
        <v>174</v>
      </c>
      <c r="AU2155" s="189" t="s">
        <v>83</v>
      </c>
      <c r="AV2155" s="187" t="s">
        <v>83</v>
      </c>
      <c r="AW2155" s="187" t="s">
        <v>176</v>
      </c>
      <c r="AX2155" s="187" t="s">
        <v>73</v>
      </c>
      <c r="AY2155" s="189" t="s">
        <v>165</v>
      </c>
    </row>
    <row r="2156" s="187" customFormat="true" ht="12" hidden="false" customHeight="false" outlineLevel="0" collapsed="false">
      <c r="B2156" s="188"/>
      <c r="D2156" s="180" t="s">
        <v>174</v>
      </c>
      <c r="E2156" s="189"/>
      <c r="F2156" s="190" t="s">
        <v>2062</v>
      </c>
      <c r="H2156" s="191" t="n">
        <v>0.014</v>
      </c>
      <c r="I2156" s="192"/>
      <c r="L2156" s="188"/>
      <c r="M2156" s="193"/>
      <c r="N2156" s="194"/>
      <c r="O2156" s="194"/>
      <c r="P2156" s="194"/>
      <c r="Q2156" s="194"/>
      <c r="R2156" s="194"/>
      <c r="S2156" s="194"/>
      <c r="T2156" s="194"/>
      <c r="U2156" s="195"/>
      <c r="AT2156" s="189" t="s">
        <v>174</v>
      </c>
      <c r="AU2156" s="189" t="s">
        <v>83</v>
      </c>
      <c r="AV2156" s="187" t="s">
        <v>83</v>
      </c>
      <c r="AW2156" s="187" t="s">
        <v>176</v>
      </c>
      <c r="AX2156" s="187" t="s">
        <v>73</v>
      </c>
      <c r="AY2156" s="189" t="s">
        <v>165</v>
      </c>
    </row>
    <row r="2157" s="187" customFormat="true" ht="12" hidden="false" customHeight="false" outlineLevel="0" collapsed="false">
      <c r="B2157" s="188"/>
      <c r="D2157" s="180" t="s">
        <v>174</v>
      </c>
      <c r="E2157" s="189"/>
      <c r="F2157" s="190" t="s">
        <v>2063</v>
      </c>
      <c r="H2157" s="191" t="n">
        <v>0.046</v>
      </c>
      <c r="I2157" s="192"/>
      <c r="L2157" s="188"/>
      <c r="M2157" s="193"/>
      <c r="N2157" s="194"/>
      <c r="O2157" s="194"/>
      <c r="P2157" s="194"/>
      <c r="Q2157" s="194"/>
      <c r="R2157" s="194"/>
      <c r="S2157" s="194"/>
      <c r="T2157" s="194"/>
      <c r="U2157" s="195"/>
      <c r="AT2157" s="189" t="s">
        <v>174</v>
      </c>
      <c r="AU2157" s="189" t="s">
        <v>83</v>
      </c>
      <c r="AV2157" s="187" t="s">
        <v>83</v>
      </c>
      <c r="AW2157" s="187" t="s">
        <v>176</v>
      </c>
      <c r="AX2157" s="187" t="s">
        <v>73</v>
      </c>
      <c r="AY2157" s="189" t="s">
        <v>165</v>
      </c>
    </row>
    <row r="2158" s="196" customFormat="true" ht="12" hidden="false" customHeight="false" outlineLevel="0" collapsed="false">
      <c r="B2158" s="197"/>
      <c r="D2158" s="180" t="s">
        <v>174</v>
      </c>
      <c r="E2158" s="198"/>
      <c r="F2158" s="199" t="s">
        <v>178</v>
      </c>
      <c r="H2158" s="200" t="n">
        <v>0.199</v>
      </c>
      <c r="I2158" s="201"/>
      <c r="L2158" s="197"/>
      <c r="M2158" s="202"/>
      <c r="N2158" s="203"/>
      <c r="O2158" s="203"/>
      <c r="P2158" s="203"/>
      <c r="Q2158" s="203"/>
      <c r="R2158" s="203"/>
      <c r="S2158" s="203"/>
      <c r="T2158" s="203"/>
      <c r="U2158" s="204"/>
      <c r="AT2158" s="198" t="s">
        <v>174</v>
      </c>
      <c r="AU2158" s="198" t="s">
        <v>83</v>
      </c>
      <c r="AV2158" s="196" t="s">
        <v>172</v>
      </c>
      <c r="AW2158" s="196" t="s">
        <v>176</v>
      </c>
      <c r="AX2158" s="196" t="s">
        <v>81</v>
      </c>
      <c r="AY2158" s="198" t="s">
        <v>165</v>
      </c>
    </row>
    <row r="2159" s="22" customFormat="true" ht="16.5" hidden="false" customHeight="true" outlineLevel="0" collapsed="false">
      <c r="B2159" s="164"/>
      <c r="C2159" s="165" t="s">
        <v>2064</v>
      </c>
      <c r="D2159" s="165" t="s">
        <v>167</v>
      </c>
      <c r="E2159" s="166" t="s">
        <v>2065</v>
      </c>
      <c r="F2159" s="167" t="s">
        <v>2066</v>
      </c>
      <c r="G2159" s="168" t="s">
        <v>403</v>
      </c>
      <c r="H2159" s="169" t="n">
        <v>9</v>
      </c>
      <c r="I2159" s="170"/>
      <c r="J2159" s="171" t="n">
        <f aca="false">ROUND(I2159*H2159,2)</f>
        <v>0</v>
      </c>
      <c r="K2159" s="215" t="s">
        <v>171</v>
      </c>
      <c r="L2159" s="23"/>
      <c r="M2159" s="172"/>
      <c r="N2159" s="173" t="s">
        <v>44</v>
      </c>
      <c r="O2159" s="54"/>
      <c r="P2159" s="174" t="n">
        <f aca="false">O2159*H2159</f>
        <v>0</v>
      </c>
      <c r="Q2159" s="174" t="n">
        <v>0.00267</v>
      </c>
      <c r="R2159" s="174" t="n">
        <f aca="false">Q2159*H2159</f>
        <v>0.02403</v>
      </c>
      <c r="S2159" s="174" t="n">
        <v>0</v>
      </c>
      <c r="T2159" s="174" t="n">
        <f aca="false">S2159*H2159</f>
        <v>0</v>
      </c>
      <c r="U2159" s="175"/>
      <c r="AR2159" s="176" t="s">
        <v>273</v>
      </c>
      <c r="AT2159" s="176" t="s">
        <v>167</v>
      </c>
      <c r="AU2159" s="176" t="s">
        <v>83</v>
      </c>
      <c r="AY2159" s="3" t="s">
        <v>165</v>
      </c>
      <c r="BE2159" s="177" t="n">
        <f aca="false">IF(N2159="základní",J2159,0)</f>
        <v>0</v>
      </c>
      <c r="BF2159" s="177" t="n">
        <f aca="false">IF(N2159="snížená",J2159,0)</f>
        <v>0</v>
      </c>
      <c r="BG2159" s="177" t="n">
        <f aca="false">IF(N2159="zákl. přenesená",J2159,0)</f>
        <v>0</v>
      </c>
      <c r="BH2159" s="177" t="n">
        <f aca="false">IF(N2159="sníž. přenesená",J2159,0)</f>
        <v>0</v>
      </c>
      <c r="BI2159" s="177" t="n">
        <f aca="false">IF(N2159="nulová",J2159,0)</f>
        <v>0</v>
      </c>
      <c r="BJ2159" s="3" t="s">
        <v>81</v>
      </c>
      <c r="BK2159" s="177" t="n">
        <f aca="false">ROUND(I2159*H2159,2)</f>
        <v>0</v>
      </c>
      <c r="BL2159" s="3" t="s">
        <v>273</v>
      </c>
      <c r="BM2159" s="176" t="s">
        <v>2067</v>
      </c>
    </row>
    <row r="2160" s="187" customFormat="true" ht="12" hidden="false" customHeight="false" outlineLevel="0" collapsed="false">
      <c r="B2160" s="188"/>
      <c r="D2160" s="180" t="s">
        <v>174</v>
      </c>
      <c r="E2160" s="189"/>
      <c r="F2160" s="190" t="s">
        <v>2068</v>
      </c>
      <c r="H2160" s="191" t="n">
        <v>6</v>
      </c>
      <c r="I2160" s="192"/>
      <c r="L2160" s="188"/>
      <c r="M2160" s="193"/>
      <c r="N2160" s="194"/>
      <c r="O2160" s="194"/>
      <c r="P2160" s="194"/>
      <c r="Q2160" s="194"/>
      <c r="R2160" s="194"/>
      <c r="S2160" s="194"/>
      <c r="T2160" s="194"/>
      <c r="U2160" s="195"/>
      <c r="AT2160" s="189" t="s">
        <v>174</v>
      </c>
      <c r="AU2160" s="189" t="s">
        <v>83</v>
      </c>
      <c r="AV2160" s="187" t="s">
        <v>83</v>
      </c>
      <c r="AW2160" s="187" t="s">
        <v>176</v>
      </c>
      <c r="AX2160" s="187" t="s">
        <v>73</v>
      </c>
      <c r="AY2160" s="189" t="s">
        <v>165</v>
      </c>
    </row>
    <row r="2161" s="187" customFormat="true" ht="12" hidden="false" customHeight="false" outlineLevel="0" collapsed="false">
      <c r="B2161" s="188"/>
      <c r="D2161" s="180" t="s">
        <v>174</v>
      </c>
      <c r="E2161" s="189"/>
      <c r="F2161" s="190" t="s">
        <v>2069</v>
      </c>
      <c r="H2161" s="191" t="n">
        <v>3</v>
      </c>
      <c r="I2161" s="192"/>
      <c r="L2161" s="188"/>
      <c r="M2161" s="193"/>
      <c r="N2161" s="194"/>
      <c r="O2161" s="194"/>
      <c r="P2161" s="194"/>
      <c r="Q2161" s="194"/>
      <c r="R2161" s="194"/>
      <c r="S2161" s="194"/>
      <c r="T2161" s="194"/>
      <c r="U2161" s="195"/>
      <c r="AT2161" s="189" t="s">
        <v>174</v>
      </c>
      <c r="AU2161" s="189" t="s">
        <v>83</v>
      </c>
      <c r="AV2161" s="187" t="s">
        <v>83</v>
      </c>
      <c r="AW2161" s="187" t="s">
        <v>176</v>
      </c>
      <c r="AX2161" s="187" t="s">
        <v>73</v>
      </c>
      <c r="AY2161" s="189" t="s">
        <v>165</v>
      </c>
    </row>
    <row r="2162" s="196" customFormat="true" ht="12" hidden="false" customHeight="false" outlineLevel="0" collapsed="false">
      <c r="B2162" s="197"/>
      <c r="D2162" s="180" t="s">
        <v>174</v>
      </c>
      <c r="E2162" s="198"/>
      <c r="F2162" s="199" t="s">
        <v>178</v>
      </c>
      <c r="H2162" s="200" t="n">
        <v>9</v>
      </c>
      <c r="I2162" s="201"/>
      <c r="L2162" s="197"/>
      <c r="M2162" s="202"/>
      <c r="N2162" s="203"/>
      <c r="O2162" s="203"/>
      <c r="P2162" s="203"/>
      <c r="Q2162" s="203"/>
      <c r="R2162" s="203"/>
      <c r="S2162" s="203"/>
      <c r="T2162" s="203"/>
      <c r="U2162" s="204"/>
      <c r="AT2162" s="198" t="s">
        <v>174</v>
      </c>
      <c r="AU2162" s="198" t="s">
        <v>83</v>
      </c>
      <c r="AV2162" s="196" t="s">
        <v>172</v>
      </c>
      <c r="AW2162" s="196" t="s">
        <v>176</v>
      </c>
      <c r="AX2162" s="196" t="s">
        <v>81</v>
      </c>
      <c r="AY2162" s="198" t="s">
        <v>165</v>
      </c>
    </row>
    <row r="2163" s="22" customFormat="true" ht="24" hidden="false" customHeight="true" outlineLevel="0" collapsed="false">
      <c r="B2163" s="164"/>
      <c r="C2163" s="165" t="s">
        <v>2070</v>
      </c>
      <c r="D2163" s="165" t="s">
        <v>167</v>
      </c>
      <c r="E2163" s="166" t="s">
        <v>2071</v>
      </c>
      <c r="F2163" s="167" t="s">
        <v>2072</v>
      </c>
      <c r="G2163" s="168" t="s">
        <v>181</v>
      </c>
      <c r="H2163" s="169" t="n">
        <v>11.4</v>
      </c>
      <c r="I2163" s="170"/>
      <c r="J2163" s="171" t="n">
        <f aca="false">ROUND(I2163*H2163,2)</f>
        <v>0</v>
      </c>
      <c r="K2163" s="215" t="s">
        <v>171</v>
      </c>
      <c r="L2163" s="23"/>
      <c r="M2163" s="172"/>
      <c r="N2163" s="173" t="s">
        <v>44</v>
      </c>
      <c r="O2163" s="54"/>
      <c r="P2163" s="174" t="n">
        <f aca="false">O2163*H2163</f>
        <v>0</v>
      </c>
      <c r="Q2163" s="174" t="n">
        <v>0</v>
      </c>
      <c r="R2163" s="174" t="n">
        <f aca="false">Q2163*H2163</f>
        <v>0</v>
      </c>
      <c r="S2163" s="174" t="n">
        <v>0</v>
      </c>
      <c r="T2163" s="174" t="n">
        <f aca="false">S2163*H2163</f>
        <v>0</v>
      </c>
      <c r="U2163" s="175"/>
      <c r="AR2163" s="176" t="s">
        <v>273</v>
      </c>
      <c r="AT2163" s="176" t="s">
        <v>167</v>
      </c>
      <c r="AU2163" s="176" t="s">
        <v>83</v>
      </c>
      <c r="AY2163" s="3" t="s">
        <v>165</v>
      </c>
      <c r="BE2163" s="177" t="n">
        <f aca="false">IF(N2163="základní",J2163,0)</f>
        <v>0</v>
      </c>
      <c r="BF2163" s="177" t="n">
        <f aca="false">IF(N2163="snížená",J2163,0)</f>
        <v>0</v>
      </c>
      <c r="BG2163" s="177" t="n">
        <f aca="false">IF(N2163="zákl. přenesená",J2163,0)</f>
        <v>0</v>
      </c>
      <c r="BH2163" s="177" t="n">
        <f aca="false">IF(N2163="sníž. přenesená",J2163,0)</f>
        <v>0</v>
      </c>
      <c r="BI2163" s="177" t="n">
        <f aca="false">IF(N2163="nulová",J2163,0)</f>
        <v>0</v>
      </c>
      <c r="BJ2163" s="3" t="s">
        <v>81</v>
      </c>
      <c r="BK2163" s="177" t="n">
        <f aca="false">ROUND(I2163*H2163,2)</f>
        <v>0</v>
      </c>
      <c r="BL2163" s="3" t="s">
        <v>273</v>
      </c>
      <c r="BM2163" s="176" t="s">
        <v>2073</v>
      </c>
    </row>
    <row r="2164" s="178" customFormat="true" ht="12" hidden="false" customHeight="false" outlineLevel="0" collapsed="false">
      <c r="B2164" s="179"/>
      <c r="D2164" s="180" t="s">
        <v>174</v>
      </c>
      <c r="E2164" s="181"/>
      <c r="F2164" s="182" t="s">
        <v>1256</v>
      </c>
      <c r="H2164" s="181"/>
      <c r="I2164" s="183"/>
      <c r="L2164" s="179"/>
      <c r="M2164" s="184"/>
      <c r="N2164" s="185"/>
      <c r="O2164" s="185"/>
      <c r="P2164" s="185"/>
      <c r="Q2164" s="185"/>
      <c r="R2164" s="185"/>
      <c r="S2164" s="185"/>
      <c r="T2164" s="185"/>
      <c r="U2164" s="186"/>
      <c r="AT2164" s="181" t="s">
        <v>174</v>
      </c>
      <c r="AU2164" s="181" t="s">
        <v>83</v>
      </c>
      <c r="AV2164" s="178" t="s">
        <v>81</v>
      </c>
      <c r="AW2164" s="178" t="s">
        <v>176</v>
      </c>
      <c r="AX2164" s="178" t="s">
        <v>73</v>
      </c>
      <c r="AY2164" s="181" t="s">
        <v>165</v>
      </c>
    </row>
    <row r="2165" s="187" customFormat="true" ht="12" hidden="false" customHeight="false" outlineLevel="0" collapsed="false">
      <c r="B2165" s="188"/>
      <c r="D2165" s="180" t="s">
        <v>174</v>
      </c>
      <c r="E2165" s="189"/>
      <c r="F2165" s="190" t="s">
        <v>2074</v>
      </c>
      <c r="H2165" s="191" t="n">
        <v>3.1</v>
      </c>
      <c r="I2165" s="192"/>
      <c r="L2165" s="188"/>
      <c r="M2165" s="193"/>
      <c r="N2165" s="194"/>
      <c r="O2165" s="194"/>
      <c r="P2165" s="194"/>
      <c r="Q2165" s="194"/>
      <c r="R2165" s="194"/>
      <c r="S2165" s="194"/>
      <c r="T2165" s="194"/>
      <c r="U2165" s="195"/>
      <c r="AT2165" s="189" t="s">
        <v>174</v>
      </c>
      <c r="AU2165" s="189" t="s">
        <v>83</v>
      </c>
      <c r="AV2165" s="187" t="s">
        <v>83</v>
      </c>
      <c r="AW2165" s="187" t="s">
        <v>176</v>
      </c>
      <c r="AX2165" s="187" t="s">
        <v>73</v>
      </c>
      <c r="AY2165" s="189" t="s">
        <v>165</v>
      </c>
    </row>
    <row r="2166" s="187" customFormat="true" ht="12" hidden="false" customHeight="false" outlineLevel="0" collapsed="false">
      <c r="B2166" s="188"/>
      <c r="D2166" s="180" t="s">
        <v>174</v>
      </c>
      <c r="E2166" s="189"/>
      <c r="F2166" s="190" t="s">
        <v>2075</v>
      </c>
      <c r="H2166" s="191" t="n">
        <v>1.55</v>
      </c>
      <c r="I2166" s="192"/>
      <c r="L2166" s="188"/>
      <c r="M2166" s="193"/>
      <c r="N2166" s="194"/>
      <c r="O2166" s="194"/>
      <c r="P2166" s="194"/>
      <c r="Q2166" s="194"/>
      <c r="R2166" s="194"/>
      <c r="S2166" s="194"/>
      <c r="T2166" s="194"/>
      <c r="U2166" s="195"/>
      <c r="AT2166" s="189" t="s">
        <v>174</v>
      </c>
      <c r="AU2166" s="189" t="s">
        <v>83</v>
      </c>
      <c r="AV2166" s="187" t="s">
        <v>83</v>
      </c>
      <c r="AW2166" s="187" t="s">
        <v>176</v>
      </c>
      <c r="AX2166" s="187" t="s">
        <v>73</v>
      </c>
      <c r="AY2166" s="189" t="s">
        <v>165</v>
      </c>
    </row>
    <row r="2167" s="187" customFormat="true" ht="12" hidden="false" customHeight="false" outlineLevel="0" collapsed="false">
      <c r="B2167" s="188"/>
      <c r="D2167" s="180" t="s">
        <v>174</v>
      </c>
      <c r="E2167" s="189"/>
      <c r="F2167" s="190" t="s">
        <v>2076</v>
      </c>
      <c r="H2167" s="191" t="n">
        <v>0.45</v>
      </c>
      <c r="I2167" s="192"/>
      <c r="L2167" s="188"/>
      <c r="M2167" s="193"/>
      <c r="N2167" s="194"/>
      <c r="O2167" s="194"/>
      <c r="P2167" s="194"/>
      <c r="Q2167" s="194"/>
      <c r="R2167" s="194"/>
      <c r="S2167" s="194"/>
      <c r="T2167" s="194"/>
      <c r="U2167" s="195"/>
      <c r="AT2167" s="189" t="s">
        <v>174</v>
      </c>
      <c r="AU2167" s="189" t="s">
        <v>83</v>
      </c>
      <c r="AV2167" s="187" t="s">
        <v>83</v>
      </c>
      <c r="AW2167" s="187" t="s">
        <v>176</v>
      </c>
      <c r="AX2167" s="187" t="s">
        <v>73</v>
      </c>
      <c r="AY2167" s="189" t="s">
        <v>165</v>
      </c>
    </row>
    <row r="2168" s="187" customFormat="true" ht="12" hidden="false" customHeight="false" outlineLevel="0" collapsed="false">
      <c r="B2168" s="188"/>
      <c r="D2168" s="180" t="s">
        <v>174</v>
      </c>
      <c r="E2168" s="189"/>
      <c r="F2168" s="190" t="s">
        <v>2077</v>
      </c>
      <c r="H2168" s="191" t="n">
        <v>6.3</v>
      </c>
      <c r="I2168" s="192"/>
      <c r="L2168" s="188"/>
      <c r="M2168" s="193"/>
      <c r="N2168" s="194"/>
      <c r="O2168" s="194"/>
      <c r="P2168" s="194"/>
      <c r="Q2168" s="194"/>
      <c r="R2168" s="194"/>
      <c r="S2168" s="194"/>
      <c r="T2168" s="194"/>
      <c r="U2168" s="195"/>
      <c r="AT2168" s="189" t="s">
        <v>174</v>
      </c>
      <c r="AU2168" s="189" t="s">
        <v>83</v>
      </c>
      <c r="AV2168" s="187" t="s">
        <v>83</v>
      </c>
      <c r="AW2168" s="187" t="s">
        <v>176</v>
      </c>
      <c r="AX2168" s="187" t="s">
        <v>73</v>
      </c>
      <c r="AY2168" s="189" t="s">
        <v>165</v>
      </c>
    </row>
    <row r="2169" s="196" customFormat="true" ht="12" hidden="false" customHeight="false" outlineLevel="0" collapsed="false">
      <c r="B2169" s="197"/>
      <c r="D2169" s="180" t="s">
        <v>174</v>
      </c>
      <c r="E2169" s="198"/>
      <c r="F2169" s="199" t="s">
        <v>178</v>
      </c>
      <c r="H2169" s="200" t="n">
        <v>11.4</v>
      </c>
      <c r="I2169" s="201"/>
      <c r="L2169" s="197"/>
      <c r="M2169" s="202"/>
      <c r="N2169" s="203"/>
      <c r="O2169" s="203"/>
      <c r="P2169" s="203"/>
      <c r="Q2169" s="203"/>
      <c r="R2169" s="203"/>
      <c r="S2169" s="203"/>
      <c r="T2169" s="203"/>
      <c r="U2169" s="204"/>
      <c r="AT2169" s="198" t="s">
        <v>174</v>
      </c>
      <c r="AU2169" s="198" t="s">
        <v>83</v>
      </c>
      <c r="AV2169" s="196" t="s">
        <v>172</v>
      </c>
      <c r="AW2169" s="196" t="s">
        <v>176</v>
      </c>
      <c r="AX2169" s="196" t="s">
        <v>81</v>
      </c>
      <c r="AY2169" s="198" t="s">
        <v>165</v>
      </c>
    </row>
    <row r="2170" s="22" customFormat="true" ht="16.5" hidden="false" customHeight="true" outlineLevel="0" collapsed="false">
      <c r="B2170" s="164"/>
      <c r="C2170" s="205" t="s">
        <v>2078</v>
      </c>
      <c r="D2170" s="205" t="s">
        <v>262</v>
      </c>
      <c r="E2170" s="206" t="s">
        <v>2079</v>
      </c>
      <c r="F2170" s="207" t="s">
        <v>2080</v>
      </c>
      <c r="G2170" s="208" t="s">
        <v>187</v>
      </c>
      <c r="H2170" s="209" t="n">
        <v>0.139</v>
      </c>
      <c r="I2170" s="210"/>
      <c r="J2170" s="211" t="n">
        <f aca="false">ROUND(I2170*H2170,2)</f>
        <v>0</v>
      </c>
      <c r="K2170" s="207" t="s">
        <v>171</v>
      </c>
      <c r="L2170" s="212"/>
      <c r="M2170" s="213"/>
      <c r="N2170" s="214" t="s">
        <v>44</v>
      </c>
      <c r="O2170" s="54"/>
      <c r="P2170" s="174" t="n">
        <f aca="false">O2170*H2170</f>
        <v>0</v>
      </c>
      <c r="Q2170" s="174" t="n">
        <v>0.55</v>
      </c>
      <c r="R2170" s="174" t="n">
        <f aca="false">Q2170*H2170</f>
        <v>0.07645</v>
      </c>
      <c r="S2170" s="174" t="n">
        <v>0</v>
      </c>
      <c r="T2170" s="174" t="n">
        <f aca="false">S2170*H2170</f>
        <v>0</v>
      </c>
      <c r="U2170" s="175"/>
      <c r="AR2170" s="176" t="s">
        <v>369</v>
      </c>
      <c r="AT2170" s="176" t="s">
        <v>262</v>
      </c>
      <c r="AU2170" s="176" t="s">
        <v>83</v>
      </c>
      <c r="AY2170" s="3" t="s">
        <v>165</v>
      </c>
      <c r="BE2170" s="177" t="n">
        <f aca="false">IF(N2170="základní",J2170,0)</f>
        <v>0</v>
      </c>
      <c r="BF2170" s="177" t="n">
        <f aca="false">IF(N2170="snížená",J2170,0)</f>
        <v>0</v>
      </c>
      <c r="BG2170" s="177" t="n">
        <f aca="false">IF(N2170="zákl. přenesená",J2170,0)</f>
        <v>0</v>
      </c>
      <c r="BH2170" s="177" t="n">
        <f aca="false">IF(N2170="sníž. přenesená",J2170,0)</f>
        <v>0</v>
      </c>
      <c r="BI2170" s="177" t="n">
        <f aca="false">IF(N2170="nulová",J2170,0)</f>
        <v>0</v>
      </c>
      <c r="BJ2170" s="3" t="s">
        <v>81</v>
      </c>
      <c r="BK2170" s="177" t="n">
        <f aca="false">ROUND(I2170*H2170,2)</f>
        <v>0</v>
      </c>
      <c r="BL2170" s="3" t="s">
        <v>273</v>
      </c>
      <c r="BM2170" s="176" t="s">
        <v>2081</v>
      </c>
    </row>
    <row r="2171" s="178" customFormat="true" ht="12" hidden="false" customHeight="false" outlineLevel="0" collapsed="false">
      <c r="B2171" s="179"/>
      <c r="D2171" s="180" t="s">
        <v>174</v>
      </c>
      <c r="E2171" s="181"/>
      <c r="F2171" s="182" t="s">
        <v>1256</v>
      </c>
      <c r="H2171" s="181"/>
      <c r="I2171" s="183"/>
      <c r="L2171" s="179"/>
      <c r="M2171" s="184"/>
      <c r="N2171" s="185"/>
      <c r="O2171" s="185"/>
      <c r="P2171" s="185"/>
      <c r="Q2171" s="185"/>
      <c r="R2171" s="185"/>
      <c r="S2171" s="185"/>
      <c r="T2171" s="185"/>
      <c r="U2171" s="186"/>
      <c r="AT2171" s="181" t="s">
        <v>174</v>
      </c>
      <c r="AU2171" s="181" t="s">
        <v>83</v>
      </c>
      <c r="AV2171" s="178" t="s">
        <v>81</v>
      </c>
      <c r="AW2171" s="178" t="s">
        <v>176</v>
      </c>
      <c r="AX2171" s="178" t="s">
        <v>73</v>
      </c>
      <c r="AY2171" s="181" t="s">
        <v>165</v>
      </c>
    </row>
    <row r="2172" s="187" customFormat="true" ht="12" hidden="false" customHeight="false" outlineLevel="0" collapsed="false">
      <c r="B2172" s="188"/>
      <c r="D2172" s="180" t="s">
        <v>174</v>
      </c>
      <c r="E2172" s="189"/>
      <c r="F2172" s="190" t="s">
        <v>2082</v>
      </c>
      <c r="H2172" s="191" t="n">
        <v>0.0341</v>
      </c>
      <c r="I2172" s="192"/>
      <c r="L2172" s="188"/>
      <c r="M2172" s="193"/>
      <c r="N2172" s="194"/>
      <c r="O2172" s="194"/>
      <c r="P2172" s="194"/>
      <c r="Q2172" s="194"/>
      <c r="R2172" s="194"/>
      <c r="S2172" s="194"/>
      <c r="T2172" s="194"/>
      <c r="U2172" s="195"/>
      <c r="AT2172" s="189" t="s">
        <v>174</v>
      </c>
      <c r="AU2172" s="189" t="s">
        <v>83</v>
      </c>
      <c r="AV2172" s="187" t="s">
        <v>83</v>
      </c>
      <c r="AW2172" s="187" t="s">
        <v>176</v>
      </c>
      <c r="AX2172" s="187" t="s">
        <v>73</v>
      </c>
      <c r="AY2172" s="189" t="s">
        <v>165</v>
      </c>
    </row>
    <row r="2173" s="187" customFormat="true" ht="12" hidden="false" customHeight="false" outlineLevel="0" collapsed="false">
      <c r="B2173" s="188"/>
      <c r="D2173" s="180" t="s">
        <v>174</v>
      </c>
      <c r="E2173" s="189"/>
      <c r="F2173" s="190" t="s">
        <v>2083</v>
      </c>
      <c r="H2173" s="191" t="n">
        <v>0.01705</v>
      </c>
      <c r="I2173" s="192"/>
      <c r="L2173" s="188"/>
      <c r="M2173" s="193"/>
      <c r="N2173" s="194"/>
      <c r="O2173" s="194"/>
      <c r="P2173" s="194"/>
      <c r="Q2173" s="194"/>
      <c r="R2173" s="194"/>
      <c r="S2173" s="194"/>
      <c r="T2173" s="194"/>
      <c r="U2173" s="195"/>
      <c r="AT2173" s="189" t="s">
        <v>174</v>
      </c>
      <c r="AU2173" s="189" t="s">
        <v>83</v>
      </c>
      <c r="AV2173" s="187" t="s">
        <v>83</v>
      </c>
      <c r="AW2173" s="187" t="s">
        <v>176</v>
      </c>
      <c r="AX2173" s="187" t="s">
        <v>73</v>
      </c>
      <c r="AY2173" s="189" t="s">
        <v>165</v>
      </c>
    </row>
    <row r="2174" s="187" customFormat="true" ht="12" hidden="false" customHeight="false" outlineLevel="0" collapsed="false">
      <c r="B2174" s="188"/>
      <c r="D2174" s="180" t="s">
        <v>174</v>
      </c>
      <c r="E2174" s="189"/>
      <c r="F2174" s="190" t="s">
        <v>2084</v>
      </c>
      <c r="H2174" s="191" t="n">
        <v>0.00495</v>
      </c>
      <c r="I2174" s="192"/>
      <c r="L2174" s="188"/>
      <c r="M2174" s="193"/>
      <c r="N2174" s="194"/>
      <c r="O2174" s="194"/>
      <c r="P2174" s="194"/>
      <c r="Q2174" s="194"/>
      <c r="R2174" s="194"/>
      <c r="S2174" s="194"/>
      <c r="T2174" s="194"/>
      <c r="U2174" s="195"/>
      <c r="AT2174" s="189" t="s">
        <v>174</v>
      </c>
      <c r="AU2174" s="189" t="s">
        <v>83</v>
      </c>
      <c r="AV2174" s="187" t="s">
        <v>83</v>
      </c>
      <c r="AW2174" s="187" t="s">
        <v>176</v>
      </c>
      <c r="AX2174" s="187" t="s">
        <v>73</v>
      </c>
      <c r="AY2174" s="189" t="s">
        <v>165</v>
      </c>
    </row>
    <row r="2175" s="187" customFormat="true" ht="12" hidden="false" customHeight="false" outlineLevel="0" collapsed="false">
      <c r="B2175" s="188"/>
      <c r="D2175" s="180" t="s">
        <v>174</v>
      </c>
      <c r="E2175" s="189"/>
      <c r="F2175" s="190" t="s">
        <v>2085</v>
      </c>
      <c r="H2175" s="191" t="n">
        <v>0.08316</v>
      </c>
      <c r="I2175" s="192"/>
      <c r="L2175" s="188"/>
      <c r="M2175" s="193"/>
      <c r="N2175" s="194"/>
      <c r="O2175" s="194"/>
      <c r="P2175" s="194"/>
      <c r="Q2175" s="194"/>
      <c r="R2175" s="194"/>
      <c r="S2175" s="194"/>
      <c r="T2175" s="194"/>
      <c r="U2175" s="195"/>
      <c r="AT2175" s="189" t="s">
        <v>174</v>
      </c>
      <c r="AU2175" s="189" t="s">
        <v>83</v>
      </c>
      <c r="AV2175" s="187" t="s">
        <v>83</v>
      </c>
      <c r="AW2175" s="187" t="s">
        <v>176</v>
      </c>
      <c r="AX2175" s="187" t="s">
        <v>73</v>
      </c>
      <c r="AY2175" s="189" t="s">
        <v>165</v>
      </c>
    </row>
    <row r="2176" s="196" customFormat="true" ht="12" hidden="false" customHeight="false" outlineLevel="0" collapsed="false">
      <c r="B2176" s="197"/>
      <c r="D2176" s="180" t="s">
        <v>174</v>
      </c>
      <c r="E2176" s="198"/>
      <c r="F2176" s="199" t="s">
        <v>178</v>
      </c>
      <c r="H2176" s="200" t="n">
        <v>0.13926</v>
      </c>
      <c r="I2176" s="201"/>
      <c r="L2176" s="197"/>
      <c r="M2176" s="202"/>
      <c r="N2176" s="203"/>
      <c r="O2176" s="203"/>
      <c r="P2176" s="203"/>
      <c r="Q2176" s="203"/>
      <c r="R2176" s="203"/>
      <c r="S2176" s="203"/>
      <c r="T2176" s="203"/>
      <c r="U2176" s="204"/>
      <c r="AT2176" s="198" t="s">
        <v>174</v>
      </c>
      <c r="AU2176" s="198" t="s">
        <v>83</v>
      </c>
      <c r="AV2176" s="196" t="s">
        <v>172</v>
      </c>
      <c r="AW2176" s="196" t="s">
        <v>176</v>
      </c>
      <c r="AX2176" s="196" t="s">
        <v>81</v>
      </c>
      <c r="AY2176" s="198" t="s">
        <v>165</v>
      </c>
    </row>
    <row r="2177" s="22" customFormat="true" ht="24" hidden="false" customHeight="true" outlineLevel="0" collapsed="false">
      <c r="B2177" s="164"/>
      <c r="C2177" s="165" t="s">
        <v>2086</v>
      </c>
      <c r="D2177" s="165" t="s">
        <v>167</v>
      </c>
      <c r="E2177" s="166" t="s">
        <v>2087</v>
      </c>
      <c r="F2177" s="167" t="s">
        <v>2088</v>
      </c>
      <c r="G2177" s="168" t="s">
        <v>170</v>
      </c>
      <c r="H2177" s="169" t="n">
        <v>4.4</v>
      </c>
      <c r="I2177" s="170"/>
      <c r="J2177" s="171" t="n">
        <f aca="false">ROUND(I2177*H2177,2)</f>
        <v>0</v>
      </c>
      <c r="K2177" s="215" t="s">
        <v>171</v>
      </c>
      <c r="L2177" s="23"/>
      <c r="M2177" s="172"/>
      <c r="N2177" s="173" t="s">
        <v>44</v>
      </c>
      <c r="O2177" s="54"/>
      <c r="P2177" s="174" t="n">
        <f aca="false">O2177*H2177</f>
        <v>0</v>
      </c>
      <c r="Q2177" s="174" t="n">
        <v>0.0161</v>
      </c>
      <c r="R2177" s="174" t="n">
        <f aca="false">Q2177*H2177</f>
        <v>0.07084</v>
      </c>
      <c r="S2177" s="174" t="n">
        <v>0</v>
      </c>
      <c r="T2177" s="174" t="n">
        <f aca="false">S2177*H2177</f>
        <v>0</v>
      </c>
      <c r="U2177" s="175"/>
      <c r="AR2177" s="176" t="s">
        <v>273</v>
      </c>
      <c r="AT2177" s="176" t="s">
        <v>167</v>
      </c>
      <c r="AU2177" s="176" t="s">
        <v>83</v>
      </c>
      <c r="AY2177" s="3" t="s">
        <v>165</v>
      </c>
      <c r="BE2177" s="177" t="n">
        <f aca="false">IF(N2177="základní",J2177,0)</f>
        <v>0</v>
      </c>
      <c r="BF2177" s="177" t="n">
        <f aca="false">IF(N2177="snížená",J2177,0)</f>
        <v>0</v>
      </c>
      <c r="BG2177" s="177" t="n">
        <f aca="false">IF(N2177="zákl. přenesená",J2177,0)</f>
        <v>0</v>
      </c>
      <c r="BH2177" s="177" t="n">
        <f aca="false">IF(N2177="sníž. přenesená",J2177,0)</f>
        <v>0</v>
      </c>
      <c r="BI2177" s="177" t="n">
        <f aca="false">IF(N2177="nulová",J2177,0)</f>
        <v>0</v>
      </c>
      <c r="BJ2177" s="3" t="s">
        <v>81</v>
      </c>
      <c r="BK2177" s="177" t="n">
        <f aca="false">ROUND(I2177*H2177,2)</f>
        <v>0</v>
      </c>
      <c r="BL2177" s="3" t="s">
        <v>273</v>
      </c>
      <c r="BM2177" s="176" t="s">
        <v>2089</v>
      </c>
    </row>
    <row r="2178" s="178" customFormat="true" ht="12" hidden="false" customHeight="false" outlineLevel="0" collapsed="false">
      <c r="B2178" s="179"/>
      <c r="D2178" s="180" t="s">
        <v>174</v>
      </c>
      <c r="E2178" s="181"/>
      <c r="F2178" s="182" t="s">
        <v>1256</v>
      </c>
      <c r="H2178" s="181"/>
      <c r="I2178" s="183"/>
      <c r="L2178" s="179"/>
      <c r="M2178" s="184"/>
      <c r="N2178" s="185"/>
      <c r="O2178" s="185"/>
      <c r="P2178" s="185"/>
      <c r="Q2178" s="185"/>
      <c r="R2178" s="185"/>
      <c r="S2178" s="185"/>
      <c r="T2178" s="185"/>
      <c r="U2178" s="186"/>
      <c r="AT2178" s="181" t="s">
        <v>174</v>
      </c>
      <c r="AU2178" s="181" t="s">
        <v>83</v>
      </c>
      <c r="AV2178" s="178" t="s">
        <v>81</v>
      </c>
      <c r="AW2178" s="178" t="s">
        <v>176</v>
      </c>
      <c r="AX2178" s="178" t="s">
        <v>73</v>
      </c>
      <c r="AY2178" s="181" t="s">
        <v>165</v>
      </c>
    </row>
    <row r="2179" s="187" customFormat="true" ht="12" hidden="false" customHeight="false" outlineLevel="0" collapsed="false">
      <c r="B2179" s="188"/>
      <c r="D2179" s="180" t="s">
        <v>174</v>
      </c>
      <c r="E2179" s="189"/>
      <c r="F2179" s="190" t="s">
        <v>2090</v>
      </c>
      <c r="H2179" s="191" t="n">
        <v>4.4</v>
      </c>
      <c r="I2179" s="192"/>
      <c r="L2179" s="188"/>
      <c r="M2179" s="193"/>
      <c r="N2179" s="194"/>
      <c r="O2179" s="194"/>
      <c r="P2179" s="194"/>
      <c r="Q2179" s="194"/>
      <c r="R2179" s="194"/>
      <c r="S2179" s="194"/>
      <c r="T2179" s="194"/>
      <c r="U2179" s="195"/>
      <c r="AT2179" s="189" t="s">
        <v>174</v>
      </c>
      <c r="AU2179" s="189" t="s">
        <v>83</v>
      </c>
      <c r="AV2179" s="187" t="s">
        <v>83</v>
      </c>
      <c r="AW2179" s="187" t="s">
        <v>176</v>
      </c>
      <c r="AX2179" s="187" t="s">
        <v>73</v>
      </c>
      <c r="AY2179" s="189" t="s">
        <v>165</v>
      </c>
    </row>
    <row r="2180" s="196" customFormat="true" ht="12" hidden="false" customHeight="false" outlineLevel="0" collapsed="false">
      <c r="B2180" s="197"/>
      <c r="D2180" s="180" t="s">
        <v>174</v>
      </c>
      <c r="E2180" s="198"/>
      <c r="F2180" s="199" t="s">
        <v>178</v>
      </c>
      <c r="H2180" s="200" t="n">
        <v>4.4</v>
      </c>
      <c r="I2180" s="201"/>
      <c r="L2180" s="197"/>
      <c r="M2180" s="202"/>
      <c r="N2180" s="203"/>
      <c r="O2180" s="203"/>
      <c r="P2180" s="203"/>
      <c r="Q2180" s="203"/>
      <c r="R2180" s="203"/>
      <c r="S2180" s="203"/>
      <c r="T2180" s="203"/>
      <c r="U2180" s="204"/>
      <c r="AT2180" s="198" t="s">
        <v>174</v>
      </c>
      <c r="AU2180" s="198" t="s">
        <v>83</v>
      </c>
      <c r="AV2180" s="196" t="s">
        <v>172</v>
      </c>
      <c r="AW2180" s="196" t="s">
        <v>176</v>
      </c>
      <c r="AX2180" s="196" t="s">
        <v>81</v>
      </c>
      <c r="AY2180" s="198" t="s">
        <v>165</v>
      </c>
    </row>
    <row r="2181" s="22" customFormat="true" ht="24" hidden="false" customHeight="true" outlineLevel="0" collapsed="false">
      <c r="B2181" s="164"/>
      <c r="C2181" s="165" t="s">
        <v>2091</v>
      </c>
      <c r="D2181" s="165" t="s">
        <v>167</v>
      </c>
      <c r="E2181" s="166" t="s">
        <v>2092</v>
      </c>
      <c r="F2181" s="167" t="s">
        <v>2093</v>
      </c>
      <c r="G2181" s="168" t="s">
        <v>181</v>
      </c>
      <c r="H2181" s="169" t="n">
        <v>6.3</v>
      </c>
      <c r="I2181" s="170"/>
      <c r="J2181" s="171" t="n">
        <f aca="false">ROUND(I2181*H2181,2)</f>
        <v>0</v>
      </c>
      <c r="K2181" s="215" t="s">
        <v>171</v>
      </c>
      <c r="L2181" s="23"/>
      <c r="M2181" s="172"/>
      <c r="N2181" s="173" t="s">
        <v>44</v>
      </c>
      <c r="O2181" s="54"/>
      <c r="P2181" s="174" t="n">
        <f aca="false">O2181*H2181</f>
        <v>0</v>
      </c>
      <c r="Q2181" s="174" t="n">
        <v>0</v>
      </c>
      <c r="R2181" s="174" t="n">
        <f aca="false">Q2181*H2181</f>
        <v>0</v>
      </c>
      <c r="S2181" s="174" t="n">
        <v>0</v>
      </c>
      <c r="T2181" s="174" t="n">
        <f aca="false">S2181*H2181</f>
        <v>0</v>
      </c>
      <c r="U2181" s="175"/>
      <c r="AR2181" s="176" t="s">
        <v>273</v>
      </c>
      <c r="AT2181" s="176" t="s">
        <v>167</v>
      </c>
      <c r="AU2181" s="176" t="s">
        <v>83</v>
      </c>
      <c r="AY2181" s="3" t="s">
        <v>165</v>
      </c>
      <c r="BE2181" s="177" t="n">
        <f aca="false">IF(N2181="základní",J2181,0)</f>
        <v>0</v>
      </c>
      <c r="BF2181" s="177" t="n">
        <f aca="false">IF(N2181="snížená",J2181,0)</f>
        <v>0</v>
      </c>
      <c r="BG2181" s="177" t="n">
        <f aca="false">IF(N2181="zákl. přenesená",J2181,0)</f>
        <v>0</v>
      </c>
      <c r="BH2181" s="177" t="n">
        <f aca="false">IF(N2181="sníž. přenesená",J2181,0)</f>
        <v>0</v>
      </c>
      <c r="BI2181" s="177" t="n">
        <f aca="false">IF(N2181="nulová",J2181,0)</f>
        <v>0</v>
      </c>
      <c r="BJ2181" s="3" t="s">
        <v>81</v>
      </c>
      <c r="BK2181" s="177" t="n">
        <f aca="false">ROUND(I2181*H2181,2)</f>
        <v>0</v>
      </c>
      <c r="BL2181" s="3" t="s">
        <v>273</v>
      </c>
      <c r="BM2181" s="176" t="s">
        <v>2094</v>
      </c>
    </row>
    <row r="2182" s="178" customFormat="true" ht="12" hidden="false" customHeight="false" outlineLevel="0" collapsed="false">
      <c r="B2182" s="179"/>
      <c r="D2182" s="180" t="s">
        <v>174</v>
      </c>
      <c r="E2182" s="181"/>
      <c r="F2182" s="182" t="s">
        <v>1256</v>
      </c>
      <c r="H2182" s="181"/>
      <c r="I2182" s="183"/>
      <c r="L2182" s="179"/>
      <c r="M2182" s="184"/>
      <c r="N2182" s="185"/>
      <c r="O2182" s="185"/>
      <c r="P2182" s="185"/>
      <c r="Q2182" s="185"/>
      <c r="R2182" s="185"/>
      <c r="S2182" s="185"/>
      <c r="T2182" s="185"/>
      <c r="U2182" s="186"/>
      <c r="AT2182" s="181" t="s">
        <v>174</v>
      </c>
      <c r="AU2182" s="181" t="s">
        <v>83</v>
      </c>
      <c r="AV2182" s="178" t="s">
        <v>81</v>
      </c>
      <c r="AW2182" s="178" t="s">
        <v>176</v>
      </c>
      <c r="AX2182" s="178" t="s">
        <v>73</v>
      </c>
      <c r="AY2182" s="181" t="s">
        <v>165</v>
      </c>
    </row>
    <row r="2183" s="187" customFormat="true" ht="12" hidden="false" customHeight="false" outlineLevel="0" collapsed="false">
      <c r="B2183" s="188"/>
      <c r="D2183" s="180" t="s">
        <v>174</v>
      </c>
      <c r="E2183" s="189"/>
      <c r="F2183" s="190" t="s">
        <v>2095</v>
      </c>
      <c r="H2183" s="191" t="n">
        <v>6.3</v>
      </c>
      <c r="I2183" s="192"/>
      <c r="L2183" s="188"/>
      <c r="M2183" s="193"/>
      <c r="N2183" s="194"/>
      <c r="O2183" s="194"/>
      <c r="P2183" s="194"/>
      <c r="Q2183" s="194"/>
      <c r="R2183" s="194"/>
      <c r="S2183" s="194"/>
      <c r="T2183" s="194"/>
      <c r="U2183" s="195"/>
      <c r="AT2183" s="189" t="s">
        <v>174</v>
      </c>
      <c r="AU2183" s="189" t="s">
        <v>83</v>
      </c>
      <c r="AV2183" s="187" t="s">
        <v>83</v>
      </c>
      <c r="AW2183" s="187" t="s">
        <v>176</v>
      </c>
      <c r="AX2183" s="187" t="s">
        <v>73</v>
      </c>
      <c r="AY2183" s="189" t="s">
        <v>165</v>
      </c>
    </row>
    <row r="2184" s="196" customFormat="true" ht="12" hidden="false" customHeight="false" outlineLevel="0" collapsed="false">
      <c r="B2184" s="197"/>
      <c r="D2184" s="180" t="s">
        <v>174</v>
      </c>
      <c r="E2184" s="198"/>
      <c r="F2184" s="199" t="s">
        <v>178</v>
      </c>
      <c r="H2184" s="200" t="n">
        <v>6.3</v>
      </c>
      <c r="I2184" s="201"/>
      <c r="L2184" s="197"/>
      <c r="M2184" s="202"/>
      <c r="N2184" s="203"/>
      <c r="O2184" s="203"/>
      <c r="P2184" s="203"/>
      <c r="Q2184" s="203"/>
      <c r="R2184" s="203"/>
      <c r="S2184" s="203"/>
      <c r="T2184" s="203"/>
      <c r="U2184" s="204"/>
      <c r="AT2184" s="198" t="s">
        <v>174</v>
      </c>
      <c r="AU2184" s="198" t="s">
        <v>83</v>
      </c>
      <c r="AV2184" s="196" t="s">
        <v>172</v>
      </c>
      <c r="AW2184" s="196" t="s">
        <v>176</v>
      </c>
      <c r="AX2184" s="196" t="s">
        <v>81</v>
      </c>
      <c r="AY2184" s="198" t="s">
        <v>165</v>
      </c>
    </row>
    <row r="2185" s="22" customFormat="true" ht="24" hidden="false" customHeight="true" outlineLevel="0" collapsed="false">
      <c r="B2185" s="164"/>
      <c r="C2185" s="205" t="s">
        <v>2096</v>
      </c>
      <c r="D2185" s="205" t="s">
        <v>262</v>
      </c>
      <c r="E2185" s="206" t="s">
        <v>2097</v>
      </c>
      <c r="F2185" s="207" t="s">
        <v>2098</v>
      </c>
      <c r="G2185" s="208" t="s">
        <v>187</v>
      </c>
      <c r="H2185" s="209" t="n">
        <v>0.014</v>
      </c>
      <c r="I2185" s="210"/>
      <c r="J2185" s="211" t="n">
        <f aca="false">ROUND(I2185*H2185,2)</f>
        <v>0</v>
      </c>
      <c r="K2185" s="207" t="s">
        <v>171</v>
      </c>
      <c r="L2185" s="212"/>
      <c r="M2185" s="213"/>
      <c r="N2185" s="214" t="s">
        <v>44</v>
      </c>
      <c r="O2185" s="54"/>
      <c r="P2185" s="174" t="n">
        <f aca="false">O2185*H2185</f>
        <v>0</v>
      </c>
      <c r="Q2185" s="174" t="n">
        <v>0.55</v>
      </c>
      <c r="R2185" s="174" t="n">
        <f aca="false">Q2185*H2185</f>
        <v>0.0077</v>
      </c>
      <c r="S2185" s="174" t="n">
        <v>0</v>
      </c>
      <c r="T2185" s="174" t="n">
        <f aca="false">S2185*H2185</f>
        <v>0</v>
      </c>
      <c r="U2185" s="175"/>
      <c r="AR2185" s="176" t="s">
        <v>369</v>
      </c>
      <c r="AT2185" s="176" t="s">
        <v>262</v>
      </c>
      <c r="AU2185" s="176" t="s">
        <v>83</v>
      </c>
      <c r="AY2185" s="3" t="s">
        <v>165</v>
      </c>
      <c r="BE2185" s="177" t="n">
        <f aca="false">IF(N2185="základní",J2185,0)</f>
        <v>0</v>
      </c>
      <c r="BF2185" s="177" t="n">
        <f aca="false">IF(N2185="snížená",J2185,0)</f>
        <v>0</v>
      </c>
      <c r="BG2185" s="177" t="n">
        <f aca="false">IF(N2185="zákl. přenesená",J2185,0)</f>
        <v>0</v>
      </c>
      <c r="BH2185" s="177" t="n">
        <f aca="false">IF(N2185="sníž. přenesená",J2185,0)</f>
        <v>0</v>
      </c>
      <c r="BI2185" s="177" t="n">
        <f aca="false">IF(N2185="nulová",J2185,0)</f>
        <v>0</v>
      </c>
      <c r="BJ2185" s="3" t="s">
        <v>81</v>
      </c>
      <c r="BK2185" s="177" t="n">
        <f aca="false">ROUND(I2185*H2185,2)</f>
        <v>0</v>
      </c>
      <c r="BL2185" s="3" t="s">
        <v>273</v>
      </c>
      <c r="BM2185" s="176" t="s">
        <v>2099</v>
      </c>
    </row>
    <row r="2186" s="187" customFormat="true" ht="12" hidden="false" customHeight="false" outlineLevel="0" collapsed="false">
      <c r="B2186" s="188"/>
      <c r="D2186" s="180" t="s">
        <v>174</v>
      </c>
      <c r="E2186" s="189"/>
      <c r="F2186" s="190" t="s">
        <v>2100</v>
      </c>
      <c r="H2186" s="191" t="n">
        <v>0.01449</v>
      </c>
      <c r="I2186" s="192"/>
      <c r="L2186" s="188"/>
      <c r="M2186" s="193"/>
      <c r="N2186" s="194"/>
      <c r="O2186" s="194"/>
      <c r="P2186" s="194"/>
      <c r="Q2186" s="194"/>
      <c r="R2186" s="194"/>
      <c r="S2186" s="194"/>
      <c r="T2186" s="194"/>
      <c r="U2186" s="195"/>
      <c r="AT2186" s="189" t="s">
        <v>174</v>
      </c>
      <c r="AU2186" s="189" t="s">
        <v>83</v>
      </c>
      <c r="AV2186" s="187" t="s">
        <v>83</v>
      </c>
      <c r="AW2186" s="187" t="s">
        <v>176</v>
      </c>
      <c r="AX2186" s="187" t="s">
        <v>73</v>
      </c>
      <c r="AY2186" s="189" t="s">
        <v>165</v>
      </c>
    </row>
    <row r="2187" s="196" customFormat="true" ht="12" hidden="false" customHeight="false" outlineLevel="0" collapsed="false">
      <c r="B2187" s="197"/>
      <c r="D2187" s="180" t="s">
        <v>174</v>
      </c>
      <c r="E2187" s="198"/>
      <c r="F2187" s="199" t="s">
        <v>178</v>
      </c>
      <c r="H2187" s="200" t="n">
        <v>0.01449</v>
      </c>
      <c r="I2187" s="201"/>
      <c r="L2187" s="197"/>
      <c r="M2187" s="202"/>
      <c r="N2187" s="203"/>
      <c r="O2187" s="203"/>
      <c r="P2187" s="203"/>
      <c r="Q2187" s="203"/>
      <c r="R2187" s="203"/>
      <c r="S2187" s="203"/>
      <c r="T2187" s="203"/>
      <c r="U2187" s="204"/>
      <c r="AT2187" s="198" t="s">
        <v>174</v>
      </c>
      <c r="AU2187" s="198" t="s">
        <v>83</v>
      </c>
      <c r="AV2187" s="196" t="s">
        <v>172</v>
      </c>
      <c r="AW2187" s="196" t="s">
        <v>176</v>
      </c>
      <c r="AX2187" s="196" t="s">
        <v>81</v>
      </c>
      <c r="AY2187" s="198" t="s">
        <v>165</v>
      </c>
    </row>
    <row r="2188" s="22" customFormat="true" ht="24" hidden="false" customHeight="true" outlineLevel="0" collapsed="false">
      <c r="B2188" s="164"/>
      <c r="C2188" s="165" t="s">
        <v>2101</v>
      </c>
      <c r="D2188" s="165" t="s">
        <v>167</v>
      </c>
      <c r="E2188" s="166" t="s">
        <v>2102</v>
      </c>
      <c r="F2188" s="167" t="s">
        <v>2103</v>
      </c>
      <c r="G2188" s="168" t="s">
        <v>170</v>
      </c>
      <c r="H2188" s="169" t="n">
        <v>0.779</v>
      </c>
      <c r="I2188" s="170"/>
      <c r="J2188" s="171" t="n">
        <f aca="false">ROUND(I2188*H2188,2)</f>
        <v>0</v>
      </c>
      <c r="K2188" s="215" t="s">
        <v>171</v>
      </c>
      <c r="L2188" s="23"/>
      <c r="M2188" s="172"/>
      <c r="N2188" s="173" t="s">
        <v>44</v>
      </c>
      <c r="O2188" s="54"/>
      <c r="P2188" s="174" t="n">
        <f aca="false">O2188*H2188</f>
        <v>0</v>
      </c>
      <c r="Q2188" s="174" t="n">
        <v>0</v>
      </c>
      <c r="R2188" s="174" t="n">
        <f aca="false">Q2188*H2188</f>
        <v>0</v>
      </c>
      <c r="S2188" s="174" t="n">
        <v>0.005</v>
      </c>
      <c r="T2188" s="174" t="n">
        <f aca="false">S2188*H2188</f>
        <v>0.003895</v>
      </c>
      <c r="U2188" s="175"/>
      <c r="AR2188" s="176" t="s">
        <v>273</v>
      </c>
      <c r="AT2188" s="176" t="s">
        <v>167</v>
      </c>
      <c r="AU2188" s="176" t="s">
        <v>83</v>
      </c>
      <c r="AY2188" s="3" t="s">
        <v>165</v>
      </c>
      <c r="BE2188" s="177" t="n">
        <f aca="false">IF(N2188="základní",J2188,0)</f>
        <v>0</v>
      </c>
      <c r="BF2188" s="177" t="n">
        <f aca="false">IF(N2188="snížená",J2188,0)</f>
        <v>0</v>
      </c>
      <c r="BG2188" s="177" t="n">
        <f aca="false">IF(N2188="zákl. přenesená",J2188,0)</f>
        <v>0</v>
      </c>
      <c r="BH2188" s="177" t="n">
        <f aca="false">IF(N2188="sníž. přenesená",J2188,0)</f>
        <v>0</v>
      </c>
      <c r="BI2188" s="177" t="n">
        <f aca="false">IF(N2188="nulová",J2188,0)</f>
        <v>0</v>
      </c>
      <c r="BJ2188" s="3" t="s">
        <v>81</v>
      </c>
      <c r="BK2188" s="177" t="n">
        <f aca="false">ROUND(I2188*H2188,2)</f>
        <v>0</v>
      </c>
      <c r="BL2188" s="3" t="s">
        <v>273</v>
      </c>
      <c r="BM2188" s="176" t="s">
        <v>2104</v>
      </c>
    </row>
    <row r="2189" s="187" customFormat="true" ht="24" hidden="false" customHeight="false" outlineLevel="0" collapsed="false">
      <c r="B2189" s="188"/>
      <c r="D2189" s="180" t="s">
        <v>174</v>
      </c>
      <c r="E2189" s="189"/>
      <c r="F2189" s="190" t="s">
        <v>1920</v>
      </c>
      <c r="H2189" s="191" t="n">
        <v>0.7788</v>
      </c>
      <c r="I2189" s="192"/>
      <c r="L2189" s="188"/>
      <c r="M2189" s="193"/>
      <c r="N2189" s="194"/>
      <c r="O2189" s="194"/>
      <c r="P2189" s="194"/>
      <c r="Q2189" s="194"/>
      <c r="R2189" s="194"/>
      <c r="S2189" s="194"/>
      <c r="T2189" s="194"/>
      <c r="U2189" s="195"/>
      <c r="AT2189" s="189" t="s">
        <v>174</v>
      </c>
      <c r="AU2189" s="189" t="s">
        <v>83</v>
      </c>
      <c r="AV2189" s="187" t="s">
        <v>83</v>
      </c>
      <c r="AW2189" s="187" t="s">
        <v>176</v>
      </c>
      <c r="AX2189" s="187" t="s">
        <v>73</v>
      </c>
      <c r="AY2189" s="189" t="s">
        <v>165</v>
      </c>
    </row>
    <row r="2190" s="196" customFormat="true" ht="12" hidden="false" customHeight="false" outlineLevel="0" collapsed="false">
      <c r="B2190" s="197"/>
      <c r="D2190" s="180" t="s">
        <v>174</v>
      </c>
      <c r="E2190" s="198"/>
      <c r="F2190" s="199" t="s">
        <v>178</v>
      </c>
      <c r="H2190" s="200" t="n">
        <v>0.7788</v>
      </c>
      <c r="I2190" s="201"/>
      <c r="L2190" s="197"/>
      <c r="M2190" s="202"/>
      <c r="N2190" s="203"/>
      <c r="O2190" s="203"/>
      <c r="P2190" s="203"/>
      <c r="Q2190" s="203"/>
      <c r="R2190" s="203"/>
      <c r="S2190" s="203"/>
      <c r="T2190" s="203"/>
      <c r="U2190" s="204"/>
      <c r="AT2190" s="198" t="s">
        <v>174</v>
      </c>
      <c r="AU2190" s="198" t="s">
        <v>83</v>
      </c>
      <c r="AV2190" s="196" t="s">
        <v>172</v>
      </c>
      <c r="AW2190" s="196" t="s">
        <v>176</v>
      </c>
      <c r="AX2190" s="196" t="s">
        <v>81</v>
      </c>
      <c r="AY2190" s="198" t="s">
        <v>165</v>
      </c>
    </row>
    <row r="2191" s="22" customFormat="true" ht="24" hidden="false" customHeight="true" outlineLevel="0" collapsed="false">
      <c r="B2191" s="164"/>
      <c r="C2191" s="165" t="s">
        <v>2105</v>
      </c>
      <c r="D2191" s="165" t="s">
        <v>167</v>
      </c>
      <c r="E2191" s="166" t="s">
        <v>2106</v>
      </c>
      <c r="F2191" s="167" t="s">
        <v>2107</v>
      </c>
      <c r="G2191" s="168" t="s">
        <v>187</v>
      </c>
      <c r="H2191" s="169" t="n">
        <v>0.153</v>
      </c>
      <c r="I2191" s="170"/>
      <c r="J2191" s="171" t="n">
        <f aca="false">ROUND(I2191*H2191,2)</f>
        <v>0</v>
      </c>
      <c r="K2191" s="215" t="s">
        <v>171</v>
      </c>
      <c r="L2191" s="23"/>
      <c r="M2191" s="172"/>
      <c r="N2191" s="173" t="s">
        <v>44</v>
      </c>
      <c r="O2191" s="54"/>
      <c r="P2191" s="174" t="n">
        <f aca="false">O2191*H2191</f>
        <v>0</v>
      </c>
      <c r="Q2191" s="174" t="n">
        <v>0.02337</v>
      </c>
      <c r="R2191" s="174" t="n">
        <f aca="false">Q2191*H2191</f>
        <v>0.00357561</v>
      </c>
      <c r="S2191" s="174" t="n">
        <v>0</v>
      </c>
      <c r="T2191" s="174" t="n">
        <f aca="false">S2191*H2191</f>
        <v>0</v>
      </c>
      <c r="U2191" s="175"/>
      <c r="AR2191" s="176" t="s">
        <v>273</v>
      </c>
      <c r="AT2191" s="176" t="s">
        <v>167</v>
      </c>
      <c r="AU2191" s="176" t="s">
        <v>83</v>
      </c>
      <c r="AY2191" s="3" t="s">
        <v>165</v>
      </c>
      <c r="BE2191" s="177" t="n">
        <f aca="false">IF(N2191="základní",J2191,0)</f>
        <v>0</v>
      </c>
      <c r="BF2191" s="177" t="n">
        <f aca="false">IF(N2191="snížená",J2191,0)</f>
        <v>0</v>
      </c>
      <c r="BG2191" s="177" t="n">
        <f aca="false">IF(N2191="zákl. přenesená",J2191,0)</f>
        <v>0</v>
      </c>
      <c r="BH2191" s="177" t="n">
        <f aca="false">IF(N2191="sníž. přenesená",J2191,0)</f>
        <v>0</v>
      </c>
      <c r="BI2191" s="177" t="n">
        <f aca="false">IF(N2191="nulová",J2191,0)</f>
        <v>0</v>
      </c>
      <c r="BJ2191" s="3" t="s">
        <v>81</v>
      </c>
      <c r="BK2191" s="177" t="n">
        <f aca="false">ROUND(I2191*H2191,2)</f>
        <v>0</v>
      </c>
      <c r="BL2191" s="3" t="s">
        <v>273</v>
      </c>
      <c r="BM2191" s="176" t="s">
        <v>2108</v>
      </c>
    </row>
    <row r="2192" s="187" customFormat="true" ht="12" hidden="false" customHeight="false" outlineLevel="0" collapsed="false">
      <c r="B2192" s="188"/>
      <c r="D2192" s="180" t="s">
        <v>174</v>
      </c>
      <c r="E2192" s="189"/>
      <c r="F2192" s="190" t="s">
        <v>2061</v>
      </c>
      <c r="H2192" s="191" t="n">
        <v>0.139</v>
      </c>
      <c r="I2192" s="192"/>
      <c r="L2192" s="188"/>
      <c r="M2192" s="193"/>
      <c r="N2192" s="194"/>
      <c r="O2192" s="194"/>
      <c r="P2192" s="194"/>
      <c r="Q2192" s="194"/>
      <c r="R2192" s="194"/>
      <c r="S2192" s="194"/>
      <c r="T2192" s="194"/>
      <c r="U2192" s="195"/>
      <c r="AT2192" s="189" t="s">
        <v>174</v>
      </c>
      <c r="AU2192" s="189" t="s">
        <v>83</v>
      </c>
      <c r="AV2192" s="187" t="s">
        <v>83</v>
      </c>
      <c r="AW2192" s="187" t="s">
        <v>176</v>
      </c>
      <c r="AX2192" s="187" t="s">
        <v>73</v>
      </c>
      <c r="AY2192" s="189" t="s">
        <v>165</v>
      </c>
    </row>
    <row r="2193" s="187" customFormat="true" ht="12" hidden="false" customHeight="false" outlineLevel="0" collapsed="false">
      <c r="B2193" s="188"/>
      <c r="D2193" s="180" t="s">
        <v>174</v>
      </c>
      <c r="E2193" s="189"/>
      <c r="F2193" s="190" t="s">
        <v>2062</v>
      </c>
      <c r="H2193" s="191" t="n">
        <v>0.014</v>
      </c>
      <c r="I2193" s="192"/>
      <c r="L2193" s="188"/>
      <c r="M2193" s="193"/>
      <c r="N2193" s="194"/>
      <c r="O2193" s="194"/>
      <c r="P2193" s="194"/>
      <c r="Q2193" s="194"/>
      <c r="R2193" s="194"/>
      <c r="S2193" s="194"/>
      <c r="T2193" s="194"/>
      <c r="U2193" s="195"/>
      <c r="AT2193" s="189" t="s">
        <v>174</v>
      </c>
      <c r="AU2193" s="189" t="s">
        <v>83</v>
      </c>
      <c r="AV2193" s="187" t="s">
        <v>83</v>
      </c>
      <c r="AW2193" s="187" t="s">
        <v>176</v>
      </c>
      <c r="AX2193" s="187" t="s">
        <v>73</v>
      </c>
      <c r="AY2193" s="189" t="s">
        <v>165</v>
      </c>
    </row>
    <row r="2194" s="196" customFormat="true" ht="12" hidden="false" customHeight="false" outlineLevel="0" collapsed="false">
      <c r="B2194" s="197"/>
      <c r="D2194" s="180" t="s">
        <v>174</v>
      </c>
      <c r="E2194" s="198"/>
      <c r="F2194" s="199" t="s">
        <v>178</v>
      </c>
      <c r="H2194" s="200" t="n">
        <v>0.153</v>
      </c>
      <c r="I2194" s="201"/>
      <c r="L2194" s="197"/>
      <c r="M2194" s="202"/>
      <c r="N2194" s="203"/>
      <c r="O2194" s="203"/>
      <c r="P2194" s="203"/>
      <c r="Q2194" s="203"/>
      <c r="R2194" s="203"/>
      <c r="S2194" s="203"/>
      <c r="T2194" s="203"/>
      <c r="U2194" s="204"/>
      <c r="AT2194" s="198" t="s">
        <v>174</v>
      </c>
      <c r="AU2194" s="198" t="s">
        <v>83</v>
      </c>
      <c r="AV2194" s="196" t="s">
        <v>172</v>
      </c>
      <c r="AW2194" s="196" t="s">
        <v>176</v>
      </c>
      <c r="AX2194" s="196" t="s">
        <v>81</v>
      </c>
      <c r="AY2194" s="198" t="s">
        <v>165</v>
      </c>
    </row>
    <row r="2195" s="22" customFormat="true" ht="36" hidden="false" customHeight="true" outlineLevel="0" collapsed="false">
      <c r="B2195" s="164"/>
      <c r="C2195" s="165" t="s">
        <v>2109</v>
      </c>
      <c r="D2195" s="165" t="s">
        <v>167</v>
      </c>
      <c r="E2195" s="166" t="s">
        <v>2110</v>
      </c>
      <c r="F2195" s="167" t="s">
        <v>2111</v>
      </c>
      <c r="G2195" s="168" t="s">
        <v>170</v>
      </c>
      <c r="H2195" s="169" t="n">
        <v>33.915</v>
      </c>
      <c r="I2195" s="170"/>
      <c r="J2195" s="171" t="n">
        <f aca="false">ROUND(I2195*H2195,2)</f>
        <v>0</v>
      </c>
      <c r="K2195" s="167" t="s">
        <v>171</v>
      </c>
      <c r="L2195" s="23"/>
      <c r="M2195" s="172"/>
      <c r="N2195" s="173" t="s">
        <v>44</v>
      </c>
      <c r="O2195" s="54"/>
      <c r="P2195" s="174" t="n">
        <f aca="false">O2195*H2195</f>
        <v>0</v>
      </c>
      <c r="Q2195" s="174" t="n">
        <v>0.03854</v>
      </c>
      <c r="R2195" s="174" t="n">
        <f aca="false">Q2195*H2195</f>
        <v>1.3070841</v>
      </c>
      <c r="S2195" s="174" t="n">
        <v>0</v>
      </c>
      <c r="T2195" s="174" t="n">
        <f aca="false">S2195*H2195</f>
        <v>0</v>
      </c>
      <c r="U2195" s="175"/>
      <c r="AR2195" s="176" t="s">
        <v>273</v>
      </c>
      <c r="AT2195" s="176" t="s">
        <v>167</v>
      </c>
      <c r="AU2195" s="176" t="s">
        <v>83</v>
      </c>
      <c r="AY2195" s="3" t="s">
        <v>165</v>
      </c>
      <c r="BE2195" s="177" t="n">
        <f aca="false">IF(N2195="základní",J2195,0)</f>
        <v>0</v>
      </c>
      <c r="BF2195" s="177" t="n">
        <f aca="false">IF(N2195="snížená",J2195,0)</f>
        <v>0</v>
      </c>
      <c r="BG2195" s="177" t="n">
        <f aca="false">IF(N2195="zákl. přenesená",J2195,0)</f>
        <v>0</v>
      </c>
      <c r="BH2195" s="177" t="n">
        <f aca="false">IF(N2195="sníž. přenesená",J2195,0)</f>
        <v>0</v>
      </c>
      <c r="BI2195" s="177" t="n">
        <f aca="false">IF(N2195="nulová",J2195,0)</f>
        <v>0</v>
      </c>
      <c r="BJ2195" s="3" t="s">
        <v>81</v>
      </c>
      <c r="BK2195" s="177" t="n">
        <f aca="false">ROUND(I2195*H2195,2)</f>
        <v>0</v>
      </c>
      <c r="BL2195" s="3" t="s">
        <v>273</v>
      </c>
      <c r="BM2195" s="176" t="s">
        <v>2112</v>
      </c>
    </row>
    <row r="2196" s="178" customFormat="true" ht="12" hidden="false" customHeight="false" outlineLevel="0" collapsed="false">
      <c r="B2196" s="179"/>
      <c r="D2196" s="180" t="s">
        <v>174</v>
      </c>
      <c r="E2196" s="181"/>
      <c r="F2196" s="182" t="s">
        <v>1022</v>
      </c>
      <c r="H2196" s="181"/>
      <c r="I2196" s="183"/>
      <c r="L2196" s="179"/>
      <c r="M2196" s="184"/>
      <c r="N2196" s="185"/>
      <c r="O2196" s="185"/>
      <c r="P2196" s="185"/>
      <c r="Q2196" s="185"/>
      <c r="R2196" s="185"/>
      <c r="S2196" s="185"/>
      <c r="T2196" s="185"/>
      <c r="U2196" s="186"/>
      <c r="AT2196" s="181" t="s">
        <v>174</v>
      </c>
      <c r="AU2196" s="181" t="s">
        <v>83</v>
      </c>
      <c r="AV2196" s="178" t="s">
        <v>81</v>
      </c>
      <c r="AW2196" s="178" t="s">
        <v>176</v>
      </c>
      <c r="AX2196" s="178" t="s">
        <v>73</v>
      </c>
      <c r="AY2196" s="181" t="s">
        <v>165</v>
      </c>
    </row>
    <row r="2197" s="187" customFormat="true" ht="12" hidden="false" customHeight="false" outlineLevel="0" collapsed="false">
      <c r="B2197" s="188"/>
      <c r="D2197" s="180" t="s">
        <v>174</v>
      </c>
      <c r="E2197" s="189"/>
      <c r="F2197" s="190" t="s">
        <v>1023</v>
      </c>
      <c r="H2197" s="191" t="n">
        <v>33.915</v>
      </c>
      <c r="I2197" s="192"/>
      <c r="L2197" s="188"/>
      <c r="M2197" s="193"/>
      <c r="N2197" s="194"/>
      <c r="O2197" s="194"/>
      <c r="P2197" s="194"/>
      <c r="Q2197" s="194"/>
      <c r="R2197" s="194"/>
      <c r="S2197" s="194"/>
      <c r="T2197" s="194"/>
      <c r="U2197" s="195"/>
      <c r="AT2197" s="189" t="s">
        <v>174</v>
      </c>
      <c r="AU2197" s="189" t="s">
        <v>83</v>
      </c>
      <c r="AV2197" s="187" t="s">
        <v>83</v>
      </c>
      <c r="AW2197" s="187" t="s">
        <v>176</v>
      </c>
      <c r="AX2197" s="187" t="s">
        <v>73</v>
      </c>
      <c r="AY2197" s="189" t="s">
        <v>165</v>
      </c>
    </row>
    <row r="2198" s="196" customFormat="true" ht="12" hidden="false" customHeight="false" outlineLevel="0" collapsed="false">
      <c r="B2198" s="197"/>
      <c r="D2198" s="180" t="s">
        <v>174</v>
      </c>
      <c r="E2198" s="198"/>
      <c r="F2198" s="199" t="s">
        <v>178</v>
      </c>
      <c r="H2198" s="200" t="n">
        <v>33.915</v>
      </c>
      <c r="I2198" s="201"/>
      <c r="L2198" s="197"/>
      <c r="M2198" s="202"/>
      <c r="N2198" s="203"/>
      <c r="O2198" s="203"/>
      <c r="P2198" s="203"/>
      <c r="Q2198" s="203"/>
      <c r="R2198" s="203"/>
      <c r="S2198" s="203"/>
      <c r="T2198" s="203"/>
      <c r="U2198" s="204"/>
      <c r="AT2198" s="198" t="s">
        <v>174</v>
      </c>
      <c r="AU2198" s="198" t="s">
        <v>83</v>
      </c>
      <c r="AV2198" s="196" t="s">
        <v>172</v>
      </c>
      <c r="AW2198" s="196" t="s">
        <v>176</v>
      </c>
      <c r="AX2198" s="196" t="s">
        <v>81</v>
      </c>
      <c r="AY2198" s="198" t="s">
        <v>165</v>
      </c>
    </row>
    <row r="2199" s="22" customFormat="true" ht="36" hidden="false" customHeight="true" outlineLevel="0" collapsed="false">
      <c r="B2199" s="164"/>
      <c r="C2199" s="165" t="s">
        <v>2113</v>
      </c>
      <c r="D2199" s="165" t="s">
        <v>167</v>
      </c>
      <c r="E2199" s="166" t="s">
        <v>2114</v>
      </c>
      <c r="F2199" s="167" t="s">
        <v>2115</v>
      </c>
      <c r="G2199" s="168" t="s">
        <v>170</v>
      </c>
      <c r="H2199" s="169" t="n">
        <v>33.915</v>
      </c>
      <c r="I2199" s="170"/>
      <c r="J2199" s="171" t="n">
        <f aca="false">ROUND(I2199*H2199,2)</f>
        <v>0</v>
      </c>
      <c r="K2199" s="167" t="s">
        <v>171</v>
      </c>
      <c r="L2199" s="23"/>
      <c r="M2199" s="172"/>
      <c r="N2199" s="173" t="s">
        <v>44</v>
      </c>
      <c r="O2199" s="54"/>
      <c r="P2199" s="174" t="n">
        <f aca="false">O2199*H2199</f>
        <v>0</v>
      </c>
      <c r="Q2199" s="174" t="n">
        <v>0</v>
      </c>
      <c r="R2199" s="174" t="n">
        <f aca="false">Q2199*H2199</f>
        <v>0</v>
      </c>
      <c r="S2199" s="174" t="n">
        <v>0.04149</v>
      </c>
      <c r="T2199" s="174" t="n">
        <f aca="false">S2199*H2199</f>
        <v>1.40713335</v>
      </c>
      <c r="U2199" s="175"/>
      <c r="AR2199" s="176" t="s">
        <v>273</v>
      </c>
      <c r="AT2199" s="176" t="s">
        <v>167</v>
      </c>
      <c r="AU2199" s="176" t="s">
        <v>83</v>
      </c>
      <c r="AY2199" s="3" t="s">
        <v>165</v>
      </c>
      <c r="BE2199" s="177" t="n">
        <f aca="false">IF(N2199="základní",J2199,0)</f>
        <v>0</v>
      </c>
      <c r="BF2199" s="177" t="n">
        <f aca="false">IF(N2199="snížená",J2199,0)</f>
        <v>0</v>
      </c>
      <c r="BG2199" s="177" t="n">
        <f aca="false">IF(N2199="zákl. přenesená",J2199,0)</f>
        <v>0</v>
      </c>
      <c r="BH2199" s="177" t="n">
        <f aca="false">IF(N2199="sníž. přenesená",J2199,0)</f>
        <v>0</v>
      </c>
      <c r="BI2199" s="177" t="n">
        <f aca="false">IF(N2199="nulová",J2199,0)</f>
        <v>0</v>
      </c>
      <c r="BJ2199" s="3" t="s">
        <v>81</v>
      </c>
      <c r="BK2199" s="177" t="n">
        <f aca="false">ROUND(I2199*H2199,2)</f>
        <v>0</v>
      </c>
      <c r="BL2199" s="3" t="s">
        <v>273</v>
      </c>
      <c r="BM2199" s="176" t="s">
        <v>2116</v>
      </c>
    </row>
    <row r="2200" s="178" customFormat="true" ht="12" hidden="false" customHeight="false" outlineLevel="0" collapsed="false">
      <c r="B2200" s="179"/>
      <c r="D2200" s="180" t="s">
        <v>174</v>
      </c>
      <c r="E2200" s="181"/>
      <c r="F2200" s="182" t="s">
        <v>1022</v>
      </c>
      <c r="H2200" s="181"/>
      <c r="I2200" s="183"/>
      <c r="L2200" s="179"/>
      <c r="M2200" s="184"/>
      <c r="N2200" s="185"/>
      <c r="O2200" s="185"/>
      <c r="P2200" s="185"/>
      <c r="Q2200" s="185"/>
      <c r="R2200" s="185"/>
      <c r="S2200" s="185"/>
      <c r="T2200" s="185"/>
      <c r="U2200" s="186"/>
      <c r="AT2200" s="181" t="s">
        <v>174</v>
      </c>
      <c r="AU2200" s="181" t="s">
        <v>83</v>
      </c>
      <c r="AV2200" s="178" t="s">
        <v>81</v>
      </c>
      <c r="AW2200" s="178" t="s">
        <v>176</v>
      </c>
      <c r="AX2200" s="178" t="s">
        <v>73</v>
      </c>
      <c r="AY2200" s="181" t="s">
        <v>165</v>
      </c>
    </row>
    <row r="2201" s="187" customFormat="true" ht="12" hidden="false" customHeight="false" outlineLevel="0" collapsed="false">
      <c r="B2201" s="188"/>
      <c r="D2201" s="180" t="s">
        <v>174</v>
      </c>
      <c r="E2201" s="189"/>
      <c r="F2201" s="190" t="s">
        <v>1023</v>
      </c>
      <c r="H2201" s="191" t="n">
        <v>33.915</v>
      </c>
      <c r="I2201" s="192"/>
      <c r="L2201" s="188"/>
      <c r="M2201" s="193"/>
      <c r="N2201" s="194"/>
      <c r="O2201" s="194"/>
      <c r="P2201" s="194"/>
      <c r="Q2201" s="194"/>
      <c r="R2201" s="194"/>
      <c r="S2201" s="194"/>
      <c r="T2201" s="194"/>
      <c r="U2201" s="195"/>
      <c r="AT2201" s="189" t="s">
        <v>174</v>
      </c>
      <c r="AU2201" s="189" t="s">
        <v>83</v>
      </c>
      <c r="AV2201" s="187" t="s">
        <v>83</v>
      </c>
      <c r="AW2201" s="187" t="s">
        <v>176</v>
      </c>
      <c r="AX2201" s="187" t="s">
        <v>73</v>
      </c>
      <c r="AY2201" s="189" t="s">
        <v>165</v>
      </c>
    </row>
    <row r="2202" s="196" customFormat="true" ht="12" hidden="false" customHeight="false" outlineLevel="0" collapsed="false">
      <c r="B2202" s="197"/>
      <c r="D2202" s="180" t="s">
        <v>174</v>
      </c>
      <c r="E2202" s="198"/>
      <c r="F2202" s="199" t="s">
        <v>178</v>
      </c>
      <c r="H2202" s="200" t="n">
        <v>33.915</v>
      </c>
      <c r="I2202" s="201"/>
      <c r="L2202" s="197"/>
      <c r="M2202" s="202"/>
      <c r="N2202" s="203"/>
      <c r="O2202" s="203"/>
      <c r="P2202" s="203"/>
      <c r="Q2202" s="203"/>
      <c r="R2202" s="203"/>
      <c r="S2202" s="203"/>
      <c r="T2202" s="203"/>
      <c r="U2202" s="204"/>
      <c r="AT2202" s="198" t="s">
        <v>174</v>
      </c>
      <c r="AU2202" s="198" t="s">
        <v>83</v>
      </c>
      <c r="AV2202" s="196" t="s">
        <v>172</v>
      </c>
      <c r="AW2202" s="196" t="s">
        <v>176</v>
      </c>
      <c r="AX2202" s="196" t="s">
        <v>81</v>
      </c>
      <c r="AY2202" s="198" t="s">
        <v>165</v>
      </c>
    </row>
    <row r="2203" s="22" customFormat="true" ht="24" hidden="false" customHeight="true" outlineLevel="0" collapsed="false">
      <c r="B2203" s="164"/>
      <c r="C2203" s="165" t="s">
        <v>2117</v>
      </c>
      <c r="D2203" s="165" t="s">
        <v>167</v>
      </c>
      <c r="E2203" s="166" t="s">
        <v>2118</v>
      </c>
      <c r="F2203" s="167" t="s">
        <v>2119</v>
      </c>
      <c r="G2203" s="168" t="s">
        <v>170</v>
      </c>
      <c r="H2203" s="169" t="n">
        <v>33.915</v>
      </c>
      <c r="I2203" s="170"/>
      <c r="J2203" s="171" t="n">
        <f aca="false">ROUND(I2203*H2203,2)</f>
        <v>0</v>
      </c>
      <c r="K2203" s="167" t="s">
        <v>171</v>
      </c>
      <c r="L2203" s="23"/>
      <c r="M2203" s="172"/>
      <c r="N2203" s="173" t="s">
        <v>44</v>
      </c>
      <c r="O2203" s="54"/>
      <c r="P2203" s="174" t="n">
        <f aca="false">O2203*H2203</f>
        <v>0</v>
      </c>
      <c r="Q2203" s="174" t="n">
        <v>0.0002</v>
      </c>
      <c r="R2203" s="174" t="n">
        <f aca="false">Q2203*H2203</f>
        <v>0.006783</v>
      </c>
      <c r="S2203" s="174" t="n">
        <v>0</v>
      </c>
      <c r="T2203" s="174" t="n">
        <f aca="false">S2203*H2203</f>
        <v>0</v>
      </c>
      <c r="U2203" s="175"/>
      <c r="AR2203" s="176" t="s">
        <v>273</v>
      </c>
      <c r="AT2203" s="176" t="s">
        <v>167</v>
      </c>
      <c r="AU2203" s="176" t="s">
        <v>83</v>
      </c>
      <c r="AY2203" s="3" t="s">
        <v>165</v>
      </c>
      <c r="BE2203" s="177" t="n">
        <f aca="false">IF(N2203="základní",J2203,0)</f>
        <v>0</v>
      </c>
      <c r="BF2203" s="177" t="n">
        <f aca="false">IF(N2203="snížená",J2203,0)</f>
        <v>0</v>
      </c>
      <c r="BG2203" s="177" t="n">
        <f aca="false">IF(N2203="zákl. přenesená",J2203,0)</f>
        <v>0</v>
      </c>
      <c r="BH2203" s="177" t="n">
        <f aca="false">IF(N2203="sníž. přenesená",J2203,0)</f>
        <v>0</v>
      </c>
      <c r="BI2203" s="177" t="n">
        <f aca="false">IF(N2203="nulová",J2203,0)</f>
        <v>0</v>
      </c>
      <c r="BJ2203" s="3" t="s">
        <v>81</v>
      </c>
      <c r="BK2203" s="177" t="n">
        <f aca="false">ROUND(I2203*H2203,2)</f>
        <v>0</v>
      </c>
      <c r="BL2203" s="3" t="s">
        <v>273</v>
      </c>
      <c r="BM2203" s="176" t="s">
        <v>2120</v>
      </c>
    </row>
    <row r="2204" s="22" customFormat="true" ht="24" hidden="false" customHeight="true" outlineLevel="0" collapsed="false">
      <c r="B2204" s="164"/>
      <c r="C2204" s="165" t="s">
        <v>2121</v>
      </c>
      <c r="D2204" s="165" t="s">
        <v>167</v>
      </c>
      <c r="E2204" s="166" t="s">
        <v>2122</v>
      </c>
      <c r="F2204" s="167" t="s">
        <v>2123</v>
      </c>
      <c r="G2204" s="168" t="s">
        <v>170</v>
      </c>
      <c r="H2204" s="169" t="n">
        <v>130.08</v>
      </c>
      <c r="I2204" s="170"/>
      <c r="J2204" s="171" t="n">
        <f aca="false">ROUND(I2204*H2204,2)</f>
        <v>0</v>
      </c>
      <c r="K2204" s="215" t="s">
        <v>171</v>
      </c>
      <c r="L2204" s="23"/>
      <c r="M2204" s="172"/>
      <c r="N2204" s="173" t="s">
        <v>44</v>
      </c>
      <c r="O2204" s="54"/>
      <c r="P2204" s="174" t="n">
        <f aca="false">O2204*H2204</f>
        <v>0</v>
      </c>
      <c r="Q2204" s="174" t="n">
        <v>0</v>
      </c>
      <c r="R2204" s="174" t="n">
        <f aca="false">Q2204*H2204</f>
        <v>0</v>
      </c>
      <c r="S2204" s="174" t="n">
        <v>0.01574</v>
      </c>
      <c r="T2204" s="174" t="n">
        <f aca="false">S2204*H2204</f>
        <v>2.0474592</v>
      </c>
      <c r="U2204" s="175"/>
      <c r="AR2204" s="176" t="s">
        <v>273</v>
      </c>
      <c r="AT2204" s="176" t="s">
        <v>167</v>
      </c>
      <c r="AU2204" s="176" t="s">
        <v>83</v>
      </c>
      <c r="AY2204" s="3" t="s">
        <v>165</v>
      </c>
      <c r="BE2204" s="177" t="n">
        <f aca="false">IF(N2204="základní",J2204,0)</f>
        <v>0</v>
      </c>
      <c r="BF2204" s="177" t="n">
        <f aca="false">IF(N2204="snížená",J2204,0)</f>
        <v>0</v>
      </c>
      <c r="BG2204" s="177" t="n">
        <f aca="false">IF(N2204="zákl. přenesená",J2204,0)</f>
        <v>0</v>
      </c>
      <c r="BH2204" s="177" t="n">
        <f aca="false">IF(N2204="sníž. přenesená",J2204,0)</f>
        <v>0</v>
      </c>
      <c r="BI2204" s="177" t="n">
        <f aca="false">IF(N2204="nulová",J2204,0)</f>
        <v>0</v>
      </c>
      <c r="BJ2204" s="3" t="s">
        <v>81</v>
      </c>
      <c r="BK2204" s="177" t="n">
        <f aca="false">ROUND(I2204*H2204,2)</f>
        <v>0</v>
      </c>
      <c r="BL2204" s="3" t="s">
        <v>273</v>
      </c>
      <c r="BM2204" s="176" t="s">
        <v>2124</v>
      </c>
    </row>
    <row r="2205" s="178" customFormat="true" ht="12" hidden="false" customHeight="false" outlineLevel="0" collapsed="false">
      <c r="B2205" s="179"/>
      <c r="D2205" s="180" t="s">
        <v>174</v>
      </c>
      <c r="E2205" s="181"/>
      <c r="F2205" s="182" t="s">
        <v>2125</v>
      </c>
      <c r="H2205" s="181"/>
      <c r="I2205" s="183"/>
      <c r="L2205" s="179"/>
      <c r="M2205" s="184"/>
      <c r="N2205" s="185"/>
      <c r="O2205" s="185"/>
      <c r="P2205" s="185"/>
      <c r="Q2205" s="185"/>
      <c r="R2205" s="185"/>
      <c r="S2205" s="185"/>
      <c r="T2205" s="185"/>
      <c r="U2205" s="186"/>
      <c r="AT2205" s="181" t="s">
        <v>174</v>
      </c>
      <c r="AU2205" s="181" t="s">
        <v>83</v>
      </c>
      <c r="AV2205" s="178" t="s">
        <v>81</v>
      </c>
      <c r="AW2205" s="178" t="s">
        <v>176</v>
      </c>
      <c r="AX2205" s="178" t="s">
        <v>73</v>
      </c>
      <c r="AY2205" s="181" t="s">
        <v>165</v>
      </c>
    </row>
    <row r="2206" s="187" customFormat="true" ht="12" hidden="false" customHeight="false" outlineLevel="0" collapsed="false">
      <c r="B2206" s="188"/>
      <c r="D2206" s="180" t="s">
        <v>174</v>
      </c>
      <c r="E2206" s="189"/>
      <c r="F2206" s="190" t="s">
        <v>2126</v>
      </c>
      <c r="H2206" s="191" t="n">
        <v>130.08</v>
      </c>
      <c r="I2206" s="192"/>
      <c r="L2206" s="188"/>
      <c r="M2206" s="193"/>
      <c r="N2206" s="194"/>
      <c r="O2206" s="194"/>
      <c r="P2206" s="194"/>
      <c r="Q2206" s="194"/>
      <c r="R2206" s="194"/>
      <c r="S2206" s="194"/>
      <c r="T2206" s="194"/>
      <c r="U2206" s="195"/>
      <c r="AT2206" s="189" t="s">
        <v>174</v>
      </c>
      <c r="AU2206" s="189" t="s">
        <v>83</v>
      </c>
      <c r="AV2206" s="187" t="s">
        <v>83</v>
      </c>
      <c r="AW2206" s="187" t="s">
        <v>176</v>
      </c>
      <c r="AX2206" s="187" t="s">
        <v>73</v>
      </c>
      <c r="AY2206" s="189" t="s">
        <v>165</v>
      </c>
    </row>
    <row r="2207" s="196" customFormat="true" ht="12" hidden="false" customHeight="false" outlineLevel="0" collapsed="false">
      <c r="B2207" s="197"/>
      <c r="D2207" s="180" t="s">
        <v>174</v>
      </c>
      <c r="E2207" s="198"/>
      <c r="F2207" s="199" t="s">
        <v>178</v>
      </c>
      <c r="H2207" s="200" t="n">
        <v>130.08</v>
      </c>
      <c r="I2207" s="201"/>
      <c r="L2207" s="197"/>
      <c r="M2207" s="202"/>
      <c r="N2207" s="203"/>
      <c r="O2207" s="203"/>
      <c r="P2207" s="203"/>
      <c r="Q2207" s="203"/>
      <c r="R2207" s="203"/>
      <c r="S2207" s="203"/>
      <c r="T2207" s="203"/>
      <c r="U2207" s="204"/>
      <c r="AT2207" s="198" t="s">
        <v>174</v>
      </c>
      <c r="AU2207" s="198" t="s">
        <v>83</v>
      </c>
      <c r="AV2207" s="196" t="s">
        <v>172</v>
      </c>
      <c r="AW2207" s="196" t="s">
        <v>176</v>
      </c>
      <c r="AX2207" s="196" t="s">
        <v>81</v>
      </c>
      <c r="AY2207" s="198" t="s">
        <v>165</v>
      </c>
    </row>
    <row r="2208" s="22" customFormat="true" ht="48" hidden="false" customHeight="true" outlineLevel="0" collapsed="false">
      <c r="B2208" s="164"/>
      <c r="C2208" s="165" t="s">
        <v>2127</v>
      </c>
      <c r="D2208" s="165" t="s">
        <v>167</v>
      </c>
      <c r="E2208" s="166" t="s">
        <v>2128</v>
      </c>
      <c r="F2208" s="167" t="s">
        <v>2129</v>
      </c>
      <c r="G2208" s="168" t="s">
        <v>265</v>
      </c>
      <c r="H2208" s="169" t="n">
        <v>1.497</v>
      </c>
      <c r="I2208" s="170"/>
      <c r="J2208" s="171" t="n">
        <f aca="false">ROUND(I2208*H2208,2)</f>
        <v>0</v>
      </c>
      <c r="K2208" s="167" t="s">
        <v>171</v>
      </c>
      <c r="L2208" s="23"/>
      <c r="M2208" s="172"/>
      <c r="N2208" s="173" t="s">
        <v>44</v>
      </c>
      <c r="O2208" s="54"/>
      <c r="P2208" s="174" t="n">
        <f aca="false">O2208*H2208</f>
        <v>0</v>
      </c>
      <c r="Q2208" s="174" t="n">
        <v>0</v>
      </c>
      <c r="R2208" s="174" t="n">
        <f aca="false">Q2208*H2208</f>
        <v>0</v>
      </c>
      <c r="S2208" s="174" t="n">
        <v>0</v>
      </c>
      <c r="T2208" s="174" t="n">
        <f aca="false">S2208*H2208</f>
        <v>0</v>
      </c>
      <c r="U2208" s="175"/>
      <c r="AR2208" s="176" t="s">
        <v>273</v>
      </c>
      <c r="AT2208" s="176" t="s">
        <v>167</v>
      </c>
      <c r="AU2208" s="176" t="s">
        <v>83</v>
      </c>
      <c r="AY2208" s="3" t="s">
        <v>165</v>
      </c>
      <c r="BE2208" s="177" t="n">
        <f aca="false">IF(N2208="základní",J2208,0)</f>
        <v>0</v>
      </c>
      <c r="BF2208" s="177" t="n">
        <f aca="false">IF(N2208="snížená",J2208,0)</f>
        <v>0</v>
      </c>
      <c r="BG2208" s="177" t="n">
        <f aca="false">IF(N2208="zákl. přenesená",J2208,0)</f>
        <v>0</v>
      </c>
      <c r="BH2208" s="177" t="n">
        <f aca="false">IF(N2208="sníž. přenesená",J2208,0)</f>
        <v>0</v>
      </c>
      <c r="BI2208" s="177" t="n">
        <f aca="false">IF(N2208="nulová",J2208,0)</f>
        <v>0</v>
      </c>
      <c r="BJ2208" s="3" t="s">
        <v>81</v>
      </c>
      <c r="BK2208" s="177" t="n">
        <f aca="false">ROUND(I2208*H2208,2)</f>
        <v>0</v>
      </c>
      <c r="BL2208" s="3" t="s">
        <v>273</v>
      </c>
      <c r="BM2208" s="176" t="s">
        <v>2130</v>
      </c>
    </row>
    <row r="2209" s="150" customFormat="true" ht="23" hidden="false" customHeight="true" outlineLevel="0" collapsed="false">
      <c r="B2209" s="151"/>
      <c r="D2209" s="152" t="s">
        <v>72</v>
      </c>
      <c r="E2209" s="162" t="s">
        <v>2131</v>
      </c>
      <c r="F2209" s="162" t="s">
        <v>2132</v>
      </c>
      <c r="I2209" s="154"/>
      <c r="J2209" s="163" t="n">
        <f aca="false">BK2209</f>
        <v>0</v>
      </c>
      <c r="L2209" s="151"/>
      <c r="M2209" s="156"/>
      <c r="N2209" s="157"/>
      <c r="O2209" s="157"/>
      <c r="P2209" s="158" t="n">
        <f aca="false">SUM(P2210:P2224)</f>
        <v>0</v>
      </c>
      <c r="Q2209" s="157"/>
      <c r="R2209" s="158" t="n">
        <f aca="false">SUM(R2210:R2224)</f>
        <v>0.238449</v>
      </c>
      <c r="S2209" s="157"/>
      <c r="T2209" s="158" t="n">
        <f aca="false">SUM(T2210:T2224)</f>
        <v>0</v>
      </c>
      <c r="U2209" s="159"/>
      <c r="AR2209" s="152" t="s">
        <v>83</v>
      </c>
      <c r="AT2209" s="160" t="s">
        <v>72</v>
      </c>
      <c r="AU2209" s="160" t="s">
        <v>81</v>
      </c>
      <c r="AY2209" s="152" t="s">
        <v>165</v>
      </c>
      <c r="BK2209" s="161" t="n">
        <f aca="false">SUM(BK2210:BK2224)</f>
        <v>0</v>
      </c>
    </row>
    <row r="2210" s="22" customFormat="true" ht="24" hidden="false" customHeight="true" outlineLevel="0" collapsed="false">
      <c r="B2210" s="164"/>
      <c r="C2210" s="165" t="s">
        <v>2133</v>
      </c>
      <c r="D2210" s="165" t="s">
        <v>167</v>
      </c>
      <c r="E2210" s="166" t="s">
        <v>2134</v>
      </c>
      <c r="F2210" s="167" t="s">
        <v>2135</v>
      </c>
      <c r="G2210" s="168" t="s">
        <v>181</v>
      </c>
      <c r="H2210" s="169" t="n">
        <v>18.3</v>
      </c>
      <c r="I2210" s="170"/>
      <c r="J2210" s="171" t="n">
        <f aca="false">ROUND(I2210*H2210,2)</f>
        <v>0</v>
      </c>
      <c r="K2210" s="215" t="s">
        <v>171</v>
      </c>
      <c r="L2210" s="23"/>
      <c r="M2210" s="172"/>
      <c r="N2210" s="173" t="s">
        <v>44</v>
      </c>
      <c r="O2210" s="54"/>
      <c r="P2210" s="174" t="n">
        <f aca="false">O2210*H2210</f>
        <v>0</v>
      </c>
      <c r="Q2210" s="174" t="n">
        <v>0.00465</v>
      </c>
      <c r="R2210" s="174" t="n">
        <f aca="false">Q2210*H2210</f>
        <v>0.085095</v>
      </c>
      <c r="S2210" s="174" t="n">
        <v>0</v>
      </c>
      <c r="T2210" s="174" t="n">
        <f aca="false">S2210*H2210</f>
        <v>0</v>
      </c>
      <c r="U2210" s="175"/>
      <c r="AR2210" s="176" t="s">
        <v>273</v>
      </c>
      <c r="AT2210" s="176" t="s">
        <v>167</v>
      </c>
      <c r="AU2210" s="176" t="s">
        <v>83</v>
      </c>
      <c r="AY2210" s="3" t="s">
        <v>165</v>
      </c>
      <c r="BE2210" s="177" t="n">
        <f aca="false">IF(N2210="základní",J2210,0)</f>
        <v>0</v>
      </c>
      <c r="BF2210" s="177" t="n">
        <f aca="false">IF(N2210="snížená",J2210,0)</f>
        <v>0</v>
      </c>
      <c r="BG2210" s="177" t="n">
        <f aca="false">IF(N2210="zákl. přenesená",J2210,0)</f>
        <v>0</v>
      </c>
      <c r="BH2210" s="177" t="n">
        <f aca="false">IF(N2210="sníž. přenesená",J2210,0)</f>
        <v>0</v>
      </c>
      <c r="BI2210" s="177" t="n">
        <f aca="false">IF(N2210="nulová",J2210,0)</f>
        <v>0</v>
      </c>
      <c r="BJ2210" s="3" t="s">
        <v>81</v>
      </c>
      <c r="BK2210" s="177" t="n">
        <f aca="false">ROUND(I2210*H2210,2)</f>
        <v>0</v>
      </c>
      <c r="BL2210" s="3" t="s">
        <v>273</v>
      </c>
      <c r="BM2210" s="176" t="s">
        <v>2136</v>
      </c>
    </row>
    <row r="2211" s="187" customFormat="true" ht="12" hidden="false" customHeight="false" outlineLevel="0" collapsed="false">
      <c r="B2211" s="188"/>
      <c r="D2211" s="180" t="s">
        <v>174</v>
      </c>
      <c r="E2211" s="189"/>
      <c r="F2211" s="190" t="s">
        <v>2137</v>
      </c>
      <c r="H2211" s="191" t="n">
        <v>6.1</v>
      </c>
      <c r="I2211" s="192"/>
      <c r="L2211" s="188"/>
      <c r="M2211" s="193"/>
      <c r="N2211" s="194"/>
      <c r="O2211" s="194"/>
      <c r="P2211" s="194"/>
      <c r="Q2211" s="194"/>
      <c r="R2211" s="194"/>
      <c r="S2211" s="194"/>
      <c r="T2211" s="194"/>
      <c r="U2211" s="195"/>
      <c r="AT2211" s="189" t="s">
        <v>174</v>
      </c>
      <c r="AU2211" s="189" t="s">
        <v>83</v>
      </c>
      <c r="AV2211" s="187" t="s">
        <v>83</v>
      </c>
      <c r="AW2211" s="187" t="s">
        <v>176</v>
      </c>
      <c r="AX2211" s="187" t="s">
        <v>73</v>
      </c>
      <c r="AY2211" s="189" t="s">
        <v>165</v>
      </c>
    </row>
    <row r="2212" s="187" customFormat="true" ht="12" hidden="false" customHeight="false" outlineLevel="0" collapsed="false">
      <c r="B2212" s="188"/>
      <c r="D2212" s="180" t="s">
        <v>174</v>
      </c>
      <c r="E2212" s="189"/>
      <c r="F2212" s="190" t="s">
        <v>2138</v>
      </c>
      <c r="H2212" s="191" t="n">
        <v>6.1</v>
      </c>
      <c r="I2212" s="192"/>
      <c r="L2212" s="188"/>
      <c r="M2212" s="193"/>
      <c r="N2212" s="194"/>
      <c r="O2212" s="194"/>
      <c r="P2212" s="194"/>
      <c r="Q2212" s="194"/>
      <c r="R2212" s="194"/>
      <c r="S2212" s="194"/>
      <c r="T2212" s="194"/>
      <c r="U2212" s="195"/>
      <c r="AT2212" s="189" t="s">
        <v>174</v>
      </c>
      <c r="AU2212" s="189" t="s">
        <v>83</v>
      </c>
      <c r="AV2212" s="187" t="s">
        <v>83</v>
      </c>
      <c r="AW2212" s="187" t="s">
        <v>176</v>
      </c>
      <c r="AX2212" s="187" t="s">
        <v>73</v>
      </c>
      <c r="AY2212" s="189" t="s">
        <v>165</v>
      </c>
    </row>
    <row r="2213" s="187" customFormat="true" ht="12" hidden="false" customHeight="false" outlineLevel="0" collapsed="false">
      <c r="B2213" s="188"/>
      <c r="D2213" s="180" t="s">
        <v>174</v>
      </c>
      <c r="E2213" s="189"/>
      <c r="F2213" s="190" t="s">
        <v>2139</v>
      </c>
      <c r="H2213" s="191" t="n">
        <v>6.1</v>
      </c>
      <c r="I2213" s="192"/>
      <c r="L2213" s="188"/>
      <c r="M2213" s="193"/>
      <c r="N2213" s="194"/>
      <c r="O2213" s="194"/>
      <c r="P2213" s="194"/>
      <c r="Q2213" s="194"/>
      <c r="R2213" s="194"/>
      <c r="S2213" s="194"/>
      <c r="T2213" s="194"/>
      <c r="U2213" s="195"/>
      <c r="AT2213" s="189" t="s">
        <v>174</v>
      </c>
      <c r="AU2213" s="189" t="s">
        <v>83</v>
      </c>
      <c r="AV2213" s="187" t="s">
        <v>83</v>
      </c>
      <c r="AW2213" s="187" t="s">
        <v>176</v>
      </c>
      <c r="AX2213" s="187" t="s">
        <v>73</v>
      </c>
      <c r="AY2213" s="189" t="s">
        <v>165</v>
      </c>
    </row>
    <row r="2214" s="196" customFormat="true" ht="12" hidden="false" customHeight="false" outlineLevel="0" collapsed="false">
      <c r="B2214" s="197"/>
      <c r="D2214" s="180" t="s">
        <v>174</v>
      </c>
      <c r="E2214" s="198"/>
      <c r="F2214" s="199" t="s">
        <v>178</v>
      </c>
      <c r="H2214" s="200" t="n">
        <v>18.3</v>
      </c>
      <c r="I2214" s="201"/>
      <c r="L2214" s="197"/>
      <c r="M2214" s="202"/>
      <c r="N2214" s="203"/>
      <c r="O2214" s="203"/>
      <c r="P2214" s="203"/>
      <c r="Q2214" s="203"/>
      <c r="R2214" s="203"/>
      <c r="S2214" s="203"/>
      <c r="T2214" s="203"/>
      <c r="U2214" s="204"/>
      <c r="AT2214" s="198" t="s">
        <v>174</v>
      </c>
      <c r="AU2214" s="198" t="s">
        <v>83</v>
      </c>
      <c r="AV2214" s="196" t="s">
        <v>172</v>
      </c>
      <c r="AW2214" s="196" t="s">
        <v>176</v>
      </c>
      <c r="AX2214" s="196" t="s">
        <v>81</v>
      </c>
      <c r="AY2214" s="198" t="s">
        <v>165</v>
      </c>
    </row>
    <row r="2215" s="22" customFormat="true" ht="16.5" hidden="false" customHeight="true" outlineLevel="0" collapsed="false">
      <c r="B2215" s="164"/>
      <c r="C2215" s="165" t="s">
        <v>2140</v>
      </c>
      <c r="D2215" s="165" t="s">
        <v>167</v>
      </c>
      <c r="E2215" s="166" t="s">
        <v>2141</v>
      </c>
      <c r="F2215" s="167" t="s">
        <v>2142</v>
      </c>
      <c r="G2215" s="168" t="s">
        <v>170</v>
      </c>
      <c r="H2215" s="169" t="n">
        <v>582.91</v>
      </c>
      <c r="I2215" s="170"/>
      <c r="J2215" s="171" t="n">
        <f aca="false">ROUND(I2215*H2215,2)</f>
        <v>0</v>
      </c>
      <c r="K2215" s="167"/>
      <c r="L2215" s="23"/>
      <c r="M2215" s="172"/>
      <c r="N2215" s="173" t="s">
        <v>44</v>
      </c>
      <c r="O2215" s="54"/>
      <c r="P2215" s="174" t="n">
        <f aca="false">O2215*H2215</f>
        <v>0</v>
      </c>
      <c r="Q2215" s="174" t="n">
        <v>0</v>
      </c>
      <c r="R2215" s="174" t="n">
        <f aca="false">Q2215*H2215</f>
        <v>0</v>
      </c>
      <c r="S2215" s="174" t="n">
        <v>0</v>
      </c>
      <c r="T2215" s="174" t="n">
        <f aca="false">S2215*H2215</f>
        <v>0</v>
      </c>
      <c r="U2215" s="175"/>
      <c r="AR2215" s="176" t="s">
        <v>273</v>
      </c>
      <c r="AT2215" s="176" t="s">
        <v>167</v>
      </c>
      <c r="AU2215" s="176" t="s">
        <v>83</v>
      </c>
      <c r="AY2215" s="3" t="s">
        <v>165</v>
      </c>
      <c r="BE2215" s="177" t="n">
        <f aca="false">IF(N2215="základní",J2215,0)</f>
        <v>0</v>
      </c>
      <c r="BF2215" s="177" t="n">
        <f aca="false">IF(N2215="snížená",J2215,0)</f>
        <v>0</v>
      </c>
      <c r="BG2215" s="177" t="n">
        <f aca="false">IF(N2215="zákl. přenesená",J2215,0)</f>
        <v>0</v>
      </c>
      <c r="BH2215" s="177" t="n">
        <f aca="false">IF(N2215="sníž. přenesená",J2215,0)</f>
        <v>0</v>
      </c>
      <c r="BI2215" s="177" t="n">
        <f aca="false">IF(N2215="nulová",J2215,0)</f>
        <v>0</v>
      </c>
      <c r="BJ2215" s="3" t="s">
        <v>81</v>
      </c>
      <c r="BK2215" s="177" t="n">
        <f aca="false">ROUND(I2215*H2215,2)</f>
        <v>0</v>
      </c>
      <c r="BL2215" s="3" t="s">
        <v>273</v>
      </c>
      <c r="BM2215" s="176" t="s">
        <v>2143</v>
      </c>
    </row>
    <row r="2216" s="187" customFormat="true" ht="12" hidden="false" customHeight="false" outlineLevel="0" collapsed="false">
      <c r="B2216" s="188"/>
      <c r="D2216" s="180" t="s">
        <v>174</v>
      </c>
      <c r="E2216" s="189"/>
      <c r="F2216" s="190" t="s">
        <v>2144</v>
      </c>
      <c r="H2216" s="191" t="n">
        <v>113.86</v>
      </c>
      <c r="I2216" s="192"/>
      <c r="L2216" s="188"/>
      <c r="M2216" s="193"/>
      <c r="N2216" s="194"/>
      <c r="O2216" s="194"/>
      <c r="P2216" s="194"/>
      <c r="Q2216" s="194"/>
      <c r="R2216" s="194"/>
      <c r="S2216" s="194"/>
      <c r="T2216" s="194"/>
      <c r="U2216" s="195"/>
      <c r="AT2216" s="189" t="s">
        <v>174</v>
      </c>
      <c r="AU2216" s="189" t="s">
        <v>83</v>
      </c>
      <c r="AV2216" s="187" t="s">
        <v>83</v>
      </c>
      <c r="AW2216" s="187" t="s">
        <v>176</v>
      </c>
      <c r="AX2216" s="187" t="s">
        <v>73</v>
      </c>
      <c r="AY2216" s="189" t="s">
        <v>165</v>
      </c>
    </row>
    <row r="2217" s="187" customFormat="true" ht="12" hidden="false" customHeight="false" outlineLevel="0" collapsed="false">
      <c r="B2217" s="188"/>
      <c r="D2217" s="180" t="s">
        <v>174</v>
      </c>
      <c r="E2217" s="189"/>
      <c r="F2217" s="190" t="s">
        <v>2145</v>
      </c>
      <c r="H2217" s="191" t="n">
        <v>235.93</v>
      </c>
      <c r="I2217" s="192"/>
      <c r="L2217" s="188"/>
      <c r="M2217" s="193"/>
      <c r="N2217" s="194"/>
      <c r="O2217" s="194"/>
      <c r="P2217" s="194"/>
      <c r="Q2217" s="194"/>
      <c r="R2217" s="194"/>
      <c r="S2217" s="194"/>
      <c r="T2217" s="194"/>
      <c r="U2217" s="195"/>
      <c r="AT2217" s="189" t="s">
        <v>174</v>
      </c>
      <c r="AU2217" s="189" t="s">
        <v>83</v>
      </c>
      <c r="AV2217" s="187" t="s">
        <v>83</v>
      </c>
      <c r="AW2217" s="187" t="s">
        <v>176</v>
      </c>
      <c r="AX2217" s="187" t="s">
        <v>73</v>
      </c>
      <c r="AY2217" s="189" t="s">
        <v>165</v>
      </c>
    </row>
    <row r="2218" s="187" customFormat="true" ht="12" hidden="false" customHeight="false" outlineLevel="0" collapsed="false">
      <c r="B2218" s="188"/>
      <c r="D2218" s="180" t="s">
        <v>174</v>
      </c>
      <c r="E2218" s="189"/>
      <c r="F2218" s="190" t="s">
        <v>2146</v>
      </c>
      <c r="H2218" s="191" t="n">
        <v>233.12</v>
      </c>
      <c r="I2218" s="192"/>
      <c r="L2218" s="188"/>
      <c r="M2218" s="193"/>
      <c r="N2218" s="194"/>
      <c r="O2218" s="194"/>
      <c r="P2218" s="194"/>
      <c r="Q2218" s="194"/>
      <c r="R2218" s="194"/>
      <c r="S2218" s="194"/>
      <c r="T2218" s="194"/>
      <c r="U2218" s="195"/>
      <c r="AT2218" s="189" t="s">
        <v>174</v>
      </c>
      <c r="AU2218" s="189" t="s">
        <v>83</v>
      </c>
      <c r="AV2218" s="187" t="s">
        <v>83</v>
      </c>
      <c r="AW2218" s="187" t="s">
        <v>176</v>
      </c>
      <c r="AX2218" s="187" t="s">
        <v>73</v>
      </c>
      <c r="AY2218" s="189" t="s">
        <v>165</v>
      </c>
    </row>
    <row r="2219" s="196" customFormat="true" ht="12" hidden="false" customHeight="false" outlineLevel="0" collapsed="false">
      <c r="B2219" s="197"/>
      <c r="D2219" s="180" t="s">
        <v>174</v>
      </c>
      <c r="E2219" s="198"/>
      <c r="F2219" s="199" t="s">
        <v>178</v>
      </c>
      <c r="H2219" s="200" t="n">
        <v>582.91</v>
      </c>
      <c r="I2219" s="201"/>
      <c r="L2219" s="197"/>
      <c r="M2219" s="202"/>
      <c r="N2219" s="203"/>
      <c r="O2219" s="203"/>
      <c r="P2219" s="203"/>
      <c r="Q2219" s="203"/>
      <c r="R2219" s="203"/>
      <c r="S2219" s="203"/>
      <c r="T2219" s="203"/>
      <c r="U2219" s="204"/>
      <c r="AT2219" s="198" t="s">
        <v>174</v>
      </c>
      <c r="AU2219" s="198" t="s">
        <v>83</v>
      </c>
      <c r="AV2219" s="196" t="s">
        <v>172</v>
      </c>
      <c r="AW2219" s="196" t="s">
        <v>176</v>
      </c>
      <c r="AX2219" s="196" t="s">
        <v>81</v>
      </c>
      <c r="AY2219" s="198" t="s">
        <v>165</v>
      </c>
    </row>
    <row r="2220" s="22" customFormat="true" ht="24" hidden="false" customHeight="true" outlineLevel="0" collapsed="false">
      <c r="B2220" s="164"/>
      <c r="C2220" s="165" t="s">
        <v>2147</v>
      </c>
      <c r="D2220" s="165" t="s">
        <v>167</v>
      </c>
      <c r="E2220" s="166" t="s">
        <v>2148</v>
      </c>
      <c r="F2220" s="167" t="s">
        <v>2149</v>
      </c>
      <c r="G2220" s="168" t="s">
        <v>170</v>
      </c>
      <c r="H2220" s="169" t="n">
        <v>12.2</v>
      </c>
      <c r="I2220" s="170"/>
      <c r="J2220" s="171" t="n">
        <f aca="false">ROUND(I2220*H2220,2)</f>
        <v>0</v>
      </c>
      <c r="K2220" s="215" t="s">
        <v>171</v>
      </c>
      <c r="L2220" s="23"/>
      <c r="M2220" s="172"/>
      <c r="N2220" s="173" t="s">
        <v>44</v>
      </c>
      <c r="O2220" s="54"/>
      <c r="P2220" s="174" t="n">
        <f aca="false">O2220*H2220</f>
        <v>0</v>
      </c>
      <c r="Q2220" s="174" t="n">
        <v>0.01257</v>
      </c>
      <c r="R2220" s="174" t="n">
        <f aca="false">Q2220*H2220</f>
        <v>0.153354</v>
      </c>
      <c r="S2220" s="174" t="n">
        <v>0</v>
      </c>
      <c r="T2220" s="174" t="n">
        <f aca="false">S2220*H2220</f>
        <v>0</v>
      </c>
      <c r="U2220" s="175"/>
      <c r="AR2220" s="176" t="s">
        <v>273</v>
      </c>
      <c r="AT2220" s="176" t="s">
        <v>167</v>
      </c>
      <c r="AU2220" s="176" t="s">
        <v>83</v>
      </c>
      <c r="AY2220" s="3" t="s">
        <v>165</v>
      </c>
      <c r="BE2220" s="177" t="n">
        <f aca="false">IF(N2220="základní",J2220,0)</f>
        <v>0</v>
      </c>
      <c r="BF2220" s="177" t="n">
        <f aca="false">IF(N2220="snížená",J2220,0)</f>
        <v>0</v>
      </c>
      <c r="BG2220" s="177" t="n">
        <f aca="false">IF(N2220="zákl. přenesená",J2220,0)</f>
        <v>0</v>
      </c>
      <c r="BH2220" s="177" t="n">
        <f aca="false">IF(N2220="sníž. přenesená",J2220,0)</f>
        <v>0</v>
      </c>
      <c r="BI2220" s="177" t="n">
        <f aca="false">IF(N2220="nulová",J2220,0)</f>
        <v>0</v>
      </c>
      <c r="BJ2220" s="3" t="s">
        <v>81</v>
      </c>
      <c r="BK2220" s="177" t="n">
        <f aca="false">ROUND(I2220*H2220,2)</f>
        <v>0</v>
      </c>
      <c r="BL2220" s="3" t="s">
        <v>273</v>
      </c>
      <c r="BM2220" s="176" t="s">
        <v>2150</v>
      </c>
    </row>
    <row r="2221" s="187" customFormat="true" ht="12" hidden="false" customHeight="false" outlineLevel="0" collapsed="false">
      <c r="B2221" s="188"/>
      <c r="D2221" s="180" t="s">
        <v>174</v>
      </c>
      <c r="E2221" s="189"/>
      <c r="F2221" s="190" t="s">
        <v>2138</v>
      </c>
      <c r="H2221" s="191" t="n">
        <v>6.1</v>
      </c>
      <c r="I2221" s="192"/>
      <c r="L2221" s="188"/>
      <c r="M2221" s="193"/>
      <c r="N2221" s="194"/>
      <c r="O2221" s="194"/>
      <c r="P2221" s="194"/>
      <c r="Q2221" s="194"/>
      <c r="R2221" s="194"/>
      <c r="S2221" s="194"/>
      <c r="T2221" s="194"/>
      <c r="U2221" s="195"/>
      <c r="AT2221" s="189" t="s">
        <v>174</v>
      </c>
      <c r="AU2221" s="189" t="s">
        <v>83</v>
      </c>
      <c r="AV2221" s="187" t="s">
        <v>83</v>
      </c>
      <c r="AW2221" s="187" t="s">
        <v>176</v>
      </c>
      <c r="AX2221" s="187" t="s">
        <v>73</v>
      </c>
      <c r="AY2221" s="189" t="s">
        <v>165</v>
      </c>
    </row>
    <row r="2222" s="187" customFormat="true" ht="12" hidden="false" customHeight="false" outlineLevel="0" collapsed="false">
      <c r="B2222" s="188"/>
      <c r="D2222" s="180" t="s">
        <v>174</v>
      </c>
      <c r="E2222" s="189"/>
      <c r="F2222" s="190" t="s">
        <v>2139</v>
      </c>
      <c r="H2222" s="191" t="n">
        <v>6.1</v>
      </c>
      <c r="I2222" s="192"/>
      <c r="L2222" s="188"/>
      <c r="M2222" s="193"/>
      <c r="N2222" s="194"/>
      <c r="O2222" s="194"/>
      <c r="P2222" s="194"/>
      <c r="Q2222" s="194"/>
      <c r="R2222" s="194"/>
      <c r="S2222" s="194"/>
      <c r="T2222" s="194"/>
      <c r="U2222" s="195"/>
      <c r="AT2222" s="189" t="s">
        <v>174</v>
      </c>
      <c r="AU2222" s="189" t="s">
        <v>83</v>
      </c>
      <c r="AV2222" s="187" t="s">
        <v>83</v>
      </c>
      <c r="AW2222" s="187" t="s">
        <v>176</v>
      </c>
      <c r="AX2222" s="187" t="s">
        <v>73</v>
      </c>
      <c r="AY2222" s="189" t="s">
        <v>165</v>
      </c>
    </row>
    <row r="2223" s="196" customFormat="true" ht="12" hidden="false" customHeight="false" outlineLevel="0" collapsed="false">
      <c r="B2223" s="197"/>
      <c r="D2223" s="180" t="s">
        <v>174</v>
      </c>
      <c r="E2223" s="198"/>
      <c r="F2223" s="199" t="s">
        <v>178</v>
      </c>
      <c r="H2223" s="200" t="n">
        <v>12.2</v>
      </c>
      <c r="I2223" s="201"/>
      <c r="L2223" s="197"/>
      <c r="M2223" s="202"/>
      <c r="N2223" s="203"/>
      <c r="O2223" s="203"/>
      <c r="P2223" s="203"/>
      <c r="Q2223" s="203"/>
      <c r="R2223" s="203"/>
      <c r="S2223" s="203"/>
      <c r="T2223" s="203"/>
      <c r="U2223" s="204"/>
      <c r="AT2223" s="198" t="s">
        <v>174</v>
      </c>
      <c r="AU2223" s="198" t="s">
        <v>83</v>
      </c>
      <c r="AV2223" s="196" t="s">
        <v>172</v>
      </c>
      <c r="AW2223" s="196" t="s">
        <v>176</v>
      </c>
      <c r="AX2223" s="196" t="s">
        <v>81</v>
      </c>
      <c r="AY2223" s="198" t="s">
        <v>165</v>
      </c>
    </row>
    <row r="2224" s="22" customFormat="true" ht="60" hidden="false" customHeight="true" outlineLevel="0" collapsed="false">
      <c r="B2224" s="164"/>
      <c r="C2224" s="165" t="s">
        <v>2151</v>
      </c>
      <c r="D2224" s="165" t="s">
        <v>167</v>
      </c>
      <c r="E2224" s="166" t="s">
        <v>2152</v>
      </c>
      <c r="F2224" s="167" t="s">
        <v>2153</v>
      </c>
      <c r="G2224" s="168" t="s">
        <v>265</v>
      </c>
      <c r="H2224" s="169" t="n">
        <v>0.238</v>
      </c>
      <c r="I2224" s="170"/>
      <c r="J2224" s="171" t="n">
        <f aca="false">ROUND(I2224*H2224,2)</f>
        <v>0</v>
      </c>
      <c r="K2224" s="167" t="s">
        <v>171</v>
      </c>
      <c r="L2224" s="23"/>
      <c r="M2224" s="172"/>
      <c r="N2224" s="173" t="s">
        <v>44</v>
      </c>
      <c r="O2224" s="54"/>
      <c r="P2224" s="174" t="n">
        <f aca="false">O2224*H2224</f>
        <v>0</v>
      </c>
      <c r="Q2224" s="174" t="n">
        <v>0</v>
      </c>
      <c r="R2224" s="174" t="n">
        <f aca="false">Q2224*H2224</f>
        <v>0</v>
      </c>
      <c r="S2224" s="174" t="n">
        <v>0</v>
      </c>
      <c r="T2224" s="174" t="n">
        <f aca="false">S2224*H2224</f>
        <v>0</v>
      </c>
      <c r="U2224" s="175"/>
      <c r="AR2224" s="176" t="s">
        <v>273</v>
      </c>
      <c r="AT2224" s="176" t="s">
        <v>167</v>
      </c>
      <c r="AU2224" s="176" t="s">
        <v>83</v>
      </c>
      <c r="AY2224" s="3" t="s">
        <v>165</v>
      </c>
      <c r="BE2224" s="177" t="n">
        <f aca="false">IF(N2224="základní",J2224,0)</f>
        <v>0</v>
      </c>
      <c r="BF2224" s="177" t="n">
        <f aca="false">IF(N2224="snížená",J2224,0)</f>
        <v>0</v>
      </c>
      <c r="BG2224" s="177" t="n">
        <f aca="false">IF(N2224="zákl. přenesená",J2224,0)</f>
        <v>0</v>
      </c>
      <c r="BH2224" s="177" t="n">
        <f aca="false">IF(N2224="sníž. přenesená",J2224,0)</f>
        <v>0</v>
      </c>
      <c r="BI2224" s="177" t="n">
        <f aca="false">IF(N2224="nulová",J2224,0)</f>
        <v>0</v>
      </c>
      <c r="BJ2224" s="3" t="s">
        <v>81</v>
      </c>
      <c r="BK2224" s="177" t="n">
        <f aca="false">ROUND(I2224*H2224,2)</f>
        <v>0</v>
      </c>
      <c r="BL2224" s="3" t="s">
        <v>273</v>
      </c>
      <c r="BM2224" s="176" t="s">
        <v>2154</v>
      </c>
    </row>
    <row r="2225" s="150" customFormat="true" ht="23" hidden="false" customHeight="true" outlineLevel="0" collapsed="false">
      <c r="B2225" s="151"/>
      <c r="D2225" s="152" t="s">
        <v>72</v>
      </c>
      <c r="E2225" s="162" t="s">
        <v>2155</v>
      </c>
      <c r="F2225" s="162" t="s">
        <v>2156</v>
      </c>
      <c r="I2225" s="154"/>
      <c r="J2225" s="163" t="n">
        <f aca="false">BK2225</f>
        <v>0</v>
      </c>
      <c r="L2225" s="151"/>
      <c r="M2225" s="156"/>
      <c r="N2225" s="157"/>
      <c r="O2225" s="157"/>
      <c r="P2225" s="158" t="n">
        <f aca="false">SUM(P2226:P2258)</f>
        <v>0</v>
      </c>
      <c r="Q2225" s="157"/>
      <c r="R2225" s="158" t="n">
        <f aca="false">SUM(R2226:R2258)</f>
        <v>0.1016633</v>
      </c>
      <c r="S2225" s="157"/>
      <c r="T2225" s="158" t="n">
        <f aca="false">SUM(T2226:T2258)</f>
        <v>0.00444809</v>
      </c>
      <c r="U2225" s="159"/>
      <c r="AR2225" s="152" t="s">
        <v>83</v>
      </c>
      <c r="AT2225" s="160" t="s">
        <v>72</v>
      </c>
      <c r="AU2225" s="160" t="s">
        <v>81</v>
      </c>
      <c r="AY2225" s="152" t="s">
        <v>165</v>
      </c>
      <c r="BK2225" s="161" t="n">
        <f aca="false">SUM(BK2226:BK2258)</f>
        <v>0</v>
      </c>
    </row>
    <row r="2226" s="22" customFormat="true" ht="16.5" hidden="false" customHeight="true" outlineLevel="0" collapsed="false">
      <c r="B2226" s="164"/>
      <c r="C2226" s="165" t="s">
        <v>2157</v>
      </c>
      <c r="D2226" s="165" t="s">
        <v>167</v>
      </c>
      <c r="E2226" s="166" t="s">
        <v>2158</v>
      </c>
      <c r="F2226" s="167" t="s">
        <v>2159</v>
      </c>
      <c r="G2226" s="168" t="s">
        <v>170</v>
      </c>
      <c r="H2226" s="169" t="n">
        <v>0.779</v>
      </c>
      <c r="I2226" s="170"/>
      <c r="J2226" s="171" t="n">
        <f aca="false">ROUND(I2226*H2226,2)</f>
        <v>0</v>
      </c>
      <c r="K2226" s="215" t="s">
        <v>171</v>
      </c>
      <c r="L2226" s="23"/>
      <c r="M2226" s="172"/>
      <c r="N2226" s="173" t="s">
        <v>44</v>
      </c>
      <c r="O2226" s="54"/>
      <c r="P2226" s="174" t="n">
        <f aca="false">O2226*H2226</f>
        <v>0</v>
      </c>
      <c r="Q2226" s="174" t="n">
        <v>0</v>
      </c>
      <c r="R2226" s="174" t="n">
        <f aca="false">Q2226*H2226</f>
        <v>0</v>
      </c>
      <c r="S2226" s="174" t="n">
        <v>0.00571</v>
      </c>
      <c r="T2226" s="174" t="n">
        <f aca="false">S2226*H2226</f>
        <v>0.00444809</v>
      </c>
      <c r="U2226" s="175"/>
      <c r="AR2226" s="176" t="s">
        <v>273</v>
      </c>
      <c r="AT2226" s="176" t="s">
        <v>167</v>
      </c>
      <c r="AU2226" s="176" t="s">
        <v>83</v>
      </c>
      <c r="AY2226" s="3" t="s">
        <v>165</v>
      </c>
      <c r="BE2226" s="177" t="n">
        <f aca="false">IF(N2226="základní",J2226,0)</f>
        <v>0</v>
      </c>
      <c r="BF2226" s="177" t="n">
        <f aca="false">IF(N2226="snížená",J2226,0)</f>
        <v>0</v>
      </c>
      <c r="BG2226" s="177" t="n">
        <f aca="false">IF(N2226="zákl. přenesená",J2226,0)</f>
        <v>0</v>
      </c>
      <c r="BH2226" s="177" t="n">
        <f aca="false">IF(N2226="sníž. přenesená",J2226,0)</f>
        <v>0</v>
      </c>
      <c r="BI2226" s="177" t="n">
        <f aca="false">IF(N2226="nulová",J2226,0)</f>
        <v>0</v>
      </c>
      <c r="BJ2226" s="3" t="s">
        <v>81</v>
      </c>
      <c r="BK2226" s="177" t="n">
        <f aca="false">ROUND(I2226*H2226,2)</f>
        <v>0</v>
      </c>
      <c r="BL2226" s="3" t="s">
        <v>273</v>
      </c>
      <c r="BM2226" s="176" t="s">
        <v>2160</v>
      </c>
    </row>
    <row r="2227" s="187" customFormat="true" ht="24" hidden="false" customHeight="false" outlineLevel="0" collapsed="false">
      <c r="B2227" s="188"/>
      <c r="D2227" s="180" t="s">
        <v>174</v>
      </c>
      <c r="E2227" s="189"/>
      <c r="F2227" s="190" t="s">
        <v>1920</v>
      </c>
      <c r="H2227" s="191" t="n">
        <v>0.7788</v>
      </c>
      <c r="I2227" s="192"/>
      <c r="L2227" s="188"/>
      <c r="M2227" s="193"/>
      <c r="N2227" s="194"/>
      <c r="O2227" s="194"/>
      <c r="P2227" s="194"/>
      <c r="Q2227" s="194"/>
      <c r="R2227" s="194"/>
      <c r="S2227" s="194"/>
      <c r="T2227" s="194"/>
      <c r="U2227" s="195"/>
      <c r="AT2227" s="189" t="s">
        <v>174</v>
      </c>
      <c r="AU2227" s="189" t="s">
        <v>83</v>
      </c>
      <c r="AV2227" s="187" t="s">
        <v>83</v>
      </c>
      <c r="AW2227" s="187" t="s">
        <v>176</v>
      </c>
      <c r="AX2227" s="187" t="s">
        <v>73</v>
      </c>
      <c r="AY2227" s="189" t="s">
        <v>165</v>
      </c>
    </row>
    <row r="2228" s="196" customFormat="true" ht="12" hidden="false" customHeight="false" outlineLevel="0" collapsed="false">
      <c r="B2228" s="197"/>
      <c r="D2228" s="180" t="s">
        <v>174</v>
      </c>
      <c r="E2228" s="198"/>
      <c r="F2228" s="199" t="s">
        <v>178</v>
      </c>
      <c r="H2228" s="200" t="n">
        <v>0.7788</v>
      </c>
      <c r="I2228" s="201"/>
      <c r="L2228" s="197"/>
      <c r="M2228" s="202"/>
      <c r="N2228" s="203"/>
      <c r="O2228" s="203"/>
      <c r="P2228" s="203"/>
      <c r="Q2228" s="203"/>
      <c r="R2228" s="203"/>
      <c r="S2228" s="203"/>
      <c r="T2228" s="203"/>
      <c r="U2228" s="204"/>
      <c r="AT2228" s="198" t="s">
        <v>174</v>
      </c>
      <c r="AU2228" s="198" t="s">
        <v>83</v>
      </c>
      <c r="AV2228" s="196" t="s">
        <v>172</v>
      </c>
      <c r="AW2228" s="196" t="s">
        <v>176</v>
      </c>
      <c r="AX2228" s="196" t="s">
        <v>81</v>
      </c>
      <c r="AY2228" s="198" t="s">
        <v>165</v>
      </c>
    </row>
    <row r="2229" s="22" customFormat="true" ht="16.5" hidden="false" customHeight="true" outlineLevel="0" collapsed="false">
      <c r="B2229" s="164"/>
      <c r="C2229" s="165" t="s">
        <v>2161</v>
      </c>
      <c r="D2229" s="165" t="s">
        <v>167</v>
      </c>
      <c r="E2229" s="166" t="s">
        <v>2162</v>
      </c>
      <c r="F2229" s="167" t="s">
        <v>2163</v>
      </c>
      <c r="G2229" s="168" t="s">
        <v>170</v>
      </c>
      <c r="H2229" s="169" t="n">
        <v>4.4</v>
      </c>
      <c r="I2229" s="170"/>
      <c r="J2229" s="171" t="n">
        <f aca="false">ROUND(I2229*H2229,2)</f>
        <v>0</v>
      </c>
      <c r="K2229" s="215" t="s">
        <v>171</v>
      </c>
      <c r="L2229" s="23"/>
      <c r="M2229" s="172"/>
      <c r="N2229" s="173" t="s">
        <v>44</v>
      </c>
      <c r="O2229" s="54"/>
      <c r="P2229" s="174" t="n">
        <f aca="false">O2229*H2229</f>
        <v>0</v>
      </c>
      <c r="Q2229" s="174" t="n">
        <v>0</v>
      </c>
      <c r="R2229" s="174" t="n">
        <f aca="false">Q2229*H2229</f>
        <v>0</v>
      </c>
      <c r="S2229" s="174" t="n">
        <v>0</v>
      </c>
      <c r="T2229" s="174" t="n">
        <f aca="false">S2229*H2229</f>
        <v>0</v>
      </c>
      <c r="U2229" s="175"/>
      <c r="AR2229" s="176" t="s">
        <v>273</v>
      </c>
      <c r="AT2229" s="176" t="s">
        <v>167</v>
      </c>
      <c r="AU2229" s="176" t="s">
        <v>83</v>
      </c>
      <c r="AY2229" s="3" t="s">
        <v>165</v>
      </c>
      <c r="BE2229" s="177" t="n">
        <f aca="false">IF(N2229="základní",J2229,0)</f>
        <v>0</v>
      </c>
      <c r="BF2229" s="177" t="n">
        <f aca="false">IF(N2229="snížená",J2229,0)</f>
        <v>0</v>
      </c>
      <c r="BG2229" s="177" t="n">
        <f aca="false">IF(N2229="zákl. přenesená",J2229,0)</f>
        <v>0</v>
      </c>
      <c r="BH2229" s="177" t="n">
        <f aca="false">IF(N2229="sníž. přenesená",J2229,0)</f>
        <v>0</v>
      </c>
      <c r="BI2229" s="177" t="n">
        <f aca="false">IF(N2229="nulová",J2229,0)</f>
        <v>0</v>
      </c>
      <c r="BJ2229" s="3" t="s">
        <v>81</v>
      </c>
      <c r="BK2229" s="177" t="n">
        <f aca="false">ROUND(I2229*H2229,2)</f>
        <v>0</v>
      </c>
      <c r="BL2229" s="3" t="s">
        <v>273</v>
      </c>
      <c r="BM2229" s="176" t="s">
        <v>2164</v>
      </c>
    </row>
    <row r="2230" s="178" customFormat="true" ht="12" hidden="false" customHeight="false" outlineLevel="0" collapsed="false">
      <c r="B2230" s="179"/>
      <c r="D2230" s="180" t="s">
        <v>174</v>
      </c>
      <c r="E2230" s="181"/>
      <c r="F2230" s="182" t="s">
        <v>1256</v>
      </c>
      <c r="H2230" s="181"/>
      <c r="I2230" s="183"/>
      <c r="L2230" s="179"/>
      <c r="M2230" s="184"/>
      <c r="N2230" s="185"/>
      <c r="O2230" s="185"/>
      <c r="P2230" s="185"/>
      <c r="Q2230" s="185"/>
      <c r="R2230" s="185"/>
      <c r="S2230" s="185"/>
      <c r="T2230" s="185"/>
      <c r="U2230" s="186"/>
      <c r="AT2230" s="181" t="s">
        <v>174</v>
      </c>
      <c r="AU2230" s="181" t="s">
        <v>83</v>
      </c>
      <c r="AV2230" s="178" t="s">
        <v>81</v>
      </c>
      <c r="AW2230" s="178" t="s">
        <v>176</v>
      </c>
      <c r="AX2230" s="178" t="s">
        <v>73</v>
      </c>
      <c r="AY2230" s="181" t="s">
        <v>165</v>
      </c>
    </row>
    <row r="2231" s="187" customFormat="true" ht="12" hidden="false" customHeight="false" outlineLevel="0" collapsed="false">
      <c r="B2231" s="188"/>
      <c r="D2231" s="180" t="s">
        <v>174</v>
      </c>
      <c r="E2231" s="189"/>
      <c r="F2231" s="190" t="s">
        <v>2090</v>
      </c>
      <c r="H2231" s="191" t="n">
        <v>4.4</v>
      </c>
      <c r="I2231" s="192"/>
      <c r="L2231" s="188"/>
      <c r="M2231" s="193"/>
      <c r="N2231" s="194"/>
      <c r="O2231" s="194"/>
      <c r="P2231" s="194"/>
      <c r="Q2231" s="194"/>
      <c r="R2231" s="194"/>
      <c r="S2231" s="194"/>
      <c r="T2231" s="194"/>
      <c r="U2231" s="195"/>
      <c r="AT2231" s="189" t="s">
        <v>174</v>
      </c>
      <c r="AU2231" s="189" t="s">
        <v>83</v>
      </c>
      <c r="AV2231" s="187" t="s">
        <v>83</v>
      </c>
      <c r="AW2231" s="187" t="s">
        <v>176</v>
      </c>
      <c r="AX2231" s="187" t="s">
        <v>73</v>
      </c>
      <c r="AY2231" s="189" t="s">
        <v>165</v>
      </c>
    </row>
    <row r="2232" s="196" customFormat="true" ht="12" hidden="false" customHeight="false" outlineLevel="0" collapsed="false">
      <c r="B2232" s="197"/>
      <c r="D2232" s="180" t="s">
        <v>174</v>
      </c>
      <c r="E2232" s="198"/>
      <c r="F2232" s="199" t="s">
        <v>178</v>
      </c>
      <c r="H2232" s="200" t="n">
        <v>4.4</v>
      </c>
      <c r="I2232" s="201"/>
      <c r="L2232" s="197"/>
      <c r="M2232" s="202"/>
      <c r="N2232" s="203"/>
      <c r="O2232" s="203"/>
      <c r="P2232" s="203"/>
      <c r="Q2232" s="203"/>
      <c r="R2232" s="203"/>
      <c r="S2232" s="203"/>
      <c r="T2232" s="203"/>
      <c r="U2232" s="204"/>
      <c r="AT2232" s="198" t="s">
        <v>174</v>
      </c>
      <c r="AU2232" s="198" t="s">
        <v>83</v>
      </c>
      <c r="AV2232" s="196" t="s">
        <v>172</v>
      </c>
      <c r="AW2232" s="196" t="s">
        <v>176</v>
      </c>
      <c r="AX2232" s="196" t="s">
        <v>81</v>
      </c>
      <c r="AY2232" s="198" t="s">
        <v>165</v>
      </c>
    </row>
    <row r="2233" s="22" customFormat="true" ht="16.5" hidden="false" customHeight="true" outlineLevel="0" collapsed="false">
      <c r="B2233" s="164"/>
      <c r="C2233" s="205" t="s">
        <v>2165</v>
      </c>
      <c r="D2233" s="205" t="s">
        <v>262</v>
      </c>
      <c r="E2233" s="206" t="s">
        <v>2166</v>
      </c>
      <c r="F2233" s="207" t="s">
        <v>2167</v>
      </c>
      <c r="G2233" s="208" t="s">
        <v>170</v>
      </c>
      <c r="H2233" s="209" t="n">
        <v>5.06</v>
      </c>
      <c r="I2233" s="210"/>
      <c r="J2233" s="211" t="n">
        <f aca="false">ROUND(I2233*H2233,2)</f>
        <v>0</v>
      </c>
      <c r="K2233" s="207" t="s">
        <v>171</v>
      </c>
      <c r="L2233" s="212"/>
      <c r="M2233" s="213"/>
      <c r="N2233" s="214" t="s">
        <v>44</v>
      </c>
      <c r="O2233" s="54"/>
      <c r="P2233" s="174" t="n">
        <f aca="false">O2233*H2233</f>
        <v>0</v>
      </c>
      <c r="Q2233" s="174" t="n">
        <v>0.00038</v>
      </c>
      <c r="R2233" s="174" t="n">
        <f aca="false">Q2233*H2233</f>
        <v>0.0019228</v>
      </c>
      <c r="S2233" s="174" t="n">
        <v>0</v>
      </c>
      <c r="T2233" s="174" t="n">
        <f aca="false">S2233*H2233</f>
        <v>0</v>
      </c>
      <c r="U2233" s="175"/>
      <c r="AR2233" s="176" t="s">
        <v>369</v>
      </c>
      <c r="AT2233" s="176" t="s">
        <v>262</v>
      </c>
      <c r="AU2233" s="176" t="s">
        <v>83</v>
      </c>
      <c r="AY2233" s="3" t="s">
        <v>165</v>
      </c>
      <c r="BE2233" s="177" t="n">
        <f aca="false">IF(N2233="základní",J2233,0)</f>
        <v>0</v>
      </c>
      <c r="BF2233" s="177" t="n">
        <f aca="false">IF(N2233="snížená",J2233,0)</f>
        <v>0</v>
      </c>
      <c r="BG2233" s="177" t="n">
        <f aca="false">IF(N2233="zákl. přenesená",J2233,0)</f>
        <v>0</v>
      </c>
      <c r="BH2233" s="177" t="n">
        <f aca="false">IF(N2233="sníž. přenesená",J2233,0)</f>
        <v>0</v>
      </c>
      <c r="BI2233" s="177" t="n">
        <f aca="false">IF(N2233="nulová",J2233,0)</f>
        <v>0</v>
      </c>
      <c r="BJ2233" s="3" t="s">
        <v>81</v>
      </c>
      <c r="BK2233" s="177" t="n">
        <f aca="false">ROUND(I2233*H2233,2)</f>
        <v>0</v>
      </c>
      <c r="BL2233" s="3" t="s">
        <v>273</v>
      </c>
      <c r="BM2233" s="176" t="s">
        <v>2168</v>
      </c>
    </row>
    <row r="2234" s="187" customFormat="true" ht="12" hidden="false" customHeight="false" outlineLevel="0" collapsed="false">
      <c r="B2234" s="188"/>
      <c r="D2234" s="180" t="s">
        <v>174</v>
      </c>
      <c r="E2234" s="189"/>
      <c r="F2234" s="190" t="s">
        <v>2169</v>
      </c>
      <c r="H2234" s="191" t="n">
        <v>5.06</v>
      </c>
      <c r="I2234" s="192"/>
      <c r="L2234" s="188"/>
      <c r="M2234" s="193"/>
      <c r="N2234" s="194"/>
      <c r="O2234" s="194"/>
      <c r="P2234" s="194"/>
      <c r="Q2234" s="194"/>
      <c r="R2234" s="194"/>
      <c r="S2234" s="194"/>
      <c r="T2234" s="194"/>
      <c r="U2234" s="195"/>
      <c r="AT2234" s="189" t="s">
        <v>174</v>
      </c>
      <c r="AU2234" s="189" t="s">
        <v>83</v>
      </c>
      <c r="AV2234" s="187" t="s">
        <v>83</v>
      </c>
      <c r="AW2234" s="187" t="s">
        <v>176</v>
      </c>
      <c r="AX2234" s="187" t="s">
        <v>73</v>
      </c>
      <c r="AY2234" s="189" t="s">
        <v>165</v>
      </c>
    </row>
    <row r="2235" s="196" customFormat="true" ht="12" hidden="false" customHeight="false" outlineLevel="0" collapsed="false">
      <c r="B2235" s="197"/>
      <c r="D2235" s="180" t="s">
        <v>174</v>
      </c>
      <c r="E2235" s="198"/>
      <c r="F2235" s="199" t="s">
        <v>178</v>
      </c>
      <c r="H2235" s="200" t="n">
        <v>5.06</v>
      </c>
      <c r="I2235" s="201"/>
      <c r="L2235" s="197"/>
      <c r="M2235" s="202"/>
      <c r="N2235" s="203"/>
      <c r="O2235" s="203"/>
      <c r="P2235" s="203"/>
      <c r="Q2235" s="203"/>
      <c r="R2235" s="203"/>
      <c r="S2235" s="203"/>
      <c r="T2235" s="203"/>
      <c r="U2235" s="204"/>
      <c r="AT2235" s="198" t="s">
        <v>174</v>
      </c>
      <c r="AU2235" s="198" t="s">
        <v>83</v>
      </c>
      <c r="AV2235" s="196" t="s">
        <v>172</v>
      </c>
      <c r="AW2235" s="196" t="s">
        <v>176</v>
      </c>
      <c r="AX2235" s="196" t="s">
        <v>81</v>
      </c>
      <c r="AY2235" s="198" t="s">
        <v>165</v>
      </c>
    </row>
    <row r="2236" s="22" customFormat="true" ht="24" hidden="false" customHeight="true" outlineLevel="0" collapsed="false">
      <c r="B2236" s="164"/>
      <c r="C2236" s="165" t="s">
        <v>2170</v>
      </c>
      <c r="D2236" s="165" t="s">
        <v>167</v>
      </c>
      <c r="E2236" s="166" t="s">
        <v>2171</v>
      </c>
      <c r="F2236" s="167" t="s">
        <v>2172</v>
      </c>
      <c r="G2236" s="168" t="s">
        <v>170</v>
      </c>
      <c r="H2236" s="169" t="n">
        <v>4.4</v>
      </c>
      <c r="I2236" s="170"/>
      <c r="J2236" s="171" t="n">
        <f aca="false">ROUND(I2236*H2236,2)</f>
        <v>0</v>
      </c>
      <c r="K2236" s="215" t="s">
        <v>171</v>
      </c>
      <c r="L2236" s="23"/>
      <c r="M2236" s="172"/>
      <c r="N2236" s="173" t="s">
        <v>44</v>
      </c>
      <c r="O2236" s="54"/>
      <c r="P2236" s="174" t="n">
        <f aca="false">O2236*H2236</f>
        <v>0</v>
      </c>
      <c r="Q2236" s="174" t="n">
        <v>0.00724</v>
      </c>
      <c r="R2236" s="174" t="n">
        <f aca="false">Q2236*H2236</f>
        <v>0.031856</v>
      </c>
      <c r="S2236" s="174" t="n">
        <v>0</v>
      </c>
      <c r="T2236" s="174" t="n">
        <f aca="false">S2236*H2236</f>
        <v>0</v>
      </c>
      <c r="U2236" s="175"/>
      <c r="AR2236" s="176" t="s">
        <v>273</v>
      </c>
      <c r="AT2236" s="176" t="s">
        <v>167</v>
      </c>
      <c r="AU2236" s="176" t="s">
        <v>83</v>
      </c>
      <c r="AY2236" s="3" t="s">
        <v>165</v>
      </c>
      <c r="BE2236" s="177" t="n">
        <f aca="false">IF(N2236="základní",J2236,0)</f>
        <v>0</v>
      </c>
      <c r="BF2236" s="177" t="n">
        <f aca="false">IF(N2236="snížená",J2236,0)</f>
        <v>0</v>
      </c>
      <c r="BG2236" s="177" t="n">
        <f aca="false">IF(N2236="zákl. přenesená",J2236,0)</f>
        <v>0</v>
      </c>
      <c r="BH2236" s="177" t="n">
        <f aca="false">IF(N2236="sníž. přenesená",J2236,0)</f>
        <v>0</v>
      </c>
      <c r="BI2236" s="177" t="n">
        <f aca="false">IF(N2236="nulová",J2236,0)</f>
        <v>0</v>
      </c>
      <c r="BJ2236" s="3" t="s">
        <v>81</v>
      </c>
      <c r="BK2236" s="177" t="n">
        <f aca="false">ROUND(I2236*H2236,2)</f>
        <v>0</v>
      </c>
      <c r="BL2236" s="3" t="s">
        <v>273</v>
      </c>
      <c r="BM2236" s="176" t="s">
        <v>2173</v>
      </c>
    </row>
    <row r="2237" s="187" customFormat="true" ht="12" hidden="false" customHeight="false" outlineLevel="0" collapsed="false">
      <c r="B2237" s="188"/>
      <c r="D2237" s="180" t="s">
        <v>174</v>
      </c>
      <c r="E2237" s="189"/>
      <c r="F2237" s="190" t="s">
        <v>2174</v>
      </c>
      <c r="H2237" s="191" t="n">
        <v>4.4</v>
      </c>
      <c r="I2237" s="192"/>
      <c r="L2237" s="188"/>
      <c r="M2237" s="193"/>
      <c r="N2237" s="194"/>
      <c r="O2237" s="194"/>
      <c r="P2237" s="194"/>
      <c r="Q2237" s="194"/>
      <c r="R2237" s="194"/>
      <c r="S2237" s="194"/>
      <c r="T2237" s="194"/>
      <c r="U2237" s="195"/>
      <c r="X2237" s="225"/>
      <c r="AT2237" s="189" t="s">
        <v>174</v>
      </c>
      <c r="AU2237" s="189" t="s">
        <v>83</v>
      </c>
      <c r="AV2237" s="187" t="s">
        <v>83</v>
      </c>
      <c r="AW2237" s="187" t="s">
        <v>176</v>
      </c>
      <c r="AX2237" s="187" t="s">
        <v>73</v>
      </c>
      <c r="AY2237" s="189" t="s">
        <v>165</v>
      </c>
    </row>
    <row r="2238" s="196" customFormat="true" ht="12" hidden="false" customHeight="false" outlineLevel="0" collapsed="false">
      <c r="B2238" s="197"/>
      <c r="D2238" s="180" t="s">
        <v>174</v>
      </c>
      <c r="E2238" s="198"/>
      <c r="F2238" s="199" t="s">
        <v>178</v>
      </c>
      <c r="H2238" s="200" t="n">
        <v>4.4</v>
      </c>
      <c r="I2238" s="201"/>
      <c r="L2238" s="197"/>
      <c r="M2238" s="202"/>
      <c r="N2238" s="203"/>
      <c r="O2238" s="203"/>
      <c r="P2238" s="203"/>
      <c r="Q2238" s="203"/>
      <c r="R2238" s="203"/>
      <c r="S2238" s="203"/>
      <c r="T2238" s="203"/>
      <c r="U2238" s="204"/>
      <c r="AT2238" s="198" t="s">
        <v>174</v>
      </c>
      <c r="AU2238" s="198" t="s">
        <v>83</v>
      </c>
      <c r="AV2238" s="196" t="s">
        <v>172</v>
      </c>
      <c r="AW2238" s="196" t="s">
        <v>176</v>
      </c>
      <c r="AX2238" s="196" t="s">
        <v>81</v>
      </c>
      <c r="AY2238" s="198" t="s">
        <v>165</v>
      </c>
    </row>
    <row r="2239" s="22" customFormat="true" ht="24" hidden="false" customHeight="true" outlineLevel="0" collapsed="false">
      <c r="B2239" s="164"/>
      <c r="C2239" s="165" t="s">
        <v>2175</v>
      </c>
      <c r="D2239" s="165" t="s">
        <v>167</v>
      </c>
      <c r="E2239" s="166" t="s">
        <v>2176</v>
      </c>
      <c r="F2239" s="167" t="s">
        <v>2177</v>
      </c>
      <c r="G2239" s="168" t="s">
        <v>181</v>
      </c>
      <c r="H2239" s="169" t="n">
        <v>3.7</v>
      </c>
      <c r="I2239" s="170"/>
      <c r="J2239" s="171" t="n">
        <f aca="false">ROUND(I2239*H2239,2)</f>
        <v>0</v>
      </c>
      <c r="K2239" s="215"/>
      <c r="L2239" s="23"/>
      <c r="M2239" s="172"/>
      <c r="N2239" s="173" t="s">
        <v>44</v>
      </c>
      <c r="O2239" s="54"/>
      <c r="P2239" s="174" t="n">
        <f aca="false">O2239*H2239</f>
        <v>0</v>
      </c>
      <c r="Q2239" s="174" t="n">
        <v>0.00174</v>
      </c>
      <c r="R2239" s="174" t="n">
        <f aca="false">Q2239*H2239</f>
        <v>0.006438</v>
      </c>
      <c r="S2239" s="174" t="n">
        <v>0</v>
      </c>
      <c r="T2239" s="174" t="n">
        <f aca="false">S2239*H2239</f>
        <v>0</v>
      </c>
      <c r="U2239" s="175"/>
      <c r="AR2239" s="176" t="s">
        <v>273</v>
      </c>
      <c r="AT2239" s="176" t="s">
        <v>167</v>
      </c>
      <c r="AU2239" s="176" t="s">
        <v>83</v>
      </c>
      <c r="AY2239" s="3" t="s">
        <v>165</v>
      </c>
      <c r="BE2239" s="177" t="n">
        <f aca="false">IF(N2239="základní",J2239,0)</f>
        <v>0</v>
      </c>
      <c r="BF2239" s="177" t="n">
        <f aca="false">IF(N2239="snížená",J2239,0)</f>
        <v>0</v>
      </c>
      <c r="BG2239" s="177" t="n">
        <f aca="false">IF(N2239="zákl. přenesená",J2239,0)</f>
        <v>0</v>
      </c>
      <c r="BH2239" s="177" t="n">
        <f aca="false">IF(N2239="sníž. přenesená",J2239,0)</f>
        <v>0</v>
      </c>
      <c r="BI2239" s="177" t="n">
        <f aca="false">IF(N2239="nulová",J2239,0)</f>
        <v>0</v>
      </c>
      <c r="BJ2239" s="3" t="s">
        <v>81</v>
      </c>
      <c r="BK2239" s="177" t="n">
        <f aca="false">ROUND(I2239*H2239,2)</f>
        <v>0</v>
      </c>
      <c r="BL2239" s="3" t="s">
        <v>273</v>
      </c>
      <c r="BM2239" s="176" t="s">
        <v>2178</v>
      </c>
    </row>
    <row r="2240" s="187" customFormat="true" ht="12" hidden="false" customHeight="false" outlineLevel="0" collapsed="false">
      <c r="B2240" s="188"/>
      <c r="D2240" s="180" t="s">
        <v>174</v>
      </c>
      <c r="E2240" s="189"/>
      <c r="F2240" s="190" t="s">
        <v>2179</v>
      </c>
      <c r="H2240" s="191" t="n">
        <v>3.7</v>
      </c>
      <c r="I2240" s="192"/>
      <c r="L2240" s="188"/>
      <c r="M2240" s="193"/>
      <c r="N2240" s="194"/>
      <c r="O2240" s="194"/>
      <c r="P2240" s="194"/>
      <c r="Q2240" s="194"/>
      <c r="R2240" s="194"/>
      <c r="S2240" s="194"/>
      <c r="T2240" s="194"/>
      <c r="U2240" s="195"/>
      <c r="AT2240" s="189" t="s">
        <v>174</v>
      </c>
      <c r="AU2240" s="189" t="s">
        <v>83</v>
      </c>
      <c r="AV2240" s="187" t="s">
        <v>83</v>
      </c>
      <c r="AW2240" s="187" t="s">
        <v>176</v>
      </c>
      <c r="AX2240" s="187" t="s">
        <v>73</v>
      </c>
      <c r="AY2240" s="189" t="s">
        <v>165</v>
      </c>
    </row>
    <row r="2241" s="196" customFormat="true" ht="12" hidden="false" customHeight="false" outlineLevel="0" collapsed="false">
      <c r="B2241" s="197"/>
      <c r="D2241" s="180" t="s">
        <v>174</v>
      </c>
      <c r="E2241" s="198"/>
      <c r="F2241" s="199" t="s">
        <v>178</v>
      </c>
      <c r="H2241" s="200" t="n">
        <v>3.7</v>
      </c>
      <c r="I2241" s="201"/>
      <c r="L2241" s="197"/>
      <c r="M2241" s="202"/>
      <c r="N2241" s="203"/>
      <c r="O2241" s="203"/>
      <c r="P2241" s="203"/>
      <c r="Q2241" s="203"/>
      <c r="R2241" s="203"/>
      <c r="S2241" s="203"/>
      <c r="T2241" s="203"/>
      <c r="U2241" s="204"/>
      <c r="AT2241" s="198" t="s">
        <v>174</v>
      </c>
      <c r="AU2241" s="198" t="s">
        <v>83</v>
      </c>
      <c r="AV2241" s="196" t="s">
        <v>172</v>
      </c>
      <c r="AW2241" s="196" t="s">
        <v>176</v>
      </c>
      <c r="AX2241" s="196" t="s">
        <v>81</v>
      </c>
      <c r="AY2241" s="198" t="s">
        <v>165</v>
      </c>
    </row>
    <row r="2242" s="22" customFormat="true" ht="24" hidden="false" customHeight="true" outlineLevel="0" collapsed="false">
      <c r="B2242" s="164"/>
      <c r="C2242" s="165" t="s">
        <v>2180</v>
      </c>
      <c r="D2242" s="165" t="s">
        <v>167</v>
      </c>
      <c r="E2242" s="166" t="s">
        <v>2181</v>
      </c>
      <c r="F2242" s="167" t="s">
        <v>2182</v>
      </c>
      <c r="G2242" s="168" t="s">
        <v>181</v>
      </c>
      <c r="H2242" s="169" t="n">
        <v>2.15</v>
      </c>
      <c r="I2242" s="170"/>
      <c r="J2242" s="171" t="n">
        <f aca="false">ROUND(I2242*H2242,2)</f>
        <v>0</v>
      </c>
      <c r="K2242" s="215" t="s">
        <v>171</v>
      </c>
      <c r="L2242" s="23"/>
      <c r="M2242" s="172"/>
      <c r="N2242" s="173" t="s">
        <v>44</v>
      </c>
      <c r="O2242" s="54"/>
      <c r="P2242" s="174" t="n">
        <f aca="false">O2242*H2242</f>
        <v>0</v>
      </c>
      <c r="Q2242" s="174" t="n">
        <v>0.00109</v>
      </c>
      <c r="R2242" s="174" t="n">
        <f aca="false">Q2242*H2242</f>
        <v>0.0023435</v>
      </c>
      <c r="S2242" s="174" t="n">
        <v>0</v>
      </c>
      <c r="T2242" s="174" t="n">
        <f aca="false">S2242*H2242</f>
        <v>0</v>
      </c>
      <c r="U2242" s="175"/>
      <c r="AR2242" s="176" t="s">
        <v>273</v>
      </c>
      <c r="AT2242" s="176" t="s">
        <v>167</v>
      </c>
      <c r="AU2242" s="176" t="s">
        <v>83</v>
      </c>
      <c r="AY2242" s="3" t="s">
        <v>165</v>
      </c>
      <c r="BE2242" s="177" t="n">
        <f aca="false">IF(N2242="základní",J2242,0)</f>
        <v>0</v>
      </c>
      <c r="BF2242" s="177" t="n">
        <f aca="false">IF(N2242="snížená",J2242,0)</f>
        <v>0</v>
      </c>
      <c r="BG2242" s="177" t="n">
        <f aca="false">IF(N2242="zákl. přenesená",J2242,0)</f>
        <v>0</v>
      </c>
      <c r="BH2242" s="177" t="n">
        <f aca="false">IF(N2242="sníž. přenesená",J2242,0)</f>
        <v>0</v>
      </c>
      <c r="BI2242" s="177" t="n">
        <f aca="false">IF(N2242="nulová",J2242,0)</f>
        <v>0</v>
      </c>
      <c r="BJ2242" s="3" t="s">
        <v>81</v>
      </c>
      <c r="BK2242" s="177" t="n">
        <f aca="false">ROUND(I2242*H2242,2)</f>
        <v>0</v>
      </c>
      <c r="BL2242" s="3" t="s">
        <v>273</v>
      </c>
      <c r="BM2242" s="176" t="s">
        <v>2183</v>
      </c>
    </row>
    <row r="2243" s="187" customFormat="true" ht="12" hidden="false" customHeight="false" outlineLevel="0" collapsed="false">
      <c r="B2243" s="188"/>
      <c r="D2243" s="180" t="s">
        <v>174</v>
      </c>
      <c r="E2243" s="189"/>
      <c r="F2243" s="190" t="s">
        <v>2184</v>
      </c>
      <c r="H2243" s="191" t="n">
        <v>2.15</v>
      </c>
      <c r="I2243" s="192"/>
      <c r="L2243" s="188"/>
      <c r="M2243" s="193"/>
      <c r="N2243" s="194"/>
      <c r="O2243" s="194"/>
      <c r="P2243" s="194"/>
      <c r="Q2243" s="194"/>
      <c r="R2243" s="194"/>
      <c r="S2243" s="194"/>
      <c r="T2243" s="194"/>
      <c r="U2243" s="195"/>
      <c r="AT2243" s="189" t="s">
        <v>174</v>
      </c>
      <c r="AU2243" s="189" t="s">
        <v>83</v>
      </c>
      <c r="AV2243" s="187" t="s">
        <v>83</v>
      </c>
      <c r="AW2243" s="187" t="s">
        <v>176</v>
      </c>
      <c r="AX2243" s="187" t="s">
        <v>73</v>
      </c>
      <c r="AY2243" s="189" t="s">
        <v>165</v>
      </c>
    </row>
    <row r="2244" s="196" customFormat="true" ht="12" hidden="false" customHeight="false" outlineLevel="0" collapsed="false">
      <c r="B2244" s="197"/>
      <c r="D2244" s="180" t="s">
        <v>174</v>
      </c>
      <c r="E2244" s="198"/>
      <c r="F2244" s="199" t="s">
        <v>178</v>
      </c>
      <c r="H2244" s="200" t="n">
        <v>2.15</v>
      </c>
      <c r="I2244" s="201"/>
      <c r="L2244" s="197"/>
      <c r="M2244" s="202"/>
      <c r="N2244" s="203"/>
      <c r="O2244" s="203"/>
      <c r="P2244" s="203"/>
      <c r="Q2244" s="203"/>
      <c r="R2244" s="203"/>
      <c r="S2244" s="203"/>
      <c r="T2244" s="203"/>
      <c r="U2244" s="204"/>
      <c r="AT2244" s="198" t="s">
        <v>174</v>
      </c>
      <c r="AU2244" s="198" t="s">
        <v>83</v>
      </c>
      <c r="AV2244" s="196" t="s">
        <v>172</v>
      </c>
      <c r="AW2244" s="196" t="s">
        <v>176</v>
      </c>
      <c r="AX2244" s="196" t="s">
        <v>81</v>
      </c>
      <c r="AY2244" s="198" t="s">
        <v>165</v>
      </c>
    </row>
    <row r="2245" s="22" customFormat="true" ht="24" hidden="false" customHeight="true" outlineLevel="0" collapsed="false">
      <c r="B2245" s="164"/>
      <c r="C2245" s="165" t="s">
        <v>2185</v>
      </c>
      <c r="D2245" s="165" t="s">
        <v>167</v>
      </c>
      <c r="E2245" s="166" t="s">
        <v>2186</v>
      </c>
      <c r="F2245" s="167" t="s">
        <v>2187</v>
      </c>
      <c r="G2245" s="168" t="s">
        <v>181</v>
      </c>
      <c r="H2245" s="169" t="n">
        <v>2.15</v>
      </c>
      <c r="I2245" s="170"/>
      <c r="J2245" s="171" t="n">
        <f aca="false">ROUND(I2245*H2245,2)</f>
        <v>0</v>
      </c>
      <c r="K2245" s="215" t="s">
        <v>171</v>
      </c>
      <c r="L2245" s="23"/>
      <c r="M2245" s="172"/>
      <c r="N2245" s="173" t="s">
        <v>44</v>
      </c>
      <c r="O2245" s="54"/>
      <c r="P2245" s="174" t="n">
        <f aca="false">O2245*H2245</f>
        <v>0</v>
      </c>
      <c r="Q2245" s="174" t="n">
        <v>0.00135</v>
      </c>
      <c r="R2245" s="174" t="n">
        <f aca="false">Q2245*H2245</f>
        <v>0.0029025</v>
      </c>
      <c r="S2245" s="174" t="n">
        <v>0</v>
      </c>
      <c r="T2245" s="174" t="n">
        <f aca="false">S2245*H2245</f>
        <v>0</v>
      </c>
      <c r="U2245" s="175"/>
      <c r="AR2245" s="176" t="s">
        <v>273</v>
      </c>
      <c r="AT2245" s="176" t="s">
        <v>167</v>
      </c>
      <c r="AU2245" s="176" t="s">
        <v>83</v>
      </c>
      <c r="AY2245" s="3" t="s">
        <v>165</v>
      </c>
      <c r="BE2245" s="177" t="n">
        <f aca="false">IF(N2245="základní",J2245,0)</f>
        <v>0</v>
      </c>
      <c r="BF2245" s="177" t="n">
        <f aca="false">IF(N2245="snížená",J2245,0)</f>
        <v>0</v>
      </c>
      <c r="BG2245" s="177" t="n">
        <f aca="false">IF(N2245="zákl. přenesená",J2245,0)</f>
        <v>0</v>
      </c>
      <c r="BH2245" s="177" t="n">
        <f aca="false">IF(N2245="sníž. přenesená",J2245,0)</f>
        <v>0</v>
      </c>
      <c r="BI2245" s="177" t="n">
        <f aca="false">IF(N2245="nulová",J2245,0)</f>
        <v>0</v>
      </c>
      <c r="BJ2245" s="3" t="s">
        <v>81</v>
      </c>
      <c r="BK2245" s="177" t="n">
        <f aca="false">ROUND(I2245*H2245,2)</f>
        <v>0</v>
      </c>
      <c r="BL2245" s="3" t="s">
        <v>273</v>
      </c>
      <c r="BM2245" s="176" t="s">
        <v>2188</v>
      </c>
    </row>
    <row r="2246" s="187" customFormat="true" ht="12" hidden="false" customHeight="false" outlineLevel="0" collapsed="false">
      <c r="B2246" s="188"/>
      <c r="D2246" s="180" t="s">
        <v>174</v>
      </c>
      <c r="E2246" s="189"/>
      <c r="F2246" s="190" t="s">
        <v>2189</v>
      </c>
      <c r="H2246" s="191" t="n">
        <v>2.15</v>
      </c>
      <c r="I2246" s="192"/>
      <c r="L2246" s="188"/>
      <c r="M2246" s="193"/>
      <c r="N2246" s="194"/>
      <c r="O2246" s="194"/>
      <c r="P2246" s="194"/>
      <c r="Q2246" s="194"/>
      <c r="R2246" s="194"/>
      <c r="S2246" s="194"/>
      <c r="T2246" s="194"/>
      <c r="U2246" s="195"/>
      <c r="AT2246" s="189" t="s">
        <v>174</v>
      </c>
      <c r="AU2246" s="189" t="s">
        <v>83</v>
      </c>
      <c r="AV2246" s="187" t="s">
        <v>83</v>
      </c>
      <c r="AW2246" s="187" t="s">
        <v>176</v>
      </c>
      <c r="AX2246" s="187" t="s">
        <v>73</v>
      </c>
      <c r="AY2246" s="189" t="s">
        <v>165</v>
      </c>
    </row>
    <row r="2247" s="196" customFormat="true" ht="12" hidden="false" customHeight="false" outlineLevel="0" collapsed="false">
      <c r="B2247" s="197"/>
      <c r="D2247" s="180" t="s">
        <v>174</v>
      </c>
      <c r="E2247" s="198"/>
      <c r="F2247" s="199" t="s">
        <v>178</v>
      </c>
      <c r="H2247" s="200" t="n">
        <v>2.15</v>
      </c>
      <c r="I2247" s="201"/>
      <c r="L2247" s="197"/>
      <c r="M2247" s="202"/>
      <c r="N2247" s="203"/>
      <c r="O2247" s="203"/>
      <c r="P2247" s="203"/>
      <c r="Q2247" s="203"/>
      <c r="R2247" s="203"/>
      <c r="S2247" s="203"/>
      <c r="T2247" s="203"/>
      <c r="U2247" s="204"/>
      <c r="AT2247" s="198" t="s">
        <v>174</v>
      </c>
      <c r="AU2247" s="198" t="s">
        <v>83</v>
      </c>
      <c r="AV2247" s="196" t="s">
        <v>172</v>
      </c>
      <c r="AW2247" s="196" t="s">
        <v>176</v>
      </c>
      <c r="AX2247" s="196" t="s">
        <v>81</v>
      </c>
      <c r="AY2247" s="198" t="s">
        <v>165</v>
      </c>
    </row>
    <row r="2248" s="22" customFormat="true" ht="16.5" hidden="false" customHeight="true" outlineLevel="0" collapsed="false">
      <c r="B2248" s="164"/>
      <c r="C2248" s="165" t="s">
        <v>2190</v>
      </c>
      <c r="D2248" s="165" t="s">
        <v>167</v>
      </c>
      <c r="E2248" s="166" t="s">
        <v>2191</v>
      </c>
      <c r="F2248" s="167" t="s">
        <v>2192</v>
      </c>
      <c r="G2248" s="168" t="s">
        <v>181</v>
      </c>
      <c r="H2248" s="169" t="n">
        <v>2.15</v>
      </c>
      <c r="I2248" s="170"/>
      <c r="J2248" s="171" t="n">
        <f aca="false">ROUND(I2248*H2248,2)</f>
        <v>0</v>
      </c>
      <c r="K2248" s="215" t="s">
        <v>171</v>
      </c>
      <c r="L2248" s="23"/>
      <c r="M2248" s="172"/>
      <c r="N2248" s="173" t="s">
        <v>44</v>
      </c>
      <c r="O2248" s="54"/>
      <c r="P2248" s="174" t="n">
        <f aca="false">O2248*H2248</f>
        <v>0</v>
      </c>
      <c r="Q2248" s="174" t="n">
        <v>0.00322</v>
      </c>
      <c r="R2248" s="174" t="n">
        <f aca="false">Q2248*H2248</f>
        <v>0.006923</v>
      </c>
      <c r="S2248" s="174" t="n">
        <v>0</v>
      </c>
      <c r="T2248" s="174" t="n">
        <f aca="false">S2248*H2248</f>
        <v>0</v>
      </c>
      <c r="U2248" s="175"/>
      <c r="AR2248" s="176" t="s">
        <v>273</v>
      </c>
      <c r="AT2248" s="176" t="s">
        <v>167</v>
      </c>
      <c r="AU2248" s="176" t="s">
        <v>83</v>
      </c>
      <c r="AY2248" s="3" t="s">
        <v>165</v>
      </c>
      <c r="BE2248" s="177" t="n">
        <f aca="false">IF(N2248="základní",J2248,0)</f>
        <v>0</v>
      </c>
      <c r="BF2248" s="177" t="n">
        <f aca="false">IF(N2248="snížená",J2248,0)</f>
        <v>0</v>
      </c>
      <c r="BG2248" s="177" t="n">
        <f aca="false">IF(N2248="zákl. přenesená",J2248,0)</f>
        <v>0</v>
      </c>
      <c r="BH2248" s="177" t="n">
        <f aca="false">IF(N2248="sníž. přenesená",J2248,0)</f>
        <v>0</v>
      </c>
      <c r="BI2248" s="177" t="n">
        <f aca="false">IF(N2248="nulová",J2248,0)</f>
        <v>0</v>
      </c>
      <c r="BJ2248" s="3" t="s">
        <v>81</v>
      </c>
      <c r="BK2248" s="177" t="n">
        <f aca="false">ROUND(I2248*H2248,2)</f>
        <v>0</v>
      </c>
      <c r="BL2248" s="3" t="s">
        <v>273</v>
      </c>
      <c r="BM2248" s="176" t="s">
        <v>2193</v>
      </c>
    </row>
    <row r="2249" s="187" customFormat="true" ht="12" hidden="false" customHeight="false" outlineLevel="0" collapsed="false">
      <c r="B2249" s="188"/>
      <c r="D2249" s="180" t="s">
        <v>174</v>
      </c>
      <c r="E2249" s="189"/>
      <c r="F2249" s="190" t="s">
        <v>2194</v>
      </c>
      <c r="H2249" s="191" t="n">
        <v>2.15</v>
      </c>
      <c r="I2249" s="192"/>
      <c r="L2249" s="188"/>
      <c r="M2249" s="193"/>
      <c r="N2249" s="194"/>
      <c r="O2249" s="194"/>
      <c r="P2249" s="194"/>
      <c r="Q2249" s="194"/>
      <c r="R2249" s="194"/>
      <c r="S2249" s="194"/>
      <c r="T2249" s="194"/>
      <c r="U2249" s="195"/>
      <c r="AT2249" s="189" t="s">
        <v>174</v>
      </c>
      <c r="AU2249" s="189" t="s">
        <v>83</v>
      </c>
      <c r="AV2249" s="187" t="s">
        <v>83</v>
      </c>
      <c r="AW2249" s="187" t="s">
        <v>176</v>
      </c>
      <c r="AX2249" s="187" t="s">
        <v>73</v>
      </c>
      <c r="AY2249" s="189" t="s">
        <v>165</v>
      </c>
    </row>
    <row r="2250" s="196" customFormat="true" ht="12" hidden="false" customHeight="false" outlineLevel="0" collapsed="false">
      <c r="B2250" s="197"/>
      <c r="D2250" s="180" t="s">
        <v>174</v>
      </c>
      <c r="E2250" s="198"/>
      <c r="F2250" s="199" t="s">
        <v>178</v>
      </c>
      <c r="H2250" s="200" t="n">
        <v>2.15</v>
      </c>
      <c r="I2250" s="201"/>
      <c r="L2250" s="197"/>
      <c r="M2250" s="202"/>
      <c r="N2250" s="203"/>
      <c r="O2250" s="203"/>
      <c r="P2250" s="203"/>
      <c r="Q2250" s="203"/>
      <c r="R2250" s="203"/>
      <c r="S2250" s="203"/>
      <c r="T2250" s="203"/>
      <c r="U2250" s="204"/>
      <c r="AT2250" s="198" t="s">
        <v>174</v>
      </c>
      <c r="AU2250" s="198" t="s">
        <v>83</v>
      </c>
      <c r="AV2250" s="196" t="s">
        <v>172</v>
      </c>
      <c r="AW2250" s="196" t="s">
        <v>176</v>
      </c>
      <c r="AX2250" s="196" t="s">
        <v>81</v>
      </c>
      <c r="AY2250" s="198" t="s">
        <v>165</v>
      </c>
    </row>
    <row r="2251" s="22" customFormat="true" ht="24" hidden="false" customHeight="true" outlineLevel="0" collapsed="false">
      <c r="B2251" s="164"/>
      <c r="C2251" s="165" t="s">
        <v>2195</v>
      </c>
      <c r="D2251" s="165" t="s">
        <v>167</v>
      </c>
      <c r="E2251" s="166" t="s">
        <v>2196</v>
      </c>
      <c r="F2251" s="167" t="s">
        <v>2197</v>
      </c>
      <c r="G2251" s="168" t="s">
        <v>403</v>
      </c>
      <c r="H2251" s="169" t="n">
        <v>2</v>
      </c>
      <c r="I2251" s="170"/>
      <c r="J2251" s="171" t="n">
        <f aca="false">ROUND(I2251*H2251,2)</f>
        <v>0</v>
      </c>
      <c r="K2251" s="215"/>
      <c r="L2251" s="23"/>
      <c r="M2251" s="172"/>
      <c r="N2251" s="173" t="s">
        <v>44</v>
      </c>
      <c r="O2251" s="54"/>
      <c r="P2251" s="174" t="n">
        <f aca="false">O2251*H2251</f>
        <v>0</v>
      </c>
      <c r="Q2251" s="174" t="n">
        <v>0.00312</v>
      </c>
      <c r="R2251" s="174" t="n">
        <f aca="false">Q2251*H2251</f>
        <v>0.00624</v>
      </c>
      <c r="S2251" s="174" t="n">
        <v>0</v>
      </c>
      <c r="T2251" s="174" t="n">
        <f aca="false">S2251*H2251</f>
        <v>0</v>
      </c>
      <c r="U2251" s="175"/>
      <c r="AR2251" s="176" t="s">
        <v>273</v>
      </c>
      <c r="AT2251" s="176" t="s">
        <v>167</v>
      </c>
      <c r="AU2251" s="176" t="s">
        <v>83</v>
      </c>
      <c r="AY2251" s="3" t="s">
        <v>165</v>
      </c>
      <c r="BE2251" s="177" t="n">
        <f aca="false">IF(N2251="základní",J2251,0)</f>
        <v>0</v>
      </c>
      <c r="BF2251" s="177" t="n">
        <f aca="false">IF(N2251="snížená",J2251,0)</f>
        <v>0</v>
      </c>
      <c r="BG2251" s="177" t="n">
        <f aca="false">IF(N2251="zákl. přenesená",J2251,0)</f>
        <v>0</v>
      </c>
      <c r="BH2251" s="177" t="n">
        <f aca="false">IF(N2251="sníž. přenesená",J2251,0)</f>
        <v>0</v>
      </c>
      <c r="BI2251" s="177" t="n">
        <f aca="false">IF(N2251="nulová",J2251,0)</f>
        <v>0</v>
      </c>
      <c r="BJ2251" s="3" t="s">
        <v>81</v>
      </c>
      <c r="BK2251" s="177" t="n">
        <f aca="false">ROUND(I2251*H2251,2)</f>
        <v>0</v>
      </c>
      <c r="BL2251" s="3" t="s">
        <v>273</v>
      </c>
      <c r="BM2251" s="176" t="s">
        <v>2198</v>
      </c>
    </row>
    <row r="2252" s="187" customFormat="true" ht="12" hidden="false" customHeight="false" outlineLevel="0" collapsed="false">
      <c r="B2252" s="188"/>
      <c r="D2252" s="180" t="s">
        <v>174</v>
      </c>
      <c r="E2252" s="189"/>
      <c r="F2252" s="190" t="s">
        <v>2199</v>
      </c>
      <c r="H2252" s="191" t="n">
        <v>2</v>
      </c>
      <c r="I2252" s="192"/>
      <c r="L2252" s="188"/>
      <c r="M2252" s="193"/>
      <c r="N2252" s="194"/>
      <c r="O2252" s="194"/>
      <c r="P2252" s="194"/>
      <c r="Q2252" s="194"/>
      <c r="R2252" s="194"/>
      <c r="S2252" s="194"/>
      <c r="T2252" s="194"/>
      <c r="U2252" s="195"/>
      <c r="AT2252" s="189" t="s">
        <v>174</v>
      </c>
      <c r="AU2252" s="189" t="s">
        <v>83</v>
      </c>
      <c r="AV2252" s="187" t="s">
        <v>83</v>
      </c>
      <c r="AW2252" s="187" t="s">
        <v>176</v>
      </c>
      <c r="AX2252" s="187" t="s">
        <v>73</v>
      </c>
      <c r="AY2252" s="189" t="s">
        <v>165</v>
      </c>
    </row>
    <row r="2253" s="196" customFormat="true" ht="12" hidden="false" customHeight="false" outlineLevel="0" collapsed="false">
      <c r="B2253" s="197"/>
      <c r="D2253" s="180" t="s">
        <v>174</v>
      </c>
      <c r="E2253" s="198"/>
      <c r="F2253" s="199" t="s">
        <v>178</v>
      </c>
      <c r="H2253" s="200" t="n">
        <v>2</v>
      </c>
      <c r="I2253" s="201"/>
      <c r="L2253" s="197"/>
      <c r="M2253" s="202"/>
      <c r="N2253" s="203"/>
      <c r="O2253" s="203"/>
      <c r="P2253" s="203"/>
      <c r="Q2253" s="203"/>
      <c r="R2253" s="203"/>
      <c r="S2253" s="203"/>
      <c r="T2253" s="203"/>
      <c r="U2253" s="204"/>
      <c r="AT2253" s="198" t="s">
        <v>174</v>
      </c>
      <c r="AU2253" s="198" t="s">
        <v>83</v>
      </c>
      <c r="AV2253" s="196" t="s">
        <v>172</v>
      </c>
      <c r="AW2253" s="196" t="s">
        <v>176</v>
      </c>
      <c r="AX2253" s="196" t="s">
        <v>81</v>
      </c>
      <c r="AY2253" s="198" t="s">
        <v>165</v>
      </c>
    </row>
    <row r="2254" s="22" customFormat="true" ht="24" hidden="false" customHeight="true" outlineLevel="0" collapsed="false">
      <c r="B2254" s="164"/>
      <c r="C2254" s="165" t="s">
        <v>2200</v>
      </c>
      <c r="D2254" s="165" t="s">
        <v>167</v>
      </c>
      <c r="E2254" s="166" t="s">
        <v>2201</v>
      </c>
      <c r="F2254" s="167" t="s">
        <v>2202</v>
      </c>
      <c r="G2254" s="168" t="s">
        <v>181</v>
      </c>
      <c r="H2254" s="169" t="n">
        <v>13.75</v>
      </c>
      <c r="I2254" s="170"/>
      <c r="J2254" s="171" t="n">
        <f aca="false">ROUND(I2254*H2254,2)</f>
        <v>0</v>
      </c>
      <c r="K2254" s="215" t="s">
        <v>171</v>
      </c>
      <c r="L2254" s="23"/>
      <c r="M2254" s="172"/>
      <c r="N2254" s="173" t="s">
        <v>44</v>
      </c>
      <c r="O2254" s="54"/>
      <c r="P2254" s="174" t="n">
        <f aca="false">O2254*H2254</f>
        <v>0</v>
      </c>
      <c r="Q2254" s="174" t="n">
        <v>0.00313</v>
      </c>
      <c r="R2254" s="174" t="n">
        <f aca="false">Q2254*H2254</f>
        <v>0.0430375</v>
      </c>
      <c r="S2254" s="174" t="n">
        <v>0</v>
      </c>
      <c r="T2254" s="174" t="n">
        <f aca="false">S2254*H2254</f>
        <v>0</v>
      </c>
      <c r="U2254" s="175"/>
      <c r="AR2254" s="176" t="s">
        <v>273</v>
      </c>
      <c r="AT2254" s="176" t="s">
        <v>167</v>
      </c>
      <c r="AU2254" s="176" t="s">
        <v>83</v>
      </c>
      <c r="AY2254" s="3" t="s">
        <v>165</v>
      </c>
      <c r="BE2254" s="177" t="n">
        <f aca="false">IF(N2254="základní",J2254,0)</f>
        <v>0</v>
      </c>
      <c r="BF2254" s="177" t="n">
        <f aca="false">IF(N2254="snížená",J2254,0)</f>
        <v>0</v>
      </c>
      <c r="BG2254" s="177" t="n">
        <f aca="false">IF(N2254="zákl. přenesená",J2254,0)</f>
        <v>0</v>
      </c>
      <c r="BH2254" s="177" t="n">
        <f aca="false">IF(N2254="sníž. přenesená",J2254,0)</f>
        <v>0</v>
      </c>
      <c r="BI2254" s="177" t="n">
        <f aca="false">IF(N2254="nulová",J2254,0)</f>
        <v>0</v>
      </c>
      <c r="BJ2254" s="3" t="s">
        <v>81</v>
      </c>
      <c r="BK2254" s="177" t="n">
        <f aca="false">ROUND(I2254*H2254,2)</f>
        <v>0</v>
      </c>
      <c r="BL2254" s="3" t="s">
        <v>273</v>
      </c>
      <c r="BM2254" s="176" t="s">
        <v>2203</v>
      </c>
    </row>
    <row r="2255" s="187" customFormat="true" ht="12" hidden="false" customHeight="false" outlineLevel="0" collapsed="false">
      <c r="B2255" s="188"/>
      <c r="D2255" s="180" t="s">
        <v>174</v>
      </c>
      <c r="E2255" s="189"/>
      <c r="F2255" s="190" t="s">
        <v>2204</v>
      </c>
      <c r="H2255" s="191" t="n">
        <v>13</v>
      </c>
      <c r="I2255" s="192"/>
      <c r="L2255" s="188"/>
      <c r="M2255" s="193"/>
      <c r="N2255" s="194"/>
      <c r="O2255" s="194"/>
      <c r="P2255" s="194"/>
      <c r="Q2255" s="194"/>
      <c r="R2255" s="194"/>
      <c r="S2255" s="194"/>
      <c r="T2255" s="194"/>
      <c r="U2255" s="195"/>
      <c r="AT2255" s="189" t="s">
        <v>174</v>
      </c>
      <c r="AU2255" s="189" t="s">
        <v>83</v>
      </c>
      <c r="AV2255" s="187" t="s">
        <v>83</v>
      </c>
      <c r="AW2255" s="187" t="s">
        <v>176</v>
      </c>
      <c r="AX2255" s="187" t="s">
        <v>73</v>
      </c>
      <c r="AY2255" s="189" t="s">
        <v>165</v>
      </c>
    </row>
    <row r="2256" s="187" customFormat="true" ht="12" hidden="false" customHeight="false" outlineLevel="0" collapsed="false">
      <c r="B2256" s="188"/>
      <c r="D2256" s="180" t="s">
        <v>174</v>
      </c>
      <c r="E2256" s="189"/>
      <c r="F2256" s="190" t="s">
        <v>2205</v>
      </c>
      <c r="H2256" s="191" t="n">
        <v>0.75</v>
      </c>
      <c r="I2256" s="192"/>
      <c r="L2256" s="188"/>
      <c r="M2256" s="193"/>
      <c r="N2256" s="194"/>
      <c r="O2256" s="194"/>
      <c r="P2256" s="194"/>
      <c r="Q2256" s="194"/>
      <c r="R2256" s="194"/>
      <c r="S2256" s="194"/>
      <c r="T2256" s="194"/>
      <c r="U2256" s="195"/>
      <c r="AT2256" s="189" t="s">
        <v>174</v>
      </c>
      <c r="AU2256" s="189" t="s">
        <v>83</v>
      </c>
      <c r="AV2256" s="187" t="s">
        <v>83</v>
      </c>
      <c r="AW2256" s="187" t="s">
        <v>176</v>
      </c>
      <c r="AX2256" s="187" t="s">
        <v>73</v>
      </c>
      <c r="AY2256" s="189" t="s">
        <v>165</v>
      </c>
    </row>
    <row r="2257" s="196" customFormat="true" ht="12" hidden="false" customHeight="false" outlineLevel="0" collapsed="false">
      <c r="B2257" s="197"/>
      <c r="D2257" s="180" t="s">
        <v>174</v>
      </c>
      <c r="E2257" s="198"/>
      <c r="F2257" s="199" t="s">
        <v>178</v>
      </c>
      <c r="H2257" s="200" t="n">
        <v>13.75</v>
      </c>
      <c r="I2257" s="201"/>
      <c r="L2257" s="197"/>
      <c r="M2257" s="202"/>
      <c r="N2257" s="203"/>
      <c r="O2257" s="203"/>
      <c r="P2257" s="203"/>
      <c r="Q2257" s="203"/>
      <c r="R2257" s="203"/>
      <c r="S2257" s="203"/>
      <c r="T2257" s="203"/>
      <c r="U2257" s="204"/>
      <c r="AT2257" s="198" t="s">
        <v>174</v>
      </c>
      <c r="AU2257" s="198" t="s">
        <v>83</v>
      </c>
      <c r="AV2257" s="196" t="s">
        <v>172</v>
      </c>
      <c r="AW2257" s="196" t="s">
        <v>176</v>
      </c>
      <c r="AX2257" s="196" t="s">
        <v>81</v>
      </c>
      <c r="AY2257" s="198" t="s">
        <v>165</v>
      </c>
    </row>
    <row r="2258" s="22" customFormat="true" ht="48" hidden="false" customHeight="true" outlineLevel="0" collapsed="false">
      <c r="B2258" s="164"/>
      <c r="C2258" s="165" t="s">
        <v>2206</v>
      </c>
      <c r="D2258" s="165" t="s">
        <v>167</v>
      </c>
      <c r="E2258" s="166" t="s">
        <v>2207</v>
      </c>
      <c r="F2258" s="167" t="s">
        <v>2208</v>
      </c>
      <c r="G2258" s="168" t="s">
        <v>265</v>
      </c>
      <c r="H2258" s="169" t="n">
        <v>0.102</v>
      </c>
      <c r="I2258" s="170"/>
      <c r="J2258" s="171" t="n">
        <f aca="false">ROUND(I2258*H2258,2)</f>
        <v>0</v>
      </c>
      <c r="K2258" s="167" t="s">
        <v>171</v>
      </c>
      <c r="L2258" s="23"/>
      <c r="M2258" s="172"/>
      <c r="N2258" s="173" t="s">
        <v>44</v>
      </c>
      <c r="O2258" s="54"/>
      <c r="P2258" s="174" t="n">
        <f aca="false">O2258*H2258</f>
        <v>0</v>
      </c>
      <c r="Q2258" s="174" t="n">
        <v>0</v>
      </c>
      <c r="R2258" s="174" t="n">
        <f aca="false">Q2258*H2258</f>
        <v>0</v>
      </c>
      <c r="S2258" s="174" t="n">
        <v>0</v>
      </c>
      <c r="T2258" s="174" t="n">
        <f aca="false">S2258*H2258</f>
        <v>0</v>
      </c>
      <c r="U2258" s="175"/>
      <c r="AR2258" s="176" t="s">
        <v>273</v>
      </c>
      <c r="AT2258" s="176" t="s">
        <v>167</v>
      </c>
      <c r="AU2258" s="176" t="s">
        <v>83</v>
      </c>
      <c r="AY2258" s="3" t="s">
        <v>165</v>
      </c>
      <c r="BE2258" s="177" t="n">
        <f aca="false">IF(N2258="základní",J2258,0)</f>
        <v>0</v>
      </c>
      <c r="BF2258" s="177" t="n">
        <f aca="false">IF(N2258="snížená",J2258,0)</f>
        <v>0</v>
      </c>
      <c r="BG2258" s="177" t="n">
        <f aca="false">IF(N2258="zákl. přenesená",J2258,0)</f>
        <v>0</v>
      </c>
      <c r="BH2258" s="177" t="n">
        <f aca="false">IF(N2258="sníž. přenesená",J2258,0)</f>
        <v>0</v>
      </c>
      <c r="BI2258" s="177" t="n">
        <f aca="false">IF(N2258="nulová",J2258,0)</f>
        <v>0</v>
      </c>
      <c r="BJ2258" s="3" t="s">
        <v>81</v>
      </c>
      <c r="BK2258" s="177" t="n">
        <f aca="false">ROUND(I2258*H2258,2)</f>
        <v>0</v>
      </c>
      <c r="BL2258" s="3" t="s">
        <v>273</v>
      </c>
      <c r="BM2258" s="176" t="s">
        <v>2209</v>
      </c>
    </row>
    <row r="2259" s="150" customFormat="true" ht="23" hidden="false" customHeight="true" outlineLevel="0" collapsed="false">
      <c r="B2259" s="151"/>
      <c r="D2259" s="152" t="s">
        <v>72</v>
      </c>
      <c r="E2259" s="162" t="s">
        <v>2210</v>
      </c>
      <c r="F2259" s="162" t="s">
        <v>2211</v>
      </c>
      <c r="I2259" s="154"/>
      <c r="J2259" s="163" t="n">
        <f aca="false">BK2259</f>
        <v>0</v>
      </c>
      <c r="L2259" s="151"/>
      <c r="M2259" s="156"/>
      <c r="N2259" s="157"/>
      <c r="O2259" s="157"/>
      <c r="P2259" s="158" t="n">
        <f aca="false">SUM(P2260:P2267)</f>
        <v>0</v>
      </c>
      <c r="Q2259" s="157"/>
      <c r="R2259" s="158" t="n">
        <f aca="false">SUM(R2260:R2267)</f>
        <v>0.012705</v>
      </c>
      <c r="S2259" s="157"/>
      <c r="T2259" s="158" t="n">
        <f aca="false">SUM(T2260:T2267)</f>
        <v>0</v>
      </c>
      <c r="U2259" s="159"/>
      <c r="AR2259" s="152" t="s">
        <v>83</v>
      </c>
      <c r="AT2259" s="160" t="s">
        <v>72</v>
      </c>
      <c r="AU2259" s="160" t="s">
        <v>81</v>
      </c>
      <c r="AY2259" s="152" t="s">
        <v>165</v>
      </c>
      <c r="BK2259" s="161" t="n">
        <f aca="false">SUM(BK2260:BK2267)</f>
        <v>0</v>
      </c>
    </row>
    <row r="2260" s="22" customFormat="true" ht="24" hidden="false" customHeight="true" outlineLevel="0" collapsed="false">
      <c r="B2260" s="164"/>
      <c r="C2260" s="165" t="s">
        <v>2212</v>
      </c>
      <c r="D2260" s="165" t="s">
        <v>167</v>
      </c>
      <c r="E2260" s="166" t="s">
        <v>2213</v>
      </c>
      <c r="F2260" s="167" t="s">
        <v>2214</v>
      </c>
      <c r="G2260" s="168" t="s">
        <v>170</v>
      </c>
      <c r="H2260" s="169" t="n">
        <v>4.62</v>
      </c>
      <c r="I2260" s="170"/>
      <c r="J2260" s="171" t="n">
        <f aca="false">ROUND(I2260*H2260,2)</f>
        <v>0</v>
      </c>
      <c r="K2260" s="167" t="s">
        <v>171</v>
      </c>
      <c r="L2260" s="23"/>
      <c r="M2260" s="172"/>
      <c r="N2260" s="173" t="s">
        <v>44</v>
      </c>
      <c r="O2260" s="54"/>
      <c r="P2260" s="174" t="n">
        <f aca="false">O2260*H2260</f>
        <v>0</v>
      </c>
      <c r="Q2260" s="174" t="n">
        <v>0</v>
      </c>
      <c r="R2260" s="174" t="n">
        <f aca="false">Q2260*H2260</f>
        <v>0</v>
      </c>
      <c r="S2260" s="174" t="n">
        <v>0</v>
      </c>
      <c r="T2260" s="174" t="n">
        <f aca="false">S2260*H2260</f>
        <v>0</v>
      </c>
      <c r="U2260" s="175"/>
      <c r="AR2260" s="176" t="s">
        <v>273</v>
      </c>
      <c r="AT2260" s="176" t="s">
        <v>167</v>
      </c>
      <c r="AU2260" s="176" t="s">
        <v>83</v>
      </c>
      <c r="AY2260" s="3" t="s">
        <v>165</v>
      </c>
      <c r="BE2260" s="177" t="n">
        <f aca="false">IF(N2260="základní",J2260,0)</f>
        <v>0</v>
      </c>
      <c r="BF2260" s="177" t="n">
        <f aca="false">IF(N2260="snížená",J2260,0)</f>
        <v>0</v>
      </c>
      <c r="BG2260" s="177" t="n">
        <f aca="false">IF(N2260="zákl. přenesená",J2260,0)</f>
        <v>0</v>
      </c>
      <c r="BH2260" s="177" t="n">
        <f aca="false">IF(N2260="sníž. přenesená",J2260,0)</f>
        <v>0</v>
      </c>
      <c r="BI2260" s="177" t="n">
        <f aca="false">IF(N2260="nulová",J2260,0)</f>
        <v>0</v>
      </c>
      <c r="BJ2260" s="3" t="s">
        <v>81</v>
      </c>
      <c r="BK2260" s="177" t="n">
        <f aca="false">ROUND(I2260*H2260,2)</f>
        <v>0</v>
      </c>
      <c r="BL2260" s="3" t="s">
        <v>273</v>
      </c>
      <c r="BM2260" s="176" t="s">
        <v>2215</v>
      </c>
    </row>
    <row r="2261" s="178" customFormat="true" ht="12" hidden="false" customHeight="false" outlineLevel="0" collapsed="false">
      <c r="B2261" s="179"/>
      <c r="D2261" s="180" t="s">
        <v>174</v>
      </c>
      <c r="E2261" s="181"/>
      <c r="F2261" s="182" t="s">
        <v>1256</v>
      </c>
      <c r="H2261" s="181"/>
      <c r="I2261" s="183"/>
      <c r="L2261" s="179"/>
      <c r="M2261" s="184"/>
      <c r="N2261" s="185"/>
      <c r="O2261" s="185"/>
      <c r="P2261" s="185"/>
      <c r="Q2261" s="185"/>
      <c r="R2261" s="185"/>
      <c r="S2261" s="185"/>
      <c r="T2261" s="185"/>
      <c r="U2261" s="186"/>
      <c r="AT2261" s="181" t="s">
        <v>174</v>
      </c>
      <c r="AU2261" s="181" t="s">
        <v>83</v>
      </c>
      <c r="AV2261" s="178" t="s">
        <v>81</v>
      </c>
      <c r="AW2261" s="178" t="s">
        <v>176</v>
      </c>
      <c r="AX2261" s="178" t="s">
        <v>73</v>
      </c>
      <c r="AY2261" s="181" t="s">
        <v>165</v>
      </c>
    </row>
    <row r="2262" s="187" customFormat="true" ht="12" hidden="false" customHeight="false" outlineLevel="0" collapsed="false">
      <c r="B2262" s="188"/>
      <c r="D2262" s="180" t="s">
        <v>174</v>
      </c>
      <c r="E2262" s="189"/>
      <c r="F2262" s="190" t="s">
        <v>2216</v>
      </c>
      <c r="H2262" s="191" t="n">
        <v>4.62</v>
      </c>
      <c r="I2262" s="192"/>
      <c r="L2262" s="188"/>
      <c r="M2262" s="193"/>
      <c r="N2262" s="194"/>
      <c r="O2262" s="194"/>
      <c r="P2262" s="194"/>
      <c r="Q2262" s="194"/>
      <c r="R2262" s="194"/>
      <c r="S2262" s="194"/>
      <c r="T2262" s="194"/>
      <c r="U2262" s="195"/>
      <c r="AT2262" s="189" t="s">
        <v>174</v>
      </c>
      <c r="AU2262" s="189" t="s">
        <v>83</v>
      </c>
      <c r="AV2262" s="187" t="s">
        <v>83</v>
      </c>
      <c r="AW2262" s="187" t="s">
        <v>176</v>
      </c>
      <c r="AX2262" s="187" t="s">
        <v>73</v>
      </c>
      <c r="AY2262" s="189" t="s">
        <v>165</v>
      </c>
    </row>
    <row r="2263" s="196" customFormat="true" ht="12" hidden="false" customHeight="false" outlineLevel="0" collapsed="false">
      <c r="B2263" s="197"/>
      <c r="D2263" s="180" t="s">
        <v>174</v>
      </c>
      <c r="E2263" s="198"/>
      <c r="F2263" s="199" t="s">
        <v>178</v>
      </c>
      <c r="H2263" s="200" t="n">
        <v>4.62</v>
      </c>
      <c r="I2263" s="201"/>
      <c r="L2263" s="197"/>
      <c r="M2263" s="202"/>
      <c r="N2263" s="203"/>
      <c r="O2263" s="203"/>
      <c r="P2263" s="203"/>
      <c r="Q2263" s="203"/>
      <c r="R2263" s="203"/>
      <c r="S2263" s="203"/>
      <c r="T2263" s="203"/>
      <c r="U2263" s="204"/>
      <c r="AT2263" s="198" t="s">
        <v>174</v>
      </c>
      <c r="AU2263" s="198" t="s">
        <v>83</v>
      </c>
      <c r="AV2263" s="196" t="s">
        <v>172</v>
      </c>
      <c r="AW2263" s="196" t="s">
        <v>176</v>
      </c>
      <c r="AX2263" s="196" t="s">
        <v>81</v>
      </c>
      <c r="AY2263" s="198" t="s">
        <v>165</v>
      </c>
    </row>
    <row r="2264" s="22" customFormat="true" ht="36" hidden="false" customHeight="true" outlineLevel="0" collapsed="false">
      <c r="B2264" s="164"/>
      <c r="C2264" s="205" t="s">
        <v>2217</v>
      </c>
      <c r="D2264" s="205" t="s">
        <v>262</v>
      </c>
      <c r="E2264" s="206" t="s">
        <v>2218</v>
      </c>
      <c r="F2264" s="207" t="s">
        <v>2219</v>
      </c>
      <c r="G2264" s="208" t="s">
        <v>170</v>
      </c>
      <c r="H2264" s="209" t="n">
        <v>5.082</v>
      </c>
      <c r="I2264" s="210"/>
      <c r="J2264" s="211" t="n">
        <f aca="false">ROUND(I2264*H2264,2)</f>
        <v>0</v>
      </c>
      <c r="K2264" s="207" t="s">
        <v>171</v>
      </c>
      <c r="L2264" s="212"/>
      <c r="M2264" s="213"/>
      <c r="N2264" s="214" t="s">
        <v>44</v>
      </c>
      <c r="O2264" s="54"/>
      <c r="P2264" s="174" t="n">
        <f aca="false">O2264*H2264</f>
        <v>0</v>
      </c>
      <c r="Q2264" s="174" t="n">
        <v>0.0025</v>
      </c>
      <c r="R2264" s="174" t="n">
        <f aca="false">Q2264*H2264</f>
        <v>0.012705</v>
      </c>
      <c r="S2264" s="174" t="n">
        <v>0</v>
      </c>
      <c r="T2264" s="174" t="n">
        <f aca="false">S2264*H2264</f>
        <v>0</v>
      </c>
      <c r="U2264" s="175"/>
      <c r="AR2264" s="176" t="s">
        <v>369</v>
      </c>
      <c r="AT2264" s="176" t="s">
        <v>262</v>
      </c>
      <c r="AU2264" s="176" t="s">
        <v>83</v>
      </c>
      <c r="AY2264" s="3" t="s">
        <v>165</v>
      </c>
      <c r="BE2264" s="177" t="n">
        <f aca="false">IF(N2264="základní",J2264,0)</f>
        <v>0</v>
      </c>
      <c r="BF2264" s="177" t="n">
        <f aca="false">IF(N2264="snížená",J2264,0)</f>
        <v>0</v>
      </c>
      <c r="BG2264" s="177" t="n">
        <f aca="false">IF(N2264="zákl. přenesená",J2264,0)</f>
        <v>0</v>
      </c>
      <c r="BH2264" s="177" t="n">
        <f aca="false">IF(N2264="sníž. přenesená",J2264,0)</f>
        <v>0</v>
      </c>
      <c r="BI2264" s="177" t="n">
        <f aca="false">IF(N2264="nulová",J2264,0)</f>
        <v>0</v>
      </c>
      <c r="BJ2264" s="3" t="s">
        <v>81</v>
      </c>
      <c r="BK2264" s="177" t="n">
        <f aca="false">ROUND(I2264*H2264,2)</f>
        <v>0</v>
      </c>
      <c r="BL2264" s="3" t="s">
        <v>273</v>
      </c>
      <c r="BM2264" s="176" t="s">
        <v>2220</v>
      </c>
    </row>
    <row r="2265" s="187" customFormat="true" ht="12" hidden="false" customHeight="false" outlineLevel="0" collapsed="false">
      <c r="B2265" s="188"/>
      <c r="D2265" s="180" t="s">
        <v>174</v>
      </c>
      <c r="E2265" s="189"/>
      <c r="F2265" s="190" t="s">
        <v>2221</v>
      </c>
      <c r="H2265" s="191" t="n">
        <v>5.082</v>
      </c>
      <c r="I2265" s="192"/>
      <c r="L2265" s="188"/>
      <c r="M2265" s="193"/>
      <c r="N2265" s="194"/>
      <c r="O2265" s="194"/>
      <c r="P2265" s="194"/>
      <c r="Q2265" s="194"/>
      <c r="R2265" s="194"/>
      <c r="S2265" s="194"/>
      <c r="T2265" s="194"/>
      <c r="U2265" s="195"/>
      <c r="AT2265" s="189" t="s">
        <v>174</v>
      </c>
      <c r="AU2265" s="189" t="s">
        <v>83</v>
      </c>
      <c r="AV2265" s="187" t="s">
        <v>83</v>
      </c>
      <c r="AW2265" s="187" t="s">
        <v>176</v>
      </c>
      <c r="AX2265" s="187" t="s">
        <v>73</v>
      </c>
      <c r="AY2265" s="189" t="s">
        <v>165</v>
      </c>
    </row>
    <row r="2266" s="196" customFormat="true" ht="12" hidden="false" customHeight="false" outlineLevel="0" collapsed="false">
      <c r="B2266" s="197"/>
      <c r="D2266" s="180" t="s">
        <v>174</v>
      </c>
      <c r="E2266" s="198"/>
      <c r="F2266" s="199" t="s">
        <v>178</v>
      </c>
      <c r="H2266" s="200" t="n">
        <v>5.082</v>
      </c>
      <c r="I2266" s="201"/>
      <c r="L2266" s="197"/>
      <c r="M2266" s="202"/>
      <c r="N2266" s="203"/>
      <c r="O2266" s="203"/>
      <c r="P2266" s="203"/>
      <c r="Q2266" s="203"/>
      <c r="R2266" s="203"/>
      <c r="S2266" s="203"/>
      <c r="T2266" s="203"/>
      <c r="U2266" s="204"/>
      <c r="AT2266" s="198" t="s">
        <v>174</v>
      </c>
      <c r="AU2266" s="198" t="s">
        <v>83</v>
      </c>
      <c r="AV2266" s="196" t="s">
        <v>172</v>
      </c>
      <c r="AW2266" s="196" t="s">
        <v>176</v>
      </c>
      <c r="AX2266" s="196" t="s">
        <v>81</v>
      </c>
      <c r="AY2266" s="198" t="s">
        <v>165</v>
      </c>
    </row>
    <row r="2267" s="22" customFormat="true" ht="48" hidden="false" customHeight="true" outlineLevel="0" collapsed="false">
      <c r="B2267" s="164"/>
      <c r="C2267" s="165" t="s">
        <v>2222</v>
      </c>
      <c r="D2267" s="165" t="s">
        <v>167</v>
      </c>
      <c r="E2267" s="166" t="s">
        <v>2223</v>
      </c>
      <c r="F2267" s="167" t="s">
        <v>2224</v>
      </c>
      <c r="G2267" s="168" t="s">
        <v>265</v>
      </c>
      <c r="H2267" s="169" t="n">
        <v>0.013</v>
      </c>
      <c r="I2267" s="170"/>
      <c r="J2267" s="171" t="n">
        <f aca="false">ROUND(I2267*H2267,2)</f>
        <v>0</v>
      </c>
      <c r="K2267" s="215" t="s">
        <v>171</v>
      </c>
      <c r="L2267" s="23"/>
      <c r="M2267" s="172"/>
      <c r="N2267" s="173" t="s">
        <v>44</v>
      </c>
      <c r="O2267" s="54"/>
      <c r="P2267" s="174" t="n">
        <f aca="false">O2267*H2267</f>
        <v>0</v>
      </c>
      <c r="Q2267" s="174" t="n">
        <v>0</v>
      </c>
      <c r="R2267" s="174" t="n">
        <f aca="false">Q2267*H2267</f>
        <v>0</v>
      </c>
      <c r="S2267" s="174" t="n">
        <v>0</v>
      </c>
      <c r="T2267" s="174" t="n">
        <f aca="false">S2267*H2267</f>
        <v>0</v>
      </c>
      <c r="U2267" s="175"/>
      <c r="AR2267" s="176" t="s">
        <v>273</v>
      </c>
      <c r="AT2267" s="176" t="s">
        <v>167</v>
      </c>
      <c r="AU2267" s="176" t="s">
        <v>83</v>
      </c>
      <c r="AY2267" s="3" t="s">
        <v>165</v>
      </c>
      <c r="BE2267" s="177" t="n">
        <f aca="false">IF(N2267="základní",J2267,0)</f>
        <v>0</v>
      </c>
      <c r="BF2267" s="177" t="n">
        <f aca="false">IF(N2267="snížená",J2267,0)</f>
        <v>0</v>
      </c>
      <c r="BG2267" s="177" t="n">
        <f aca="false">IF(N2267="zákl. přenesená",J2267,0)</f>
        <v>0</v>
      </c>
      <c r="BH2267" s="177" t="n">
        <f aca="false">IF(N2267="sníž. přenesená",J2267,0)</f>
        <v>0</v>
      </c>
      <c r="BI2267" s="177" t="n">
        <f aca="false">IF(N2267="nulová",J2267,0)</f>
        <v>0</v>
      </c>
      <c r="BJ2267" s="3" t="s">
        <v>81</v>
      </c>
      <c r="BK2267" s="177" t="n">
        <f aca="false">ROUND(I2267*H2267,2)</f>
        <v>0</v>
      </c>
      <c r="BL2267" s="3" t="s">
        <v>273</v>
      </c>
      <c r="BM2267" s="176" t="s">
        <v>2225</v>
      </c>
    </row>
    <row r="2268" s="150" customFormat="true" ht="23" hidden="false" customHeight="true" outlineLevel="0" collapsed="false">
      <c r="B2268" s="151"/>
      <c r="D2268" s="152" t="s">
        <v>72</v>
      </c>
      <c r="E2268" s="162" t="s">
        <v>2226</v>
      </c>
      <c r="F2268" s="162" t="s">
        <v>2227</v>
      </c>
      <c r="I2268" s="154"/>
      <c r="J2268" s="163" t="n">
        <f aca="false">BK2268</f>
        <v>0</v>
      </c>
      <c r="L2268" s="151"/>
      <c r="M2268" s="156"/>
      <c r="N2268" s="157"/>
      <c r="O2268" s="157"/>
      <c r="P2268" s="158" t="n">
        <f aca="false">SUM(P2269:P2481)</f>
        <v>0</v>
      </c>
      <c r="Q2268" s="157"/>
      <c r="R2268" s="158" t="n">
        <f aca="false">SUM(R2269:R2481)</f>
        <v>3.98165895</v>
      </c>
      <c r="S2268" s="157"/>
      <c r="T2268" s="158" t="n">
        <f aca="false">SUM(T2269:T2481)</f>
        <v>13.2827314</v>
      </c>
      <c r="U2268" s="159"/>
      <c r="AR2268" s="152" t="s">
        <v>83</v>
      </c>
      <c r="AT2268" s="160" t="s">
        <v>72</v>
      </c>
      <c r="AU2268" s="160" t="s">
        <v>81</v>
      </c>
      <c r="AY2268" s="152" t="s">
        <v>165</v>
      </c>
      <c r="BK2268" s="161" t="n">
        <f aca="false">SUM(BK2269:BK2481)</f>
        <v>0</v>
      </c>
    </row>
    <row r="2269" s="22" customFormat="true" ht="16.5" hidden="false" customHeight="true" outlineLevel="0" collapsed="false">
      <c r="B2269" s="164"/>
      <c r="C2269" s="165" t="s">
        <v>2228</v>
      </c>
      <c r="D2269" s="165" t="s">
        <v>167</v>
      </c>
      <c r="E2269" s="166" t="s">
        <v>2229</v>
      </c>
      <c r="F2269" s="167" t="s">
        <v>2230</v>
      </c>
      <c r="G2269" s="168" t="s">
        <v>181</v>
      </c>
      <c r="H2269" s="169" t="n">
        <v>86.3</v>
      </c>
      <c r="I2269" s="170"/>
      <c r="J2269" s="171" t="n">
        <f aca="false">ROUND(I2269*H2269,2)</f>
        <v>0</v>
      </c>
      <c r="K2269" s="167" t="s">
        <v>171</v>
      </c>
      <c r="L2269" s="23"/>
      <c r="M2269" s="172"/>
      <c r="N2269" s="173" t="s">
        <v>44</v>
      </c>
      <c r="O2269" s="54"/>
      <c r="P2269" s="174" t="n">
        <f aca="false">O2269*H2269</f>
        <v>0</v>
      </c>
      <c r="Q2269" s="174" t="n">
        <v>0</v>
      </c>
      <c r="R2269" s="174" t="n">
        <f aca="false">Q2269*H2269</f>
        <v>0</v>
      </c>
      <c r="S2269" s="174" t="n">
        <v>0</v>
      </c>
      <c r="T2269" s="174" t="n">
        <f aca="false">S2269*H2269</f>
        <v>0</v>
      </c>
      <c r="U2269" s="175"/>
      <c r="AR2269" s="176" t="s">
        <v>273</v>
      </c>
      <c r="AT2269" s="176" t="s">
        <v>167</v>
      </c>
      <c r="AU2269" s="176" t="s">
        <v>83</v>
      </c>
      <c r="AY2269" s="3" t="s">
        <v>165</v>
      </c>
      <c r="BE2269" s="177" t="n">
        <f aca="false">IF(N2269="základní",J2269,0)</f>
        <v>0</v>
      </c>
      <c r="BF2269" s="177" t="n">
        <f aca="false">IF(N2269="snížená",J2269,0)</f>
        <v>0</v>
      </c>
      <c r="BG2269" s="177" t="n">
        <f aca="false">IF(N2269="zákl. přenesená",J2269,0)</f>
        <v>0</v>
      </c>
      <c r="BH2269" s="177" t="n">
        <f aca="false">IF(N2269="sníž. přenesená",J2269,0)</f>
        <v>0</v>
      </c>
      <c r="BI2269" s="177" t="n">
        <f aca="false">IF(N2269="nulová",J2269,0)</f>
        <v>0</v>
      </c>
      <c r="BJ2269" s="3" t="s">
        <v>81</v>
      </c>
      <c r="BK2269" s="177" t="n">
        <f aca="false">ROUND(I2269*H2269,2)</f>
        <v>0</v>
      </c>
      <c r="BL2269" s="3" t="s">
        <v>273</v>
      </c>
      <c r="BM2269" s="176" t="s">
        <v>2231</v>
      </c>
    </row>
    <row r="2270" s="178" customFormat="true" ht="12" hidden="false" customHeight="false" outlineLevel="0" collapsed="false">
      <c r="B2270" s="179"/>
      <c r="D2270" s="180" t="s">
        <v>174</v>
      </c>
      <c r="E2270" s="181"/>
      <c r="F2270" s="182" t="s">
        <v>2232</v>
      </c>
      <c r="H2270" s="181"/>
      <c r="I2270" s="183"/>
      <c r="L2270" s="179"/>
      <c r="M2270" s="184"/>
      <c r="N2270" s="185"/>
      <c r="O2270" s="185"/>
      <c r="P2270" s="185"/>
      <c r="Q2270" s="185"/>
      <c r="R2270" s="185"/>
      <c r="S2270" s="185"/>
      <c r="T2270" s="185"/>
      <c r="U2270" s="186"/>
      <c r="AT2270" s="181" t="s">
        <v>174</v>
      </c>
      <c r="AU2270" s="181" t="s">
        <v>83</v>
      </c>
      <c r="AV2270" s="178" t="s">
        <v>81</v>
      </c>
      <c r="AW2270" s="178" t="s">
        <v>176</v>
      </c>
      <c r="AX2270" s="178" t="s">
        <v>73</v>
      </c>
      <c r="AY2270" s="181" t="s">
        <v>165</v>
      </c>
    </row>
    <row r="2271" s="187" customFormat="true" ht="12" hidden="false" customHeight="false" outlineLevel="0" collapsed="false">
      <c r="B2271" s="188"/>
      <c r="D2271" s="180" t="s">
        <v>174</v>
      </c>
      <c r="E2271" s="189"/>
      <c r="F2271" s="190" t="s">
        <v>2233</v>
      </c>
      <c r="H2271" s="191" t="n">
        <v>6.95</v>
      </c>
      <c r="I2271" s="192"/>
      <c r="L2271" s="188"/>
      <c r="M2271" s="193"/>
      <c r="N2271" s="194"/>
      <c r="O2271" s="194"/>
      <c r="P2271" s="194"/>
      <c r="Q2271" s="194"/>
      <c r="R2271" s="194"/>
      <c r="S2271" s="194"/>
      <c r="T2271" s="194"/>
      <c r="U2271" s="195"/>
      <c r="AT2271" s="189" t="s">
        <v>174</v>
      </c>
      <c r="AU2271" s="189" t="s">
        <v>83</v>
      </c>
      <c r="AV2271" s="187" t="s">
        <v>83</v>
      </c>
      <c r="AW2271" s="187" t="s">
        <v>176</v>
      </c>
      <c r="AX2271" s="187" t="s">
        <v>73</v>
      </c>
      <c r="AY2271" s="189" t="s">
        <v>165</v>
      </c>
    </row>
    <row r="2272" s="187" customFormat="true" ht="12" hidden="false" customHeight="false" outlineLevel="0" collapsed="false">
      <c r="B2272" s="188"/>
      <c r="D2272" s="180" t="s">
        <v>174</v>
      </c>
      <c r="E2272" s="189"/>
      <c r="F2272" s="190" t="s">
        <v>2234</v>
      </c>
      <c r="H2272" s="191" t="n">
        <v>7.2</v>
      </c>
      <c r="I2272" s="192"/>
      <c r="L2272" s="188"/>
      <c r="M2272" s="193"/>
      <c r="N2272" s="194"/>
      <c r="O2272" s="194"/>
      <c r="P2272" s="194"/>
      <c r="Q2272" s="194"/>
      <c r="R2272" s="194"/>
      <c r="S2272" s="194"/>
      <c r="T2272" s="194"/>
      <c r="U2272" s="195"/>
      <c r="AT2272" s="189" t="s">
        <v>174</v>
      </c>
      <c r="AU2272" s="189" t="s">
        <v>83</v>
      </c>
      <c r="AV2272" s="187" t="s">
        <v>83</v>
      </c>
      <c r="AW2272" s="187" t="s">
        <v>176</v>
      </c>
      <c r="AX2272" s="187" t="s">
        <v>73</v>
      </c>
      <c r="AY2272" s="189" t="s">
        <v>165</v>
      </c>
    </row>
    <row r="2273" s="187" customFormat="true" ht="12" hidden="false" customHeight="false" outlineLevel="0" collapsed="false">
      <c r="B2273" s="188"/>
      <c r="D2273" s="180" t="s">
        <v>174</v>
      </c>
      <c r="E2273" s="189"/>
      <c r="F2273" s="190" t="s">
        <v>2235</v>
      </c>
      <c r="H2273" s="191" t="n">
        <v>14.5</v>
      </c>
      <c r="I2273" s="192"/>
      <c r="L2273" s="188"/>
      <c r="M2273" s="193"/>
      <c r="N2273" s="194"/>
      <c r="O2273" s="194"/>
      <c r="P2273" s="194"/>
      <c r="Q2273" s="194"/>
      <c r="R2273" s="194"/>
      <c r="S2273" s="194"/>
      <c r="T2273" s="194"/>
      <c r="U2273" s="195"/>
      <c r="AT2273" s="189" t="s">
        <v>174</v>
      </c>
      <c r="AU2273" s="189" t="s">
        <v>83</v>
      </c>
      <c r="AV2273" s="187" t="s">
        <v>83</v>
      </c>
      <c r="AW2273" s="187" t="s">
        <v>176</v>
      </c>
      <c r="AX2273" s="187" t="s">
        <v>73</v>
      </c>
      <c r="AY2273" s="189" t="s">
        <v>165</v>
      </c>
    </row>
    <row r="2274" s="178" customFormat="true" ht="12" hidden="false" customHeight="false" outlineLevel="0" collapsed="false">
      <c r="B2274" s="179"/>
      <c r="D2274" s="180" t="s">
        <v>174</v>
      </c>
      <c r="E2274" s="181"/>
      <c r="F2274" s="182" t="s">
        <v>377</v>
      </c>
      <c r="H2274" s="181"/>
      <c r="I2274" s="183"/>
      <c r="L2274" s="179"/>
      <c r="M2274" s="184"/>
      <c r="N2274" s="185"/>
      <c r="O2274" s="185"/>
      <c r="P2274" s="185"/>
      <c r="Q2274" s="185"/>
      <c r="R2274" s="185"/>
      <c r="S2274" s="185"/>
      <c r="T2274" s="185"/>
      <c r="U2274" s="186"/>
      <c r="AT2274" s="181" t="s">
        <v>174</v>
      </c>
      <c r="AU2274" s="181" t="s">
        <v>83</v>
      </c>
      <c r="AV2274" s="178" t="s">
        <v>81</v>
      </c>
      <c r="AW2274" s="178" t="s">
        <v>176</v>
      </c>
      <c r="AX2274" s="178" t="s">
        <v>73</v>
      </c>
      <c r="AY2274" s="181" t="s">
        <v>165</v>
      </c>
    </row>
    <row r="2275" s="187" customFormat="true" ht="12" hidden="false" customHeight="false" outlineLevel="0" collapsed="false">
      <c r="B2275" s="188"/>
      <c r="D2275" s="180" t="s">
        <v>174</v>
      </c>
      <c r="E2275" s="189"/>
      <c r="F2275" s="190" t="s">
        <v>2235</v>
      </c>
      <c r="H2275" s="191" t="n">
        <v>14.5</v>
      </c>
      <c r="I2275" s="192"/>
      <c r="L2275" s="188"/>
      <c r="M2275" s="193"/>
      <c r="N2275" s="194"/>
      <c r="O2275" s="194"/>
      <c r="P2275" s="194"/>
      <c r="Q2275" s="194"/>
      <c r="R2275" s="194"/>
      <c r="S2275" s="194"/>
      <c r="T2275" s="194"/>
      <c r="U2275" s="195"/>
      <c r="AT2275" s="189" t="s">
        <v>174</v>
      </c>
      <c r="AU2275" s="189" t="s">
        <v>83</v>
      </c>
      <c r="AV2275" s="187" t="s">
        <v>83</v>
      </c>
      <c r="AW2275" s="187" t="s">
        <v>176</v>
      </c>
      <c r="AX2275" s="187" t="s">
        <v>73</v>
      </c>
      <c r="AY2275" s="189" t="s">
        <v>165</v>
      </c>
    </row>
    <row r="2276" s="178" customFormat="true" ht="12" hidden="false" customHeight="false" outlineLevel="0" collapsed="false">
      <c r="B2276" s="179"/>
      <c r="D2276" s="180" t="s">
        <v>174</v>
      </c>
      <c r="E2276" s="181"/>
      <c r="F2276" s="182" t="s">
        <v>2236</v>
      </c>
      <c r="H2276" s="181"/>
      <c r="I2276" s="183"/>
      <c r="L2276" s="179"/>
      <c r="M2276" s="184"/>
      <c r="N2276" s="185"/>
      <c r="O2276" s="185"/>
      <c r="P2276" s="185"/>
      <c r="Q2276" s="185"/>
      <c r="R2276" s="185"/>
      <c r="S2276" s="185"/>
      <c r="T2276" s="185"/>
      <c r="U2276" s="186"/>
      <c r="AT2276" s="181" t="s">
        <v>174</v>
      </c>
      <c r="AU2276" s="181" t="s">
        <v>83</v>
      </c>
      <c r="AV2276" s="178" t="s">
        <v>81</v>
      </c>
      <c r="AW2276" s="178" t="s">
        <v>176</v>
      </c>
      <c r="AX2276" s="178" t="s">
        <v>73</v>
      </c>
      <c r="AY2276" s="181" t="s">
        <v>165</v>
      </c>
    </row>
    <row r="2277" s="187" customFormat="true" ht="12" hidden="false" customHeight="false" outlineLevel="0" collapsed="false">
      <c r="B2277" s="188"/>
      <c r="D2277" s="180" t="s">
        <v>174</v>
      </c>
      <c r="E2277" s="189"/>
      <c r="F2277" s="190" t="s">
        <v>2233</v>
      </c>
      <c r="H2277" s="191" t="n">
        <v>6.95</v>
      </c>
      <c r="I2277" s="192"/>
      <c r="L2277" s="188"/>
      <c r="M2277" s="193"/>
      <c r="N2277" s="194"/>
      <c r="O2277" s="194"/>
      <c r="P2277" s="194"/>
      <c r="Q2277" s="194"/>
      <c r="R2277" s="194"/>
      <c r="S2277" s="194"/>
      <c r="T2277" s="194"/>
      <c r="U2277" s="195"/>
      <c r="AT2277" s="189" t="s">
        <v>174</v>
      </c>
      <c r="AU2277" s="189" t="s">
        <v>83</v>
      </c>
      <c r="AV2277" s="187" t="s">
        <v>83</v>
      </c>
      <c r="AW2277" s="187" t="s">
        <v>176</v>
      </c>
      <c r="AX2277" s="187" t="s">
        <v>73</v>
      </c>
      <c r="AY2277" s="189" t="s">
        <v>165</v>
      </c>
    </row>
    <row r="2278" s="187" customFormat="true" ht="12" hidden="false" customHeight="false" outlineLevel="0" collapsed="false">
      <c r="B2278" s="188"/>
      <c r="D2278" s="180" t="s">
        <v>174</v>
      </c>
      <c r="E2278" s="189"/>
      <c r="F2278" s="190" t="s">
        <v>2234</v>
      </c>
      <c r="H2278" s="191" t="n">
        <v>7.2</v>
      </c>
      <c r="I2278" s="192"/>
      <c r="L2278" s="188"/>
      <c r="M2278" s="193"/>
      <c r="N2278" s="194"/>
      <c r="O2278" s="194"/>
      <c r="P2278" s="194"/>
      <c r="Q2278" s="194"/>
      <c r="R2278" s="194"/>
      <c r="S2278" s="194"/>
      <c r="T2278" s="194"/>
      <c r="U2278" s="195"/>
      <c r="AT2278" s="189" t="s">
        <v>174</v>
      </c>
      <c r="AU2278" s="189" t="s">
        <v>83</v>
      </c>
      <c r="AV2278" s="187" t="s">
        <v>83</v>
      </c>
      <c r="AW2278" s="187" t="s">
        <v>176</v>
      </c>
      <c r="AX2278" s="187" t="s">
        <v>73</v>
      </c>
      <c r="AY2278" s="189" t="s">
        <v>165</v>
      </c>
    </row>
    <row r="2279" s="187" customFormat="true" ht="12" hidden="false" customHeight="false" outlineLevel="0" collapsed="false">
      <c r="B2279" s="188"/>
      <c r="D2279" s="180" t="s">
        <v>174</v>
      </c>
      <c r="E2279" s="189"/>
      <c r="F2279" s="190" t="s">
        <v>2235</v>
      </c>
      <c r="H2279" s="191" t="n">
        <v>14.5</v>
      </c>
      <c r="I2279" s="192"/>
      <c r="L2279" s="188"/>
      <c r="M2279" s="193"/>
      <c r="N2279" s="194"/>
      <c r="O2279" s="194"/>
      <c r="P2279" s="194"/>
      <c r="Q2279" s="194"/>
      <c r="R2279" s="194"/>
      <c r="S2279" s="194"/>
      <c r="T2279" s="194"/>
      <c r="U2279" s="195"/>
      <c r="AT2279" s="189" t="s">
        <v>174</v>
      </c>
      <c r="AU2279" s="189" t="s">
        <v>83</v>
      </c>
      <c r="AV2279" s="187" t="s">
        <v>83</v>
      </c>
      <c r="AW2279" s="187" t="s">
        <v>176</v>
      </c>
      <c r="AX2279" s="187" t="s">
        <v>73</v>
      </c>
      <c r="AY2279" s="189" t="s">
        <v>165</v>
      </c>
    </row>
    <row r="2280" s="187" customFormat="true" ht="12" hidden="false" customHeight="false" outlineLevel="0" collapsed="false">
      <c r="B2280" s="188"/>
      <c r="D2280" s="180" t="s">
        <v>174</v>
      </c>
      <c r="E2280" s="189"/>
      <c r="F2280" s="190" t="s">
        <v>2235</v>
      </c>
      <c r="H2280" s="191" t="n">
        <v>14.5</v>
      </c>
      <c r="I2280" s="192"/>
      <c r="L2280" s="188"/>
      <c r="M2280" s="193"/>
      <c r="N2280" s="194"/>
      <c r="O2280" s="194"/>
      <c r="P2280" s="194"/>
      <c r="Q2280" s="194"/>
      <c r="R2280" s="194"/>
      <c r="S2280" s="194"/>
      <c r="T2280" s="194"/>
      <c r="U2280" s="195"/>
      <c r="AT2280" s="189" t="s">
        <v>174</v>
      </c>
      <c r="AU2280" s="189" t="s">
        <v>83</v>
      </c>
      <c r="AV2280" s="187" t="s">
        <v>83</v>
      </c>
      <c r="AW2280" s="187" t="s">
        <v>176</v>
      </c>
      <c r="AX2280" s="187" t="s">
        <v>73</v>
      </c>
      <c r="AY2280" s="189" t="s">
        <v>165</v>
      </c>
    </row>
    <row r="2281" s="196" customFormat="true" ht="12" hidden="false" customHeight="false" outlineLevel="0" collapsed="false">
      <c r="B2281" s="197"/>
      <c r="D2281" s="180" t="s">
        <v>174</v>
      </c>
      <c r="E2281" s="198"/>
      <c r="F2281" s="199" t="s">
        <v>178</v>
      </c>
      <c r="H2281" s="200" t="n">
        <v>86.3</v>
      </c>
      <c r="I2281" s="201"/>
      <c r="L2281" s="197"/>
      <c r="M2281" s="202"/>
      <c r="N2281" s="203"/>
      <c r="O2281" s="203"/>
      <c r="P2281" s="203"/>
      <c r="Q2281" s="203"/>
      <c r="R2281" s="203"/>
      <c r="S2281" s="203"/>
      <c r="T2281" s="203"/>
      <c r="U2281" s="204"/>
      <c r="AT2281" s="198" t="s">
        <v>174</v>
      </c>
      <c r="AU2281" s="198" t="s">
        <v>83</v>
      </c>
      <c r="AV2281" s="196" t="s">
        <v>172</v>
      </c>
      <c r="AW2281" s="196" t="s">
        <v>176</v>
      </c>
      <c r="AX2281" s="196" t="s">
        <v>81</v>
      </c>
      <c r="AY2281" s="198" t="s">
        <v>165</v>
      </c>
    </row>
    <row r="2282" s="22" customFormat="true" ht="24" hidden="false" customHeight="true" outlineLevel="0" collapsed="false">
      <c r="B2282" s="164"/>
      <c r="C2282" s="165" t="s">
        <v>2237</v>
      </c>
      <c r="D2282" s="165" t="s">
        <v>167</v>
      </c>
      <c r="E2282" s="166" t="s">
        <v>2238</v>
      </c>
      <c r="F2282" s="167" t="s">
        <v>2239</v>
      </c>
      <c r="G2282" s="168" t="s">
        <v>181</v>
      </c>
      <c r="H2282" s="169" t="n">
        <v>87.163</v>
      </c>
      <c r="I2282" s="170"/>
      <c r="J2282" s="171" t="n">
        <f aca="false">ROUND(I2282*H2282,2)</f>
        <v>0</v>
      </c>
      <c r="K2282" s="167"/>
      <c r="L2282" s="23"/>
      <c r="M2282" s="172"/>
      <c r="N2282" s="173" t="s">
        <v>44</v>
      </c>
      <c r="O2282" s="54"/>
      <c r="P2282" s="174" t="n">
        <f aca="false">O2282*H2282</f>
        <v>0</v>
      </c>
      <c r="Q2282" s="174" t="n">
        <v>0.0011</v>
      </c>
      <c r="R2282" s="174" t="n">
        <f aca="false">Q2282*H2282</f>
        <v>0.0958793</v>
      </c>
      <c r="S2282" s="174" t="n">
        <v>0</v>
      </c>
      <c r="T2282" s="174" t="n">
        <f aca="false">S2282*H2282</f>
        <v>0</v>
      </c>
      <c r="U2282" s="175"/>
      <c r="AR2282" s="176" t="s">
        <v>273</v>
      </c>
      <c r="AT2282" s="176" t="s">
        <v>167</v>
      </c>
      <c r="AU2282" s="176" t="s">
        <v>83</v>
      </c>
      <c r="AY2282" s="3" t="s">
        <v>165</v>
      </c>
      <c r="BE2282" s="177" t="n">
        <f aca="false">IF(N2282="základní",J2282,0)</f>
        <v>0</v>
      </c>
      <c r="BF2282" s="177" t="n">
        <f aca="false">IF(N2282="snížená",J2282,0)</f>
        <v>0</v>
      </c>
      <c r="BG2282" s="177" t="n">
        <f aca="false">IF(N2282="zákl. přenesená",J2282,0)</f>
        <v>0</v>
      </c>
      <c r="BH2282" s="177" t="n">
        <f aca="false">IF(N2282="sníž. přenesená",J2282,0)</f>
        <v>0</v>
      </c>
      <c r="BI2282" s="177" t="n">
        <f aca="false">IF(N2282="nulová",J2282,0)</f>
        <v>0</v>
      </c>
      <c r="BJ2282" s="3" t="s">
        <v>81</v>
      </c>
      <c r="BK2282" s="177" t="n">
        <f aca="false">ROUND(I2282*H2282,2)</f>
        <v>0</v>
      </c>
      <c r="BL2282" s="3" t="s">
        <v>273</v>
      </c>
      <c r="BM2282" s="176" t="s">
        <v>2240</v>
      </c>
    </row>
    <row r="2283" s="187" customFormat="true" ht="12" hidden="false" customHeight="false" outlineLevel="0" collapsed="false">
      <c r="B2283" s="188"/>
      <c r="D2283" s="180" t="s">
        <v>174</v>
      </c>
      <c r="E2283" s="189"/>
      <c r="F2283" s="190" t="s">
        <v>2241</v>
      </c>
      <c r="H2283" s="191" t="n">
        <v>87.163</v>
      </c>
      <c r="I2283" s="192"/>
      <c r="L2283" s="188"/>
      <c r="M2283" s="193"/>
      <c r="N2283" s="194"/>
      <c r="O2283" s="194"/>
      <c r="P2283" s="194"/>
      <c r="Q2283" s="194"/>
      <c r="R2283" s="194"/>
      <c r="S2283" s="194"/>
      <c r="T2283" s="194"/>
      <c r="U2283" s="195"/>
      <c r="AT2283" s="189" t="s">
        <v>174</v>
      </c>
      <c r="AU2283" s="189" t="s">
        <v>83</v>
      </c>
      <c r="AV2283" s="187" t="s">
        <v>83</v>
      </c>
      <c r="AW2283" s="187" t="s">
        <v>176</v>
      </c>
      <c r="AX2283" s="187" t="s">
        <v>73</v>
      </c>
      <c r="AY2283" s="189" t="s">
        <v>165</v>
      </c>
    </row>
    <row r="2284" s="196" customFormat="true" ht="12" hidden="false" customHeight="false" outlineLevel="0" collapsed="false">
      <c r="B2284" s="197"/>
      <c r="D2284" s="180" t="s">
        <v>174</v>
      </c>
      <c r="E2284" s="198"/>
      <c r="F2284" s="199" t="s">
        <v>178</v>
      </c>
      <c r="H2284" s="200" t="n">
        <v>87.163</v>
      </c>
      <c r="I2284" s="201"/>
      <c r="L2284" s="197"/>
      <c r="M2284" s="202"/>
      <c r="N2284" s="203"/>
      <c r="O2284" s="203"/>
      <c r="P2284" s="203"/>
      <c r="Q2284" s="203"/>
      <c r="R2284" s="203"/>
      <c r="S2284" s="203"/>
      <c r="T2284" s="203"/>
      <c r="U2284" s="204"/>
      <c r="AT2284" s="198" t="s">
        <v>174</v>
      </c>
      <c r="AU2284" s="198" t="s">
        <v>83</v>
      </c>
      <c r="AV2284" s="196" t="s">
        <v>172</v>
      </c>
      <c r="AW2284" s="196" t="s">
        <v>176</v>
      </c>
      <c r="AX2284" s="196" t="s">
        <v>81</v>
      </c>
      <c r="AY2284" s="198" t="s">
        <v>165</v>
      </c>
    </row>
    <row r="2285" s="22" customFormat="true" ht="16.5" hidden="false" customHeight="true" outlineLevel="0" collapsed="false">
      <c r="B2285" s="164"/>
      <c r="C2285" s="165" t="s">
        <v>2242</v>
      </c>
      <c r="D2285" s="165" t="s">
        <v>167</v>
      </c>
      <c r="E2285" s="166" t="s">
        <v>2243</v>
      </c>
      <c r="F2285" s="167" t="s">
        <v>2244</v>
      </c>
      <c r="G2285" s="168" t="s">
        <v>181</v>
      </c>
      <c r="H2285" s="169" t="n">
        <v>86.3</v>
      </c>
      <c r="I2285" s="170"/>
      <c r="J2285" s="171" t="n">
        <f aca="false">ROUND(I2285*H2285,2)</f>
        <v>0</v>
      </c>
      <c r="K2285" s="167" t="s">
        <v>171</v>
      </c>
      <c r="L2285" s="23"/>
      <c r="M2285" s="172"/>
      <c r="N2285" s="173" t="s">
        <v>44</v>
      </c>
      <c r="O2285" s="54"/>
      <c r="P2285" s="174" t="n">
        <f aca="false">O2285*H2285</f>
        <v>0</v>
      </c>
      <c r="Q2285" s="174" t="n">
        <v>0</v>
      </c>
      <c r="R2285" s="174" t="n">
        <f aca="false">Q2285*H2285</f>
        <v>0</v>
      </c>
      <c r="S2285" s="174" t="n">
        <v>0.01965</v>
      </c>
      <c r="T2285" s="174" t="n">
        <f aca="false">S2285*H2285</f>
        <v>1.695795</v>
      </c>
      <c r="U2285" s="175"/>
      <c r="AR2285" s="176" t="s">
        <v>273</v>
      </c>
      <c r="AT2285" s="176" t="s">
        <v>167</v>
      </c>
      <c r="AU2285" s="176" t="s">
        <v>83</v>
      </c>
      <c r="AY2285" s="3" t="s">
        <v>165</v>
      </c>
      <c r="BE2285" s="177" t="n">
        <f aca="false">IF(N2285="základní",J2285,0)</f>
        <v>0</v>
      </c>
      <c r="BF2285" s="177" t="n">
        <f aca="false">IF(N2285="snížená",J2285,0)</f>
        <v>0</v>
      </c>
      <c r="BG2285" s="177" t="n">
        <f aca="false">IF(N2285="zákl. přenesená",J2285,0)</f>
        <v>0</v>
      </c>
      <c r="BH2285" s="177" t="n">
        <f aca="false">IF(N2285="sníž. přenesená",J2285,0)</f>
        <v>0</v>
      </c>
      <c r="BI2285" s="177" t="n">
        <f aca="false">IF(N2285="nulová",J2285,0)</f>
        <v>0</v>
      </c>
      <c r="BJ2285" s="3" t="s">
        <v>81</v>
      </c>
      <c r="BK2285" s="177" t="n">
        <f aca="false">ROUND(I2285*H2285,2)</f>
        <v>0</v>
      </c>
      <c r="BL2285" s="3" t="s">
        <v>273</v>
      </c>
      <c r="BM2285" s="176" t="s">
        <v>2245</v>
      </c>
    </row>
    <row r="2286" s="178" customFormat="true" ht="12" hidden="false" customHeight="false" outlineLevel="0" collapsed="false">
      <c r="B2286" s="179"/>
      <c r="D2286" s="180" t="s">
        <v>174</v>
      </c>
      <c r="E2286" s="181"/>
      <c r="F2286" s="182" t="s">
        <v>2232</v>
      </c>
      <c r="H2286" s="181"/>
      <c r="I2286" s="183"/>
      <c r="L2286" s="179"/>
      <c r="M2286" s="184"/>
      <c r="N2286" s="185"/>
      <c r="O2286" s="185"/>
      <c r="P2286" s="185"/>
      <c r="Q2286" s="185"/>
      <c r="R2286" s="185"/>
      <c r="S2286" s="185"/>
      <c r="T2286" s="185"/>
      <c r="U2286" s="186"/>
      <c r="AT2286" s="181" t="s">
        <v>174</v>
      </c>
      <c r="AU2286" s="181" t="s">
        <v>83</v>
      </c>
      <c r="AV2286" s="178" t="s">
        <v>81</v>
      </c>
      <c r="AW2286" s="178" t="s">
        <v>176</v>
      </c>
      <c r="AX2286" s="178" t="s">
        <v>73</v>
      </c>
      <c r="AY2286" s="181" t="s">
        <v>165</v>
      </c>
    </row>
    <row r="2287" s="187" customFormat="true" ht="12" hidden="false" customHeight="false" outlineLevel="0" collapsed="false">
      <c r="B2287" s="188"/>
      <c r="D2287" s="180" t="s">
        <v>174</v>
      </c>
      <c r="E2287" s="189"/>
      <c r="F2287" s="190" t="s">
        <v>2233</v>
      </c>
      <c r="H2287" s="191" t="n">
        <v>6.95</v>
      </c>
      <c r="I2287" s="192"/>
      <c r="L2287" s="188"/>
      <c r="M2287" s="193"/>
      <c r="N2287" s="194"/>
      <c r="O2287" s="194"/>
      <c r="P2287" s="194"/>
      <c r="Q2287" s="194"/>
      <c r="R2287" s="194"/>
      <c r="S2287" s="194"/>
      <c r="T2287" s="194"/>
      <c r="U2287" s="195"/>
      <c r="AT2287" s="189" t="s">
        <v>174</v>
      </c>
      <c r="AU2287" s="189" t="s">
        <v>83</v>
      </c>
      <c r="AV2287" s="187" t="s">
        <v>83</v>
      </c>
      <c r="AW2287" s="187" t="s">
        <v>176</v>
      </c>
      <c r="AX2287" s="187" t="s">
        <v>73</v>
      </c>
      <c r="AY2287" s="189" t="s">
        <v>165</v>
      </c>
    </row>
    <row r="2288" s="187" customFormat="true" ht="12" hidden="false" customHeight="false" outlineLevel="0" collapsed="false">
      <c r="B2288" s="188"/>
      <c r="D2288" s="180" t="s">
        <v>174</v>
      </c>
      <c r="E2288" s="189"/>
      <c r="F2288" s="190" t="s">
        <v>2234</v>
      </c>
      <c r="H2288" s="191" t="n">
        <v>7.2</v>
      </c>
      <c r="I2288" s="192"/>
      <c r="L2288" s="188"/>
      <c r="M2288" s="193"/>
      <c r="N2288" s="194"/>
      <c r="O2288" s="194"/>
      <c r="P2288" s="194"/>
      <c r="Q2288" s="194"/>
      <c r="R2288" s="194"/>
      <c r="S2288" s="194"/>
      <c r="T2288" s="194"/>
      <c r="U2288" s="195"/>
      <c r="AT2288" s="189" t="s">
        <v>174</v>
      </c>
      <c r="AU2288" s="189" t="s">
        <v>83</v>
      </c>
      <c r="AV2288" s="187" t="s">
        <v>83</v>
      </c>
      <c r="AW2288" s="187" t="s">
        <v>176</v>
      </c>
      <c r="AX2288" s="187" t="s">
        <v>73</v>
      </c>
      <c r="AY2288" s="189" t="s">
        <v>165</v>
      </c>
    </row>
    <row r="2289" s="187" customFormat="true" ht="12" hidden="false" customHeight="false" outlineLevel="0" collapsed="false">
      <c r="B2289" s="188"/>
      <c r="D2289" s="180" t="s">
        <v>174</v>
      </c>
      <c r="E2289" s="189"/>
      <c r="F2289" s="190" t="s">
        <v>2235</v>
      </c>
      <c r="H2289" s="191" t="n">
        <v>14.5</v>
      </c>
      <c r="I2289" s="192"/>
      <c r="L2289" s="188"/>
      <c r="M2289" s="193"/>
      <c r="N2289" s="194"/>
      <c r="O2289" s="194"/>
      <c r="P2289" s="194"/>
      <c r="Q2289" s="194"/>
      <c r="R2289" s="194"/>
      <c r="S2289" s="194"/>
      <c r="T2289" s="194"/>
      <c r="U2289" s="195"/>
      <c r="AT2289" s="189" t="s">
        <v>174</v>
      </c>
      <c r="AU2289" s="189" t="s">
        <v>83</v>
      </c>
      <c r="AV2289" s="187" t="s">
        <v>83</v>
      </c>
      <c r="AW2289" s="187" t="s">
        <v>176</v>
      </c>
      <c r="AX2289" s="187" t="s">
        <v>73</v>
      </c>
      <c r="AY2289" s="189" t="s">
        <v>165</v>
      </c>
    </row>
    <row r="2290" s="178" customFormat="true" ht="12" hidden="false" customHeight="false" outlineLevel="0" collapsed="false">
      <c r="B2290" s="179"/>
      <c r="D2290" s="180" t="s">
        <v>174</v>
      </c>
      <c r="E2290" s="181"/>
      <c r="F2290" s="182" t="s">
        <v>377</v>
      </c>
      <c r="H2290" s="181"/>
      <c r="I2290" s="183"/>
      <c r="L2290" s="179"/>
      <c r="M2290" s="184"/>
      <c r="N2290" s="185"/>
      <c r="O2290" s="185"/>
      <c r="P2290" s="185"/>
      <c r="Q2290" s="185"/>
      <c r="R2290" s="185"/>
      <c r="S2290" s="185"/>
      <c r="T2290" s="185"/>
      <c r="U2290" s="186"/>
      <c r="AT2290" s="181" t="s">
        <v>174</v>
      </c>
      <c r="AU2290" s="181" t="s">
        <v>83</v>
      </c>
      <c r="AV2290" s="178" t="s">
        <v>81</v>
      </c>
      <c r="AW2290" s="178" t="s">
        <v>176</v>
      </c>
      <c r="AX2290" s="178" t="s">
        <v>73</v>
      </c>
      <c r="AY2290" s="181" t="s">
        <v>165</v>
      </c>
    </row>
    <row r="2291" s="187" customFormat="true" ht="12" hidden="false" customHeight="false" outlineLevel="0" collapsed="false">
      <c r="B2291" s="188"/>
      <c r="D2291" s="180" t="s">
        <v>174</v>
      </c>
      <c r="E2291" s="189"/>
      <c r="F2291" s="190" t="s">
        <v>2235</v>
      </c>
      <c r="H2291" s="191" t="n">
        <v>14.5</v>
      </c>
      <c r="I2291" s="192"/>
      <c r="L2291" s="188"/>
      <c r="M2291" s="193"/>
      <c r="N2291" s="194"/>
      <c r="O2291" s="194"/>
      <c r="P2291" s="194"/>
      <c r="Q2291" s="194"/>
      <c r="R2291" s="194"/>
      <c r="S2291" s="194"/>
      <c r="T2291" s="194"/>
      <c r="U2291" s="195"/>
      <c r="AT2291" s="189" t="s">
        <v>174</v>
      </c>
      <c r="AU2291" s="189" t="s">
        <v>83</v>
      </c>
      <c r="AV2291" s="187" t="s">
        <v>83</v>
      </c>
      <c r="AW2291" s="187" t="s">
        <v>176</v>
      </c>
      <c r="AX2291" s="187" t="s">
        <v>73</v>
      </c>
      <c r="AY2291" s="189" t="s">
        <v>165</v>
      </c>
    </row>
    <row r="2292" s="178" customFormat="true" ht="12" hidden="false" customHeight="false" outlineLevel="0" collapsed="false">
      <c r="B2292" s="179"/>
      <c r="D2292" s="180" t="s">
        <v>174</v>
      </c>
      <c r="E2292" s="181"/>
      <c r="F2292" s="182" t="s">
        <v>2236</v>
      </c>
      <c r="H2292" s="181"/>
      <c r="I2292" s="183"/>
      <c r="L2292" s="179"/>
      <c r="M2292" s="184"/>
      <c r="N2292" s="185"/>
      <c r="O2292" s="185"/>
      <c r="P2292" s="185"/>
      <c r="Q2292" s="185"/>
      <c r="R2292" s="185"/>
      <c r="S2292" s="185"/>
      <c r="T2292" s="185"/>
      <c r="U2292" s="186"/>
      <c r="AT2292" s="181" t="s">
        <v>174</v>
      </c>
      <c r="AU2292" s="181" t="s">
        <v>83</v>
      </c>
      <c r="AV2292" s="178" t="s">
        <v>81</v>
      </c>
      <c r="AW2292" s="178" t="s">
        <v>176</v>
      </c>
      <c r="AX2292" s="178" t="s">
        <v>73</v>
      </c>
      <c r="AY2292" s="181" t="s">
        <v>165</v>
      </c>
    </row>
    <row r="2293" s="187" customFormat="true" ht="12" hidden="false" customHeight="false" outlineLevel="0" collapsed="false">
      <c r="B2293" s="188"/>
      <c r="D2293" s="180" t="s">
        <v>174</v>
      </c>
      <c r="E2293" s="189"/>
      <c r="F2293" s="190" t="s">
        <v>2233</v>
      </c>
      <c r="H2293" s="191" t="n">
        <v>6.95</v>
      </c>
      <c r="I2293" s="192"/>
      <c r="L2293" s="188"/>
      <c r="M2293" s="193"/>
      <c r="N2293" s="194"/>
      <c r="O2293" s="194"/>
      <c r="P2293" s="194"/>
      <c r="Q2293" s="194"/>
      <c r="R2293" s="194"/>
      <c r="S2293" s="194"/>
      <c r="T2293" s="194"/>
      <c r="U2293" s="195"/>
      <c r="AT2293" s="189" t="s">
        <v>174</v>
      </c>
      <c r="AU2293" s="189" t="s">
        <v>83</v>
      </c>
      <c r="AV2293" s="187" t="s">
        <v>83</v>
      </c>
      <c r="AW2293" s="187" t="s">
        <v>176</v>
      </c>
      <c r="AX2293" s="187" t="s">
        <v>73</v>
      </c>
      <c r="AY2293" s="189" t="s">
        <v>165</v>
      </c>
    </row>
    <row r="2294" s="187" customFormat="true" ht="12" hidden="false" customHeight="false" outlineLevel="0" collapsed="false">
      <c r="B2294" s="188"/>
      <c r="D2294" s="180" t="s">
        <v>174</v>
      </c>
      <c r="E2294" s="189"/>
      <c r="F2294" s="190" t="s">
        <v>2234</v>
      </c>
      <c r="H2294" s="191" t="n">
        <v>7.2</v>
      </c>
      <c r="I2294" s="192"/>
      <c r="L2294" s="188"/>
      <c r="M2294" s="193"/>
      <c r="N2294" s="194"/>
      <c r="O2294" s="194"/>
      <c r="P2294" s="194"/>
      <c r="Q2294" s="194"/>
      <c r="R2294" s="194"/>
      <c r="S2294" s="194"/>
      <c r="T2294" s="194"/>
      <c r="U2294" s="195"/>
      <c r="AT2294" s="189" t="s">
        <v>174</v>
      </c>
      <c r="AU2294" s="189" t="s">
        <v>83</v>
      </c>
      <c r="AV2294" s="187" t="s">
        <v>83</v>
      </c>
      <c r="AW2294" s="187" t="s">
        <v>176</v>
      </c>
      <c r="AX2294" s="187" t="s">
        <v>73</v>
      </c>
      <c r="AY2294" s="189" t="s">
        <v>165</v>
      </c>
    </row>
    <row r="2295" s="187" customFormat="true" ht="12" hidden="false" customHeight="false" outlineLevel="0" collapsed="false">
      <c r="B2295" s="188"/>
      <c r="D2295" s="180" t="s">
        <v>174</v>
      </c>
      <c r="E2295" s="189"/>
      <c r="F2295" s="190" t="s">
        <v>2235</v>
      </c>
      <c r="H2295" s="191" t="n">
        <v>14.5</v>
      </c>
      <c r="I2295" s="192"/>
      <c r="L2295" s="188"/>
      <c r="M2295" s="193"/>
      <c r="N2295" s="194"/>
      <c r="O2295" s="194"/>
      <c r="P2295" s="194"/>
      <c r="Q2295" s="194"/>
      <c r="R2295" s="194"/>
      <c r="S2295" s="194"/>
      <c r="T2295" s="194"/>
      <c r="U2295" s="195"/>
      <c r="AT2295" s="189" t="s">
        <v>174</v>
      </c>
      <c r="AU2295" s="189" t="s">
        <v>83</v>
      </c>
      <c r="AV2295" s="187" t="s">
        <v>83</v>
      </c>
      <c r="AW2295" s="187" t="s">
        <v>176</v>
      </c>
      <c r="AX2295" s="187" t="s">
        <v>73</v>
      </c>
      <c r="AY2295" s="189" t="s">
        <v>165</v>
      </c>
    </row>
    <row r="2296" s="187" customFormat="true" ht="12" hidden="false" customHeight="false" outlineLevel="0" collapsed="false">
      <c r="B2296" s="188"/>
      <c r="D2296" s="180" t="s">
        <v>174</v>
      </c>
      <c r="E2296" s="189"/>
      <c r="F2296" s="190" t="s">
        <v>2235</v>
      </c>
      <c r="H2296" s="191" t="n">
        <v>14.5</v>
      </c>
      <c r="I2296" s="192"/>
      <c r="L2296" s="188"/>
      <c r="M2296" s="193"/>
      <c r="N2296" s="194"/>
      <c r="O2296" s="194"/>
      <c r="P2296" s="194"/>
      <c r="Q2296" s="194"/>
      <c r="R2296" s="194"/>
      <c r="S2296" s="194"/>
      <c r="T2296" s="194"/>
      <c r="U2296" s="195"/>
      <c r="AT2296" s="189" t="s">
        <v>174</v>
      </c>
      <c r="AU2296" s="189" t="s">
        <v>83</v>
      </c>
      <c r="AV2296" s="187" t="s">
        <v>83</v>
      </c>
      <c r="AW2296" s="187" t="s">
        <v>176</v>
      </c>
      <c r="AX2296" s="187" t="s">
        <v>73</v>
      </c>
      <c r="AY2296" s="189" t="s">
        <v>165</v>
      </c>
    </row>
    <row r="2297" s="196" customFormat="true" ht="12" hidden="false" customHeight="false" outlineLevel="0" collapsed="false">
      <c r="B2297" s="197"/>
      <c r="D2297" s="180" t="s">
        <v>174</v>
      </c>
      <c r="E2297" s="198"/>
      <c r="F2297" s="199" t="s">
        <v>178</v>
      </c>
      <c r="H2297" s="200" t="n">
        <v>86.3</v>
      </c>
      <c r="I2297" s="201"/>
      <c r="L2297" s="197"/>
      <c r="M2297" s="202"/>
      <c r="N2297" s="203"/>
      <c r="O2297" s="203"/>
      <c r="P2297" s="203"/>
      <c r="Q2297" s="203"/>
      <c r="R2297" s="203"/>
      <c r="S2297" s="203"/>
      <c r="T2297" s="203"/>
      <c r="U2297" s="204"/>
      <c r="AT2297" s="198" t="s">
        <v>174</v>
      </c>
      <c r="AU2297" s="198" t="s">
        <v>83</v>
      </c>
      <c r="AV2297" s="196" t="s">
        <v>172</v>
      </c>
      <c r="AW2297" s="196" t="s">
        <v>176</v>
      </c>
      <c r="AX2297" s="196" t="s">
        <v>81</v>
      </c>
      <c r="AY2297" s="198" t="s">
        <v>165</v>
      </c>
    </row>
    <row r="2298" s="22" customFormat="true" ht="16.5" hidden="false" customHeight="true" outlineLevel="0" collapsed="false">
      <c r="B2298" s="164"/>
      <c r="C2298" s="165" t="s">
        <v>2246</v>
      </c>
      <c r="D2298" s="165" t="s">
        <v>167</v>
      </c>
      <c r="E2298" s="166" t="s">
        <v>2247</v>
      </c>
      <c r="F2298" s="167" t="s">
        <v>2248</v>
      </c>
      <c r="G2298" s="168" t="s">
        <v>403</v>
      </c>
      <c r="H2298" s="169" t="n">
        <v>1</v>
      </c>
      <c r="I2298" s="170"/>
      <c r="J2298" s="171" t="n">
        <f aca="false">ROUND(I2298*H2298,2)</f>
        <v>0</v>
      </c>
      <c r="K2298" s="215" t="s">
        <v>171</v>
      </c>
      <c r="L2298" s="23"/>
      <c r="M2298" s="172"/>
      <c r="N2298" s="173" t="s">
        <v>44</v>
      </c>
      <c r="O2298" s="54"/>
      <c r="P2298" s="174" t="n">
        <f aca="false">O2298*H2298</f>
        <v>0</v>
      </c>
      <c r="Q2298" s="174" t="n">
        <v>0.00044</v>
      </c>
      <c r="R2298" s="174" t="n">
        <f aca="false">Q2298*H2298</f>
        <v>0.00044</v>
      </c>
      <c r="S2298" s="174" t="n">
        <v>0</v>
      </c>
      <c r="T2298" s="174" t="n">
        <f aca="false">S2298*H2298</f>
        <v>0</v>
      </c>
      <c r="U2298" s="175"/>
      <c r="AR2298" s="176" t="s">
        <v>273</v>
      </c>
      <c r="AT2298" s="176" t="s">
        <v>167</v>
      </c>
      <c r="AU2298" s="176" t="s">
        <v>83</v>
      </c>
      <c r="AY2298" s="3" t="s">
        <v>165</v>
      </c>
      <c r="BE2298" s="177" t="n">
        <f aca="false">IF(N2298="základní",J2298,0)</f>
        <v>0</v>
      </c>
      <c r="BF2298" s="177" t="n">
        <f aca="false">IF(N2298="snížená",J2298,0)</f>
        <v>0</v>
      </c>
      <c r="BG2298" s="177" t="n">
        <f aca="false">IF(N2298="zákl. přenesená",J2298,0)</f>
        <v>0</v>
      </c>
      <c r="BH2298" s="177" t="n">
        <f aca="false">IF(N2298="sníž. přenesená",J2298,0)</f>
        <v>0</v>
      </c>
      <c r="BI2298" s="177" t="n">
        <f aca="false">IF(N2298="nulová",J2298,0)</f>
        <v>0</v>
      </c>
      <c r="BJ2298" s="3" t="s">
        <v>81</v>
      </c>
      <c r="BK2298" s="177" t="n">
        <f aca="false">ROUND(I2298*H2298,2)</f>
        <v>0</v>
      </c>
      <c r="BL2298" s="3" t="s">
        <v>273</v>
      </c>
      <c r="BM2298" s="176" t="s">
        <v>2249</v>
      </c>
    </row>
    <row r="2299" s="187" customFormat="true" ht="12" hidden="false" customHeight="false" outlineLevel="0" collapsed="false">
      <c r="B2299" s="188"/>
      <c r="D2299" s="180" t="s">
        <v>174</v>
      </c>
      <c r="E2299" s="189"/>
      <c r="F2299" s="190" t="s">
        <v>2031</v>
      </c>
      <c r="H2299" s="191" t="n">
        <v>1</v>
      </c>
      <c r="I2299" s="192"/>
      <c r="L2299" s="188"/>
      <c r="M2299" s="193"/>
      <c r="N2299" s="194"/>
      <c r="O2299" s="194"/>
      <c r="P2299" s="194"/>
      <c r="Q2299" s="194"/>
      <c r="R2299" s="194"/>
      <c r="S2299" s="194"/>
      <c r="T2299" s="194"/>
      <c r="U2299" s="195"/>
      <c r="AT2299" s="189" t="s">
        <v>174</v>
      </c>
      <c r="AU2299" s="189" t="s">
        <v>83</v>
      </c>
      <c r="AV2299" s="187" t="s">
        <v>83</v>
      </c>
      <c r="AW2299" s="187" t="s">
        <v>176</v>
      </c>
      <c r="AX2299" s="187" t="s">
        <v>73</v>
      </c>
      <c r="AY2299" s="189" t="s">
        <v>165</v>
      </c>
    </row>
    <row r="2300" s="196" customFormat="true" ht="12" hidden="false" customHeight="false" outlineLevel="0" collapsed="false">
      <c r="B2300" s="197"/>
      <c r="D2300" s="180" t="s">
        <v>174</v>
      </c>
      <c r="E2300" s="198"/>
      <c r="F2300" s="199" t="s">
        <v>178</v>
      </c>
      <c r="H2300" s="200" t="n">
        <v>1</v>
      </c>
      <c r="I2300" s="201"/>
      <c r="L2300" s="197"/>
      <c r="M2300" s="202"/>
      <c r="N2300" s="203"/>
      <c r="O2300" s="203"/>
      <c r="P2300" s="203"/>
      <c r="Q2300" s="203"/>
      <c r="R2300" s="203"/>
      <c r="S2300" s="203"/>
      <c r="T2300" s="203"/>
      <c r="U2300" s="204"/>
      <c r="AT2300" s="198" t="s">
        <v>174</v>
      </c>
      <c r="AU2300" s="198" t="s">
        <v>83</v>
      </c>
      <c r="AV2300" s="196" t="s">
        <v>172</v>
      </c>
      <c r="AW2300" s="196" t="s">
        <v>176</v>
      </c>
      <c r="AX2300" s="196" t="s">
        <v>81</v>
      </c>
      <c r="AY2300" s="198" t="s">
        <v>165</v>
      </c>
    </row>
    <row r="2301" s="22" customFormat="true" ht="36" hidden="false" customHeight="true" outlineLevel="0" collapsed="false">
      <c r="B2301" s="164"/>
      <c r="C2301" s="205" t="s">
        <v>2250</v>
      </c>
      <c r="D2301" s="205" t="s">
        <v>262</v>
      </c>
      <c r="E2301" s="206" t="s">
        <v>2251</v>
      </c>
      <c r="F2301" s="207" t="s">
        <v>2252</v>
      </c>
      <c r="G2301" s="208" t="s">
        <v>403</v>
      </c>
      <c r="H2301" s="209" t="n">
        <v>1</v>
      </c>
      <c r="I2301" s="210"/>
      <c r="J2301" s="211" t="n">
        <f aca="false">ROUND(I2301*H2301,2)</f>
        <v>0</v>
      </c>
      <c r="K2301" s="207" t="s">
        <v>171</v>
      </c>
      <c r="L2301" s="212"/>
      <c r="M2301" s="213"/>
      <c r="N2301" s="214" t="s">
        <v>44</v>
      </c>
      <c r="O2301" s="54"/>
      <c r="P2301" s="174" t="n">
        <f aca="false">O2301*H2301</f>
        <v>0</v>
      </c>
      <c r="Q2301" s="174" t="n">
        <v>0.028</v>
      </c>
      <c r="R2301" s="174" t="n">
        <f aca="false">Q2301*H2301</f>
        <v>0.028</v>
      </c>
      <c r="S2301" s="174" t="n">
        <v>0</v>
      </c>
      <c r="T2301" s="174" t="n">
        <f aca="false">S2301*H2301</f>
        <v>0</v>
      </c>
      <c r="U2301" s="175"/>
      <c r="AR2301" s="176" t="s">
        <v>369</v>
      </c>
      <c r="AT2301" s="176" t="s">
        <v>262</v>
      </c>
      <c r="AU2301" s="176" t="s">
        <v>83</v>
      </c>
      <c r="AY2301" s="3" t="s">
        <v>165</v>
      </c>
      <c r="BE2301" s="177" t="n">
        <f aca="false">IF(N2301="základní",J2301,0)</f>
        <v>0</v>
      </c>
      <c r="BF2301" s="177" t="n">
        <f aca="false">IF(N2301="snížená",J2301,0)</f>
        <v>0</v>
      </c>
      <c r="BG2301" s="177" t="n">
        <f aca="false">IF(N2301="zákl. přenesená",J2301,0)</f>
        <v>0</v>
      </c>
      <c r="BH2301" s="177" t="n">
        <f aca="false">IF(N2301="sníž. přenesená",J2301,0)</f>
        <v>0</v>
      </c>
      <c r="BI2301" s="177" t="n">
        <f aca="false">IF(N2301="nulová",J2301,0)</f>
        <v>0</v>
      </c>
      <c r="BJ2301" s="3" t="s">
        <v>81</v>
      </c>
      <c r="BK2301" s="177" t="n">
        <f aca="false">ROUND(I2301*H2301,2)</f>
        <v>0</v>
      </c>
      <c r="BL2301" s="3" t="s">
        <v>273</v>
      </c>
      <c r="BM2301" s="176" t="s">
        <v>2253</v>
      </c>
    </row>
    <row r="2302" s="22" customFormat="true" ht="16.5" hidden="false" customHeight="true" outlineLevel="0" collapsed="false">
      <c r="B2302" s="164"/>
      <c r="C2302" s="165" t="s">
        <v>2254</v>
      </c>
      <c r="D2302" s="165" t="s">
        <v>167</v>
      </c>
      <c r="E2302" s="166" t="s">
        <v>2255</v>
      </c>
      <c r="F2302" s="167" t="s">
        <v>2256</v>
      </c>
      <c r="G2302" s="168" t="s">
        <v>403</v>
      </c>
      <c r="H2302" s="169" t="n">
        <v>1</v>
      </c>
      <c r="I2302" s="170"/>
      <c r="J2302" s="171" t="n">
        <f aca="false">ROUND(I2302*H2302,2)</f>
        <v>0</v>
      </c>
      <c r="K2302" s="215" t="s">
        <v>171</v>
      </c>
      <c r="L2302" s="23"/>
      <c r="M2302" s="172"/>
      <c r="N2302" s="173" t="s">
        <v>44</v>
      </c>
      <c r="O2302" s="54"/>
      <c r="P2302" s="174" t="n">
        <f aca="false">O2302*H2302</f>
        <v>0</v>
      </c>
      <c r="Q2302" s="174" t="n">
        <v>0</v>
      </c>
      <c r="R2302" s="174" t="n">
        <f aca="false">Q2302*H2302</f>
        <v>0</v>
      </c>
      <c r="S2302" s="174" t="n">
        <v>0.045</v>
      </c>
      <c r="T2302" s="174" t="n">
        <f aca="false">S2302*H2302</f>
        <v>0.045</v>
      </c>
      <c r="U2302" s="175"/>
      <c r="AR2302" s="176" t="s">
        <v>273</v>
      </c>
      <c r="AT2302" s="176" t="s">
        <v>167</v>
      </c>
      <c r="AU2302" s="176" t="s">
        <v>83</v>
      </c>
      <c r="AY2302" s="3" t="s">
        <v>165</v>
      </c>
      <c r="BE2302" s="177" t="n">
        <f aca="false">IF(N2302="základní",J2302,0)</f>
        <v>0</v>
      </c>
      <c r="BF2302" s="177" t="n">
        <f aca="false">IF(N2302="snížená",J2302,0)</f>
        <v>0</v>
      </c>
      <c r="BG2302" s="177" t="n">
        <f aca="false">IF(N2302="zákl. přenesená",J2302,0)</f>
        <v>0</v>
      </c>
      <c r="BH2302" s="177" t="n">
        <f aca="false">IF(N2302="sníž. přenesená",J2302,0)</f>
        <v>0</v>
      </c>
      <c r="BI2302" s="177" t="n">
        <f aca="false">IF(N2302="nulová",J2302,0)</f>
        <v>0</v>
      </c>
      <c r="BJ2302" s="3" t="s">
        <v>81</v>
      </c>
      <c r="BK2302" s="177" t="n">
        <f aca="false">ROUND(I2302*H2302,2)</f>
        <v>0</v>
      </c>
      <c r="BL2302" s="3" t="s">
        <v>273</v>
      </c>
      <c r="BM2302" s="176" t="s">
        <v>2257</v>
      </c>
    </row>
    <row r="2303" s="187" customFormat="true" ht="12" hidden="false" customHeight="false" outlineLevel="0" collapsed="false">
      <c r="B2303" s="188"/>
      <c r="D2303" s="180" t="s">
        <v>174</v>
      </c>
      <c r="E2303" s="189"/>
      <c r="F2303" s="190" t="s">
        <v>81</v>
      </c>
      <c r="H2303" s="191" t="n">
        <v>1</v>
      </c>
      <c r="I2303" s="192"/>
      <c r="L2303" s="188"/>
      <c r="M2303" s="193"/>
      <c r="N2303" s="194"/>
      <c r="O2303" s="194"/>
      <c r="P2303" s="194"/>
      <c r="Q2303" s="194"/>
      <c r="R2303" s="194"/>
      <c r="S2303" s="194"/>
      <c r="T2303" s="194"/>
      <c r="U2303" s="195"/>
      <c r="AT2303" s="189" t="s">
        <v>174</v>
      </c>
      <c r="AU2303" s="189" t="s">
        <v>83</v>
      </c>
      <c r="AV2303" s="187" t="s">
        <v>83</v>
      </c>
      <c r="AW2303" s="187" t="s">
        <v>176</v>
      </c>
      <c r="AX2303" s="187" t="s">
        <v>73</v>
      </c>
      <c r="AY2303" s="189" t="s">
        <v>165</v>
      </c>
    </row>
    <row r="2304" s="196" customFormat="true" ht="12" hidden="false" customHeight="false" outlineLevel="0" collapsed="false">
      <c r="B2304" s="197"/>
      <c r="D2304" s="180" t="s">
        <v>174</v>
      </c>
      <c r="E2304" s="198"/>
      <c r="F2304" s="199" t="s">
        <v>178</v>
      </c>
      <c r="H2304" s="200" t="n">
        <v>1</v>
      </c>
      <c r="I2304" s="201"/>
      <c r="L2304" s="197"/>
      <c r="M2304" s="202"/>
      <c r="N2304" s="203"/>
      <c r="O2304" s="203"/>
      <c r="P2304" s="203"/>
      <c r="Q2304" s="203"/>
      <c r="R2304" s="203"/>
      <c r="S2304" s="203"/>
      <c r="T2304" s="203"/>
      <c r="U2304" s="204"/>
      <c r="AT2304" s="198" t="s">
        <v>174</v>
      </c>
      <c r="AU2304" s="198" t="s">
        <v>83</v>
      </c>
      <c r="AV2304" s="196" t="s">
        <v>172</v>
      </c>
      <c r="AW2304" s="196" t="s">
        <v>176</v>
      </c>
      <c r="AX2304" s="196" t="s">
        <v>81</v>
      </c>
      <c r="AY2304" s="198" t="s">
        <v>165</v>
      </c>
    </row>
    <row r="2305" s="22" customFormat="true" ht="24" hidden="false" customHeight="true" outlineLevel="0" collapsed="false">
      <c r="B2305" s="164"/>
      <c r="C2305" s="165" t="s">
        <v>2258</v>
      </c>
      <c r="D2305" s="165" t="s">
        <v>167</v>
      </c>
      <c r="E2305" s="166" t="s">
        <v>2259</v>
      </c>
      <c r="F2305" s="167" t="s">
        <v>2260</v>
      </c>
      <c r="G2305" s="168" t="s">
        <v>170</v>
      </c>
      <c r="H2305" s="169" t="n">
        <v>276.42</v>
      </c>
      <c r="I2305" s="170"/>
      <c r="J2305" s="171" t="n">
        <f aca="false">ROUND(I2305*H2305,2)</f>
        <v>0</v>
      </c>
      <c r="K2305" s="215" t="s">
        <v>171</v>
      </c>
      <c r="L2305" s="23"/>
      <c r="M2305" s="172"/>
      <c r="N2305" s="173" t="s">
        <v>44</v>
      </c>
      <c r="O2305" s="54"/>
      <c r="P2305" s="174" t="n">
        <f aca="false">O2305*H2305</f>
        <v>0</v>
      </c>
      <c r="Q2305" s="174" t="n">
        <v>0</v>
      </c>
      <c r="R2305" s="174" t="n">
        <f aca="false">Q2305*H2305</f>
        <v>0</v>
      </c>
      <c r="S2305" s="174" t="n">
        <v>0.02465</v>
      </c>
      <c r="T2305" s="174" t="n">
        <f aca="false">S2305*H2305</f>
        <v>6.813753</v>
      </c>
      <c r="U2305" s="175"/>
      <c r="AR2305" s="176" t="s">
        <v>273</v>
      </c>
      <c r="AT2305" s="176" t="s">
        <v>167</v>
      </c>
      <c r="AU2305" s="176" t="s">
        <v>83</v>
      </c>
      <c r="AY2305" s="3" t="s">
        <v>165</v>
      </c>
      <c r="BE2305" s="177" t="n">
        <f aca="false">IF(N2305="základní",J2305,0)</f>
        <v>0</v>
      </c>
      <c r="BF2305" s="177" t="n">
        <f aca="false">IF(N2305="snížená",J2305,0)</f>
        <v>0</v>
      </c>
      <c r="BG2305" s="177" t="n">
        <f aca="false">IF(N2305="zákl. přenesená",J2305,0)</f>
        <v>0</v>
      </c>
      <c r="BH2305" s="177" t="n">
        <f aca="false">IF(N2305="sníž. přenesená",J2305,0)</f>
        <v>0</v>
      </c>
      <c r="BI2305" s="177" t="n">
        <f aca="false">IF(N2305="nulová",J2305,0)</f>
        <v>0</v>
      </c>
      <c r="BJ2305" s="3" t="s">
        <v>81</v>
      </c>
      <c r="BK2305" s="177" t="n">
        <f aca="false">ROUND(I2305*H2305,2)</f>
        <v>0</v>
      </c>
      <c r="BL2305" s="3" t="s">
        <v>273</v>
      </c>
      <c r="BM2305" s="176" t="s">
        <v>2261</v>
      </c>
    </row>
    <row r="2306" s="178" customFormat="true" ht="12" hidden="false" customHeight="false" outlineLevel="0" collapsed="false">
      <c r="B2306" s="179"/>
      <c r="D2306" s="180" t="s">
        <v>174</v>
      </c>
      <c r="E2306" s="181"/>
      <c r="F2306" s="182" t="s">
        <v>375</v>
      </c>
      <c r="H2306" s="181"/>
      <c r="I2306" s="183"/>
      <c r="L2306" s="179"/>
      <c r="M2306" s="184"/>
      <c r="N2306" s="185"/>
      <c r="O2306" s="185"/>
      <c r="P2306" s="185"/>
      <c r="Q2306" s="185"/>
      <c r="R2306" s="185"/>
      <c r="S2306" s="185"/>
      <c r="T2306" s="185"/>
      <c r="U2306" s="186"/>
      <c r="AT2306" s="181" t="s">
        <v>174</v>
      </c>
      <c r="AU2306" s="181" t="s">
        <v>83</v>
      </c>
      <c r="AV2306" s="178" t="s">
        <v>81</v>
      </c>
      <c r="AW2306" s="178" t="s">
        <v>176</v>
      </c>
      <c r="AX2306" s="178" t="s">
        <v>73</v>
      </c>
      <c r="AY2306" s="181" t="s">
        <v>165</v>
      </c>
    </row>
    <row r="2307" s="187" customFormat="true" ht="36" hidden="false" customHeight="false" outlineLevel="0" collapsed="false">
      <c r="B2307" s="188"/>
      <c r="D2307" s="180" t="s">
        <v>174</v>
      </c>
      <c r="E2307" s="189"/>
      <c r="F2307" s="190" t="s">
        <v>2262</v>
      </c>
      <c r="H2307" s="191" t="n">
        <v>26.675</v>
      </c>
      <c r="I2307" s="192"/>
      <c r="L2307" s="188"/>
      <c r="M2307" s="193"/>
      <c r="N2307" s="194"/>
      <c r="O2307" s="194"/>
      <c r="P2307" s="194"/>
      <c r="Q2307" s="194"/>
      <c r="R2307" s="194"/>
      <c r="S2307" s="194"/>
      <c r="T2307" s="194"/>
      <c r="U2307" s="195"/>
      <c r="AT2307" s="189" t="s">
        <v>174</v>
      </c>
      <c r="AU2307" s="189" t="s">
        <v>83</v>
      </c>
      <c r="AV2307" s="187" t="s">
        <v>83</v>
      </c>
      <c r="AW2307" s="187" t="s">
        <v>176</v>
      </c>
      <c r="AX2307" s="187" t="s">
        <v>73</v>
      </c>
      <c r="AY2307" s="189" t="s">
        <v>165</v>
      </c>
    </row>
    <row r="2308" s="187" customFormat="true" ht="36" hidden="false" customHeight="false" outlineLevel="0" collapsed="false">
      <c r="B2308" s="188"/>
      <c r="D2308" s="180" t="s">
        <v>174</v>
      </c>
      <c r="E2308" s="189"/>
      <c r="F2308" s="190" t="s">
        <v>2263</v>
      </c>
      <c r="H2308" s="191" t="n">
        <v>26.675</v>
      </c>
      <c r="I2308" s="192"/>
      <c r="L2308" s="188"/>
      <c r="M2308" s="193"/>
      <c r="N2308" s="194"/>
      <c r="O2308" s="194"/>
      <c r="P2308" s="194"/>
      <c r="Q2308" s="194"/>
      <c r="R2308" s="194"/>
      <c r="S2308" s="194"/>
      <c r="T2308" s="194"/>
      <c r="U2308" s="195"/>
      <c r="AT2308" s="189" t="s">
        <v>174</v>
      </c>
      <c r="AU2308" s="189" t="s">
        <v>83</v>
      </c>
      <c r="AV2308" s="187" t="s">
        <v>83</v>
      </c>
      <c r="AW2308" s="187" t="s">
        <v>176</v>
      </c>
      <c r="AX2308" s="187" t="s">
        <v>73</v>
      </c>
      <c r="AY2308" s="189" t="s">
        <v>165</v>
      </c>
    </row>
    <row r="2309" s="187" customFormat="true" ht="12" hidden="false" customHeight="false" outlineLevel="0" collapsed="false">
      <c r="B2309" s="188"/>
      <c r="D2309" s="180" t="s">
        <v>174</v>
      </c>
      <c r="E2309" s="189"/>
      <c r="F2309" s="190" t="s">
        <v>2264</v>
      </c>
      <c r="H2309" s="191" t="n">
        <v>17.5</v>
      </c>
      <c r="I2309" s="192"/>
      <c r="L2309" s="188"/>
      <c r="M2309" s="193"/>
      <c r="N2309" s="194"/>
      <c r="O2309" s="194"/>
      <c r="P2309" s="194"/>
      <c r="Q2309" s="194"/>
      <c r="R2309" s="194"/>
      <c r="S2309" s="194"/>
      <c r="T2309" s="194"/>
      <c r="U2309" s="195"/>
      <c r="AT2309" s="189" t="s">
        <v>174</v>
      </c>
      <c r="AU2309" s="189" t="s">
        <v>83</v>
      </c>
      <c r="AV2309" s="187" t="s">
        <v>83</v>
      </c>
      <c r="AW2309" s="187" t="s">
        <v>176</v>
      </c>
      <c r="AX2309" s="187" t="s">
        <v>73</v>
      </c>
      <c r="AY2309" s="189" t="s">
        <v>165</v>
      </c>
    </row>
    <row r="2310" s="187" customFormat="true" ht="12" hidden="false" customHeight="false" outlineLevel="0" collapsed="false">
      <c r="B2310" s="188"/>
      <c r="D2310" s="180" t="s">
        <v>174</v>
      </c>
      <c r="E2310" s="189"/>
      <c r="F2310" s="190" t="s">
        <v>2265</v>
      </c>
      <c r="H2310" s="191" t="n">
        <v>38.9</v>
      </c>
      <c r="I2310" s="192"/>
      <c r="L2310" s="188"/>
      <c r="M2310" s="193"/>
      <c r="N2310" s="194"/>
      <c r="O2310" s="194"/>
      <c r="P2310" s="194"/>
      <c r="Q2310" s="194"/>
      <c r="R2310" s="194"/>
      <c r="S2310" s="194"/>
      <c r="T2310" s="194"/>
      <c r="U2310" s="195"/>
      <c r="AT2310" s="189" t="s">
        <v>174</v>
      </c>
      <c r="AU2310" s="189" t="s">
        <v>83</v>
      </c>
      <c r="AV2310" s="187" t="s">
        <v>83</v>
      </c>
      <c r="AW2310" s="187" t="s">
        <v>176</v>
      </c>
      <c r="AX2310" s="187" t="s">
        <v>73</v>
      </c>
      <c r="AY2310" s="189" t="s">
        <v>165</v>
      </c>
    </row>
    <row r="2311" s="187" customFormat="true" ht="12" hidden="false" customHeight="false" outlineLevel="0" collapsed="false">
      <c r="B2311" s="188"/>
      <c r="D2311" s="180" t="s">
        <v>174</v>
      </c>
      <c r="E2311" s="189"/>
      <c r="F2311" s="190" t="s">
        <v>2266</v>
      </c>
      <c r="H2311" s="191" t="n">
        <v>26.76</v>
      </c>
      <c r="I2311" s="192"/>
      <c r="L2311" s="188"/>
      <c r="M2311" s="193"/>
      <c r="N2311" s="194"/>
      <c r="O2311" s="194"/>
      <c r="P2311" s="194"/>
      <c r="Q2311" s="194"/>
      <c r="R2311" s="194"/>
      <c r="S2311" s="194"/>
      <c r="T2311" s="194"/>
      <c r="U2311" s="195"/>
      <c r="AT2311" s="189" t="s">
        <v>174</v>
      </c>
      <c r="AU2311" s="189" t="s">
        <v>83</v>
      </c>
      <c r="AV2311" s="187" t="s">
        <v>83</v>
      </c>
      <c r="AW2311" s="187" t="s">
        <v>176</v>
      </c>
      <c r="AX2311" s="187" t="s">
        <v>73</v>
      </c>
      <c r="AY2311" s="189" t="s">
        <v>165</v>
      </c>
    </row>
    <row r="2312" s="216" customFormat="true" ht="12" hidden="false" customHeight="false" outlineLevel="0" collapsed="false">
      <c r="B2312" s="217"/>
      <c r="D2312" s="180" t="s">
        <v>174</v>
      </c>
      <c r="E2312" s="218"/>
      <c r="F2312" s="219" t="s">
        <v>283</v>
      </c>
      <c r="H2312" s="220" t="n">
        <v>136.51</v>
      </c>
      <c r="I2312" s="221"/>
      <c r="L2312" s="217"/>
      <c r="M2312" s="222"/>
      <c r="N2312" s="223"/>
      <c r="O2312" s="223"/>
      <c r="P2312" s="223"/>
      <c r="Q2312" s="223"/>
      <c r="R2312" s="223"/>
      <c r="S2312" s="223"/>
      <c r="T2312" s="223"/>
      <c r="U2312" s="224"/>
      <c r="AT2312" s="218" t="s">
        <v>174</v>
      </c>
      <c r="AU2312" s="218" t="s">
        <v>83</v>
      </c>
      <c r="AV2312" s="216" t="s">
        <v>184</v>
      </c>
      <c r="AW2312" s="216" t="s">
        <v>176</v>
      </c>
      <c r="AX2312" s="216" t="s">
        <v>73</v>
      </c>
      <c r="AY2312" s="218" t="s">
        <v>165</v>
      </c>
    </row>
    <row r="2313" s="178" customFormat="true" ht="12" hidden="false" customHeight="false" outlineLevel="0" collapsed="false">
      <c r="B2313" s="179"/>
      <c r="D2313" s="180" t="s">
        <v>174</v>
      </c>
      <c r="E2313" s="181"/>
      <c r="F2313" s="182" t="s">
        <v>377</v>
      </c>
      <c r="H2313" s="181"/>
      <c r="I2313" s="183"/>
      <c r="L2313" s="179"/>
      <c r="M2313" s="184"/>
      <c r="N2313" s="185"/>
      <c r="O2313" s="185"/>
      <c r="P2313" s="185"/>
      <c r="Q2313" s="185"/>
      <c r="R2313" s="185"/>
      <c r="S2313" s="185"/>
      <c r="T2313" s="185"/>
      <c r="U2313" s="186"/>
      <c r="AT2313" s="181" t="s">
        <v>174</v>
      </c>
      <c r="AU2313" s="181" t="s">
        <v>83</v>
      </c>
      <c r="AV2313" s="178" t="s">
        <v>81</v>
      </c>
      <c r="AW2313" s="178" t="s">
        <v>176</v>
      </c>
      <c r="AX2313" s="178" t="s">
        <v>73</v>
      </c>
      <c r="AY2313" s="181" t="s">
        <v>165</v>
      </c>
    </row>
    <row r="2314" s="187" customFormat="true" ht="36" hidden="false" customHeight="false" outlineLevel="0" collapsed="false">
      <c r="B2314" s="188"/>
      <c r="D2314" s="180" t="s">
        <v>174</v>
      </c>
      <c r="E2314" s="189"/>
      <c r="F2314" s="190" t="s">
        <v>2267</v>
      </c>
      <c r="H2314" s="191" t="n">
        <v>26.675</v>
      </c>
      <c r="I2314" s="192"/>
      <c r="L2314" s="188"/>
      <c r="M2314" s="193"/>
      <c r="N2314" s="194"/>
      <c r="O2314" s="194"/>
      <c r="P2314" s="194"/>
      <c r="Q2314" s="194"/>
      <c r="R2314" s="194"/>
      <c r="S2314" s="194"/>
      <c r="T2314" s="194"/>
      <c r="U2314" s="195"/>
      <c r="AT2314" s="189" t="s">
        <v>174</v>
      </c>
      <c r="AU2314" s="189" t="s">
        <v>83</v>
      </c>
      <c r="AV2314" s="187" t="s">
        <v>83</v>
      </c>
      <c r="AW2314" s="187" t="s">
        <v>176</v>
      </c>
      <c r="AX2314" s="187" t="s">
        <v>73</v>
      </c>
      <c r="AY2314" s="189" t="s">
        <v>165</v>
      </c>
    </row>
    <row r="2315" s="187" customFormat="true" ht="36" hidden="false" customHeight="false" outlineLevel="0" collapsed="false">
      <c r="B2315" s="188"/>
      <c r="D2315" s="180" t="s">
        <v>174</v>
      </c>
      <c r="E2315" s="189"/>
      <c r="F2315" s="190" t="s">
        <v>2268</v>
      </c>
      <c r="H2315" s="191" t="n">
        <v>26.675</v>
      </c>
      <c r="I2315" s="192"/>
      <c r="L2315" s="188"/>
      <c r="M2315" s="193"/>
      <c r="N2315" s="194"/>
      <c r="O2315" s="194"/>
      <c r="P2315" s="194"/>
      <c r="Q2315" s="194"/>
      <c r="R2315" s="194"/>
      <c r="S2315" s="194"/>
      <c r="T2315" s="194"/>
      <c r="U2315" s="195"/>
      <c r="AT2315" s="189" t="s">
        <v>174</v>
      </c>
      <c r="AU2315" s="189" t="s">
        <v>83</v>
      </c>
      <c r="AV2315" s="187" t="s">
        <v>83</v>
      </c>
      <c r="AW2315" s="187" t="s">
        <v>176</v>
      </c>
      <c r="AX2315" s="187" t="s">
        <v>73</v>
      </c>
      <c r="AY2315" s="189" t="s">
        <v>165</v>
      </c>
    </row>
    <row r="2316" s="187" customFormat="true" ht="12" hidden="false" customHeight="false" outlineLevel="0" collapsed="false">
      <c r="B2316" s="188"/>
      <c r="D2316" s="180" t="s">
        <v>174</v>
      </c>
      <c r="E2316" s="189"/>
      <c r="F2316" s="190" t="s">
        <v>2269</v>
      </c>
      <c r="H2316" s="191" t="n">
        <v>20.9</v>
      </c>
      <c r="I2316" s="192"/>
      <c r="L2316" s="188"/>
      <c r="M2316" s="193"/>
      <c r="N2316" s="194"/>
      <c r="O2316" s="194"/>
      <c r="P2316" s="194"/>
      <c r="Q2316" s="194"/>
      <c r="R2316" s="194"/>
      <c r="S2316" s="194"/>
      <c r="T2316" s="194"/>
      <c r="U2316" s="195"/>
      <c r="AT2316" s="189" t="s">
        <v>174</v>
      </c>
      <c r="AU2316" s="189" t="s">
        <v>83</v>
      </c>
      <c r="AV2316" s="187" t="s">
        <v>83</v>
      </c>
      <c r="AW2316" s="187" t="s">
        <v>176</v>
      </c>
      <c r="AX2316" s="187" t="s">
        <v>73</v>
      </c>
      <c r="AY2316" s="189" t="s">
        <v>165</v>
      </c>
    </row>
    <row r="2317" s="187" customFormat="true" ht="12" hidden="false" customHeight="false" outlineLevel="0" collapsed="false">
      <c r="B2317" s="188"/>
      <c r="D2317" s="180" t="s">
        <v>174</v>
      </c>
      <c r="E2317" s="189"/>
      <c r="F2317" s="190" t="s">
        <v>2270</v>
      </c>
      <c r="H2317" s="191" t="n">
        <v>38.9</v>
      </c>
      <c r="I2317" s="192"/>
      <c r="L2317" s="188"/>
      <c r="M2317" s="193"/>
      <c r="N2317" s="194"/>
      <c r="O2317" s="194"/>
      <c r="P2317" s="194"/>
      <c r="Q2317" s="194"/>
      <c r="R2317" s="194"/>
      <c r="S2317" s="194"/>
      <c r="T2317" s="194"/>
      <c r="U2317" s="195"/>
      <c r="AT2317" s="189" t="s">
        <v>174</v>
      </c>
      <c r="AU2317" s="189" t="s">
        <v>83</v>
      </c>
      <c r="AV2317" s="187" t="s">
        <v>83</v>
      </c>
      <c r="AW2317" s="187" t="s">
        <v>176</v>
      </c>
      <c r="AX2317" s="187" t="s">
        <v>73</v>
      </c>
      <c r="AY2317" s="189" t="s">
        <v>165</v>
      </c>
    </row>
    <row r="2318" s="187" customFormat="true" ht="12" hidden="false" customHeight="false" outlineLevel="0" collapsed="false">
      <c r="B2318" s="188"/>
      <c r="D2318" s="180" t="s">
        <v>174</v>
      </c>
      <c r="E2318" s="189"/>
      <c r="F2318" s="190" t="s">
        <v>2271</v>
      </c>
      <c r="H2318" s="191" t="n">
        <v>26.76</v>
      </c>
      <c r="I2318" s="192"/>
      <c r="L2318" s="188"/>
      <c r="M2318" s="193"/>
      <c r="N2318" s="194"/>
      <c r="O2318" s="194"/>
      <c r="P2318" s="194"/>
      <c r="Q2318" s="194"/>
      <c r="R2318" s="194"/>
      <c r="S2318" s="194"/>
      <c r="T2318" s="194"/>
      <c r="U2318" s="195"/>
      <c r="AT2318" s="189" t="s">
        <v>174</v>
      </c>
      <c r="AU2318" s="189" t="s">
        <v>83</v>
      </c>
      <c r="AV2318" s="187" t="s">
        <v>83</v>
      </c>
      <c r="AW2318" s="187" t="s">
        <v>176</v>
      </c>
      <c r="AX2318" s="187" t="s">
        <v>73</v>
      </c>
      <c r="AY2318" s="189" t="s">
        <v>165</v>
      </c>
    </row>
    <row r="2319" s="216" customFormat="true" ht="12" hidden="false" customHeight="false" outlineLevel="0" collapsed="false">
      <c r="B2319" s="217"/>
      <c r="D2319" s="180" t="s">
        <v>174</v>
      </c>
      <c r="E2319" s="218"/>
      <c r="F2319" s="219" t="s">
        <v>283</v>
      </c>
      <c r="H2319" s="220" t="n">
        <v>139.91</v>
      </c>
      <c r="I2319" s="221"/>
      <c r="L2319" s="217"/>
      <c r="M2319" s="222"/>
      <c r="N2319" s="223"/>
      <c r="O2319" s="223"/>
      <c r="P2319" s="223"/>
      <c r="Q2319" s="223"/>
      <c r="R2319" s="223"/>
      <c r="S2319" s="223"/>
      <c r="T2319" s="223"/>
      <c r="U2319" s="224"/>
      <c r="AT2319" s="218" t="s">
        <v>174</v>
      </c>
      <c r="AU2319" s="218" t="s">
        <v>83</v>
      </c>
      <c r="AV2319" s="216" t="s">
        <v>184</v>
      </c>
      <c r="AW2319" s="216" t="s">
        <v>176</v>
      </c>
      <c r="AX2319" s="216" t="s">
        <v>73</v>
      </c>
      <c r="AY2319" s="218" t="s">
        <v>165</v>
      </c>
    </row>
    <row r="2320" s="196" customFormat="true" ht="12" hidden="false" customHeight="false" outlineLevel="0" collapsed="false">
      <c r="B2320" s="197"/>
      <c r="D2320" s="180" t="s">
        <v>174</v>
      </c>
      <c r="E2320" s="198"/>
      <c r="F2320" s="199" t="s">
        <v>178</v>
      </c>
      <c r="H2320" s="200" t="n">
        <v>276.42</v>
      </c>
      <c r="I2320" s="201"/>
      <c r="L2320" s="197"/>
      <c r="M2320" s="202"/>
      <c r="N2320" s="203"/>
      <c r="O2320" s="203"/>
      <c r="P2320" s="203"/>
      <c r="Q2320" s="203"/>
      <c r="R2320" s="203"/>
      <c r="S2320" s="203"/>
      <c r="T2320" s="203"/>
      <c r="U2320" s="204"/>
      <c r="AT2320" s="198" t="s">
        <v>174</v>
      </c>
      <c r="AU2320" s="198" t="s">
        <v>83</v>
      </c>
      <c r="AV2320" s="196" t="s">
        <v>172</v>
      </c>
      <c r="AW2320" s="196" t="s">
        <v>176</v>
      </c>
      <c r="AX2320" s="196" t="s">
        <v>81</v>
      </c>
      <c r="AY2320" s="198" t="s">
        <v>165</v>
      </c>
    </row>
    <row r="2321" s="22" customFormat="true" ht="24" hidden="false" customHeight="true" outlineLevel="0" collapsed="false">
      <c r="B2321" s="164"/>
      <c r="C2321" s="165" t="s">
        <v>2272</v>
      </c>
      <c r="D2321" s="165" t="s">
        <v>167</v>
      </c>
      <c r="E2321" s="166" t="s">
        <v>2273</v>
      </c>
      <c r="F2321" s="167" t="s">
        <v>2274</v>
      </c>
      <c r="G2321" s="168" t="s">
        <v>170</v>
      </c>
      <c r="H2321" s="169" t="n">
        <v>273.42</v>
      </c>
      <c r="I2321" s="170"/>
      <c r="J2321" s="171" t="n">
        <f aca="false">ROUND(I2321*H2321,2)</f>
        <v>0</v>
      </c>
      <c r="K2321" s="215" t="s">
        <v>171</v>
      </c>
      <c r="L2321" s="23"/>
      <c r="M2321" s="172"/>
      <c r="N2321" s="173" t="s">
        <v>44</v>
      </c>
      <c r="O2321" s="54"/>
      <c r="P2321" s="174" t="n">
        <f aca="false">O2321*H2321</f>
        <v>0</v>
      </c>
      <c r="Q2321" s="174" t="n">
        <v>0</v>
      </c>
      <c r="R2321" s="174" t="n">
        <f aca="false">Q2321*H2321</f>
        <v>0</v>
      </c>
      <c r="S2321" s="174" t="n">
        <v>0.008</v>
      </c>
      <c r="T2321" s="174" t="n">
        <f aca="false">S2321*H2321</f>
        <v>2.18736</v>
      </c>
      <c r="U2321" s="175"/>
      <c r="AR2321" s="176" t="s">
        <v>273</v>
      </c>
      <c r="AT2321" s="176" t="s">
        <v>167</v>
      </c>
      <c r="AU2321" s="176" t="s">
        <v>83</v>
      </c>
      <c r="AY2321" s="3" t="s">
        <v>165</v>
      </c>
      <c r="BE2321" s="177" t="n">
        <f aca="false">IF(N2321="základní",J2321,0)</f>
        <v>0</v>
      </c>
      <c r="BF2321" s="177" t="n">
        <f aca="false">IF(N2321="snížená",J2321,0)</f>
        <v>0</v>
      </c>
      <c r="BG2321" s="177" t="n">
        <f aca="false">IF(N2321="zákl. přenesená",J2321,0)</f>
        <v>0</v>
      </c>
      <c r="BH2321" s="177" t="n">
        <f aca="false">IF(N2321="sníž. přenesená",J2321,0)</f>
        <v>0</v>
      </c>
      <c r="BI2321" s="177" t="n">
        <f aca="false">IF(N2321="nulová",J2321,0)</f>
        <v>0</v>
      </c>
      <c r="BJ2321" s="3" t="s">
        <v>81</v>
      </c>
      <c r="BK2321" s="177" t="n">
        <f aca="false">ROUND(I2321*H2321,2)</f>
        <v>0</v>
      </c>
      <c r="BL2321" s="3" t="s">
        <v>273</v>
      </c>
      <c r="BM2321" s="176" t="s">
        <v>2275</v>
      </c>
    </row>
    <row r="2322" s="22" customFormat="true" ht="16.5" hidden="false" customHeight="true" outlineLevel="0" collapsed="false">
      <c r="B2322" s="164"/>
      <c r="C2322" s="165" t="s">
        <v>2276</v>
      </c>
      <c r="D2322" s="165" t="s">
        <v>167</v>
      </c>
      <c r="E2322" s="166" t="s">
        <v>2277</v>
      </c>
      <c r="F2322" s="167" t="s">
        <v>2278</v>
      </c>
      <c r="G2322" s="168" t="s">
        <v>170</v>
      </c>
      <c r="H2322" s="169" t="n">
        <v>103.076</v>
      </c>
      <c r="I2322" s="170"/>
      <c r="J2322" s="171" t="n">
        <f aca="false">ROUND(I2322*H2322,2)</f>
        <v>0</v>
      </c>
      <c r="K2322" s="215" t="s">
        <v>171</v>
      </c>
      <c r="L2322" s="23"/>
      <c r="M2322" s="172"/>
      <c r="N2322" s="173" t="s">
        <v>44</v>
      </c>
      <c r="O2322" s="54"/>
      <c r="P2322" s="174" t="n">
        <f aca="false">O2322*H2322</f>
        <v>0</v>
      </c>
      <c r="Q2322" s="174" t="n">
        <v>0</v>
      </c>
      <c r="R2322" s="174" t="n">
        <f aca="false">Q2322*H2322</f>
        <v>0</v>
      </c>
      <c r="S2322" s="174" t="n">
        <v>0.02465</v>
      </c>
      <c r="T2322" s="174" t="n">
        <f aca="false">S2322*H2322</f>
        <v>2.5408234</v>
      </c>
      <c r="U2322" s="175"/>
      <c r="AR2322" s="176" t="s">
        <v>273</v>
      </c>
      <c r="AT2322" s="176" t="s">
        <v>167</v>
      </c>
      <c r="AU2322" s="176" t="s">
        <v>83</v>
      </c>
      <c r="AY2322" s="3" t="s">
        <v>165</v>
      </c>
      <c r="BE2322" s="177" t="n">
        <f aca="false">IF(N2322="základní",J2322,0)</f>
        <v>0</v>
      </c>
      <c r="BF2322" s="177" t="n">
        <f aca="false">IF(N2322="snížená",J2322,0)</f>
        <v>0</v>
      </c>
      <c r="BG2322" s="177" t="n">
        <f aca="false">IF(N2322="zákl. přenesená",J2322,0)</f>
        <v>0</v>
      </c>
      <c r="BH2322" s="177" t="n">
        <f aca="false">IF(N2322="sníž. přenesená",J2322,0)</f>
        <v>0</v>
      </c>
      <c r="BI2322" s="177" t="n">
        <f aca="false">IF(N2322="nulová",J2322,0)</f>
        <v>0</v>
      </c>
      <c r="BJ2322" s="3" t="s">
        <v>81</v>
      </c>
      <c r="BK2322" s="177" t="n">
        <f aca="false">ROUND(I2322*H2322,2)</f>
        <v>0</v>
      </c>
      <c r="BL2322" s="3" t="s">
        <v>273</v>
      </c>
      <c r="BM2322" s="176" t="s">
        <v>2279</v>
      </c>
    </row>
    <row r="2323" s="178" customFormat="true" ht="12" hidden="false" customHeight="false" outlineLevel="0" collapsed="false">
      <c r="B2323" s="179"/>
      <c r="D2323" s="180" t="s">
        <v>174</v>
      </c>
      <c r="E2323" s="181"/>
      <c r="F2323" s="182" t="s">
        <v>375</v>
      </c>
      <c r="H2323" s="181"/>
      <c r="I2323" s="183"/>
      <c r="L2323" s="179"/>
      <c r="M2323" s="184"/>
      <c r="N2323" s="185"/>
      <c r="O2323" s="185"/>
      <c r="P2323" s="185"/>
      <c r="Q2323" s="185"/>
      <c r="R2323" s="185"/>
      <c r="S2323" s="185"/>
      <c r="T2323" s="185"/>
      <c r="U2323" s="186"/>
      <c r="AT2323" s="181" t="s">
        <v>174</v>
      </c>
      <c r="AU2323" s="181" t="s">
        <v>83</v>
      </c>
      <c r="AV2323" s="178" t="s">
        <v>81</v>
      </c>
      <c r="AW2323" s="178" t="s">
        <v>176</v>
      </c>
      <c r="AX2323" s="178" t="s">
        <v>73</v>
      </c>
      <c r="AY2323" s="181" t="s">
        <v>165</v>
      </c>
    </row>
    <row r="2324" s="187" customFormat="true" ht="12" hidden="false" customHeight="false" outlineLevel="0" collapsed="false">
      <c r="B2324" s="188"/>
      <c r="D2324" s="180" t="s">
        <v>174</v>
      </c>
      <c r="E2324" s="189"/>
      <c r="F2324" s="190" t="s">
        <v>2280</v>
      </c>
      <c r="H2324" s="191" t="n">
        <v>41.172</v>
      </c>
      <c r="I2324" s="192"/>
      <c r="L2324" s="188"/>
      <c r="M2324" s="193"/>
      <c r="N2324" s="194"/>
      <c r="O2324" s="194"/>
      <c r="P2324" s="194"/>
      <c r="Q2324" s="194"/>
      <c r="R2324" s="194"/>
      <c r="S2324" s="194"/>
      <c r="T2324" s="194"/>
      <c r="U2324" s="195"/>
      <c r="AT2324" s="189" t="s">
        <v>174</v>
      </c>
      <c r="AU2324" s="189" t="s">
        <v>83</v>
      </c>
      <c r="AV2324" s="187" t="s">
        <v>83</v>
      </c>
      <c r="AW2324" s="187" t="s">
        <v>176</v>
      </c>
      <c r="AX2324" s="187" t="s">
        <v>73</v>
      </c>
      <c r="AY2324" s="189" t="s">
        <v>165</v>
      </c>
    </row>
    <row r="2325" s="187" customFormat="true" ht="12" hidden="false" customHeight="false" outlineLevel="0" collapsed="false">
      <c r="B2325" s="188"/>
      <c r="D2325" s="180" t="s">
        <v>174</v>
      </c>
      <c r="E2325" s="189"/>
      <c r="F2325" s="190" t="s">
        <v>2281</v>
      </c>
      <c r="H2325" s="191" t="n">
        <v>10.366</v>
      </c>
      <c r="I2325" s="192"/>
      <c r="L2325" s="188"/>
      <c r="M2325" s="193"/>
      <c r="N2325" s="194"/>
      <c r="O2325" s="194"/>
      <c r="P2325" s="194"/>
      <c r="Q2325" s="194"/>
      <c r="R2325" s="194"/>
      <c r="S2325" s="194"/>
      <c r="T2325" s="194"/>
      <c r="U2325" s="195"/>
      <c r="AT2325" s="189" t="s">
        <v>174</v>
      </c>
      <c r="AU2325" s="189" t="s">
        <v>83</v>
      </c>
      <c r="AV2325" s="187" t="s">
        <v>83</v>
      </c>
      <c r="AW2325" s="187" t="s">
        <v>176</v>
      </c>
      <c r="AX2325" s="187" t="s">
        <v>73</v>
      </c>
      <c r="AY2325" s="189" t="s">
        <v>165</v>
      </c>
    </row>
    <row r="2326" s="178" customFormat="true" ht="12" hidden="false" customHeight="false" outlineLevel="0" collapsed="false">
      <c r="B2326" s="179"/>
      <c r="D2326" s="180" t="s">
        <v>174</v>
      </c>
      <c r="E2326" s="181"/>
      <c r="F2326" s="182" t="s">
        <v>377</v>
      </c>
      <c r="H2326" s="181"/>
      <c r="I2326" s="183"/>
      <c r="L2326" s="179"/>
      <c r="M2326" s="184"/>
      <c r="N2326" s="185"/>
      <c r="O2326" s="185"/>
      <c r="P2326" s="185"/>
      <c r="Q2326" s="185"/>
      <c r="R2326" s="185"/>
      <c r="S2326" s="185"/>
      <c r="T2326" s="185"/>
      <c r="U2326" s="186"/>
      <c r="AT2326" s="181" t="s">
        <v>174</v>
      </c>
      <c r="AU2326" s="181" t="s">
        <v>83</v>
      </c>
      <c r="AV2326" s="178" t="s">
        <v>81</v>
      </c>
      <c r="AW2326" s="178" t="s">
        <v>176</v>
      </c>
      <c r="AX2326" s="178" t="s">
        <v>73</v>
      </c>
      <c r="AY2326" s="181" t="s">
        <v>165</v>
      </c>
    </row>
    <row r="2327" s="187" customFormat="true" ht="12" hidden="false" customHeight="false" outlineLevel="0" collapsed="false">
      <c r="B2327" s="188"/>
      <c r="D2327" s="180" t="s">
        <v>174</v>
      </c>
      <c r="E2327" s="189"/>
      <c r="F2327" s="190" t="s">
        <v>2280</v>
      </c>
      <c r="H2327" s="191" t="n">
        <v>41.172</v>
      </c>
      <c r="I2327" s="192"/>
      <c r="L2327" s="188"/>
      <c r="M2327" s="193"/>
      <c r="N2327" s="194"/>
      <c r="O2327" s="194"/>
      <c r="P2327" s="194"/>
      <c r="Q2327" s="194"/>
      <c r="R2327" s="194"/>
      <c r="S2327" s="194"/>
      <c r="T2327" s="194"/>
      <c r="U2327" s="195"/>
      <c r="AT2327" s="189" t="s">
        <v>174</v>
      </c>
      <c r="AU2327" s="189" t="s">
        <v>83</v>
      </c>
      <c r="AV2327" s="187" t="s">
        <v>83</v>
      </c>
      <c r="AW2327" s="187" t="s">
        <v>176</v>
      </c>
      <c r="AX2327" s="187" t="s">
        <v>73</v>
      </c>
      <c r="AY2327" s="189" t="s">
        <v>165</v>
      </c>
    </row>
    <row r="2328" s="187" customFormat="true" ht="12" hidden="false" customHeight="false" outlineLevel="0" collapsed="false">
      <c r="B2328" s="188"/>
      <c r="D2328" s="180" t="s">
        <v>174</v>
      </c>
      <c r="E2328" s="189"/>
      <c r="F2328" s="190" t="s">
        <v>2281</v>
      </c>
      <c r="H2328" s="191" t="n">
        <v>10.366</v>
      </c>
      <c r="I2328" s="192"/>
      <c r="L2328" s="188"/>
      <c r="M2328" s="193"/>
      <c r="N2328" s="194"/>
      <c r="O2328" s="194"/>
      <c r="P2328" s="194"/>
      <c r="Q2328" s="194"/>
      <c r="R2328" s="194"/>
      <c r="S2328" s="194"/>
      <c r="T2328" s="194"/>
      <c r="U2328" s="195"/>
      <c r="AT2328" s="189" t="s">
        <v>174</v>
      </c>
      <c r="AU2328" s="189" t="s">
        <v>83</v>
      </c>
      <c r="AV2328" s="187" t="s">
        <v>83</v>
      </c>
      <c r="AW2328" s="187" t="s">
        <v>176</v>
      </c>
      <c r="AX2328" s="187" t="s">
        <v>73</v>
      </c>
      <c r="AY2328" s="189" t="s">
        <v>165</v>
      </c>
    </row>
    <row r="2329" s="196" customFormat="true" ht="12" hidden="false" customHeight="false" outlineLevel="0" collapsed="false">
      <c r="B2329" s="197"/>
      <c r="D2329" s="180" t="s">
        <v>174</v>
      </c>
      <c r="E2329" s="198"/>
      <c r="F2329" s="199" t="s">
        <v>178</v>
      </c>
      <c r="H2329" s="200" t="n">
        <v>103.076</v>
      </c>
      <c r="I2329" s="201"/>
      <c r="L2329" s="197"/>
      <c r="M2329" s="202"/>
      <c r="N2329" s="203"/>
      <c r="O2329" s="203"/>
      <c r="P2329" s="203"/>
      <c r="Q2329" s="203"/>
      <c r="R2329" s="203"/>
      <c r="S2329" s="203"/>
      <c r="T2329" s="203"/>
      <c r="U2329" s="204"/>
      <c r="AT2329" s="198" t="s">
        <v>174</v>
      </c>
      <c r="AU2329" s="198" t="s">
        <v>83</v>
      </c>
      <c r="AV2329" s="196" t="s">
        <v>172</v>
      </c>
      <c r="AW2329" s="196" t="s">
        <v>176</v>
      </c>
      <c r="AX2329" s="196" t="s">
        <v>81</v>
      </c>
      <c r="AY2329" s="198" t="s">
        <v>165</v>
      </c>
    </row>
    <row r="2330" s="22" customFormat="true" ht="24" hidden="false" customHeight="true" outlineLevel="0" collapsed="false">
      <c r="B2330" s="164"/>
      <c r="C2330" s="165" t="s">
        <v>2282</v>
      </c>
      <c r="D2330" s="165" t="s">
        <v>167</v>
      </c>
      <c r="E2330" s="166" t="s">
        <v>2283</v>
      </c>
      <c r="F2330" s="167" t="s">
        <v>2284</v>
      </c>
      <c r="G2330" s="168" t="s">
        <v>170</v>
      </c>
      <c r="H2330" s="169" t="n">
        <v>4.19</v>
      </c>
      <c r="I2330" s="170"/>
      <c r="J2330" s="171" t="n">
        <f aca="false">ROUND(I2330*H2330,2)</f>
        <v>0</v>
      </c>
      <c r="K2330" s="215" t="s">
        <v>171</v>
      </c>
      <c r="L2330" s="23"/>
      <c r="M2330" s="172"/>
      <c r="N2330" s="173" t="s">
        <v>44</v>
      </c>
      <c r="O2330" s="54"/>
      <c r="P2330" s="174" t="n">
        <f aca="false">O2330*H2330</f>
        <v>0</v>
      </c>
      <c r="Q2330" s="174" t="n">
        <v>0</v>
      </c>
      <c r="R2330" s="174" t="n">
        <f aca="false">Q2330*H2330</f>
        <v>0</v>
      </c>
      <c r="S2330" s="174" t="n">
        <v>0</v>
      </c>
      <c r="T2330" s="174" t="n">
        <f aca="false">S2330*H2330</f>
        <v>0</v>
      </c>
      <c r="U2330" s="175"/>
      <c r="AR2330" s="176" t="s">
        <v>273</v>
      </c>
      <c r="AT2330" s="176" t="s">
        <v>167</v>
      </c>
      <c r="AU2330" s="176" t="s">
        <v>83</v>
      </c>
      <c r="AY2330" s="3" t="s">
        <v>165</v>
      </c>
      <c r="BE2330" s="177" t="n">
        <f aca="false">IF(N2330="základní",J2330,0)</f>
        <v>0</v>
      </c>
      <c r="BF2330" s="177" t="n">
        <f aca="false">IF(N2330="snížená",J2330,0)</f>
        <v>0</v>
      </c>
      <c r="BG2330" s="177" t="n">
        <f aca="false">IF(N2330="zákl. přenesená",J2330,0)</f>
        <v>0</v>
      </c>
      <c r="BH2330" s="177" t="n">
        <f aca="false">IF(N2330="sníž. přenesená",J2330,0)</f>
        <v>0</v>
      </c>
      <c r="BI2330" s="177" t="n">
        <f aca="false">IF(N2330="nulová",J2330,0)</f>
        <v>0</v>
      </c>
      <c r="BJ2330" s="3" t="s">
        <v>81</v>
      </c>
      <c r="BK2330" s="177" t="n">
        <f aca="false">ROUND(I2330*H2330,2)</f>
        <v>0</v>
      </c>
      <c r="BL2330" s="3" t="s">
        <v>273</v>
      </c>
      <c r="BM2330" s="176" t="s">
        <v>2285</v>
      </c>
    </row>
    <row r="2331" s="178" customFormat="true" ht="12" hidden="false" customHeight="false" outlineLevel="0" collapsed="false">
      <c r="B2331" s="179"/>
      <c r="D2331" s="180" t="s">
        <v>174</v>
      </c>
      <c r="E2331" s="181"/>
      <c r="F2331" s="182" t="s">
        <v>1256</v>
      </c>
      <c r="H2331" s="181"/>
      <c r="I2331" s="183"/>
      <c r="L2331" s="179"/>
      <c r="M2331" s="184"/>
      <c r="N2331" s="185"/>
      <c r="O2331" s="185"/>
      <c r="P2331" s="185"/>
      <c r="Q2331" s="185"/>
      <c r="R2331" s="185"/>
      <c r="S2331" s="185"/>
      <c r="T2331" s="185"/>
      <c r="U2331" s="186"/>
      <c r="AT2331" s="181" t="s">
        <v>174</v>
      </c>
      <c r="AU2331" s="181" t="s">
        <v>83</v>
      </c>
      <c r="AV2331" s="178" t="s">
        <v>81</v>
      </c>
      <c r="AW2331" s="178" t="s">
        <v>176</v>
      </c>
      <c r="AX2331" s="178" t="s">
        <v>73</v>
      </c>
      <c r="AY2331" s="181" t="s">
        <v>165</v>
      </c>
    </row>
    <row r="2332" s="187" customFormat="true" ht="12" hidden="false" customHeight="false" outlineLevel="0" collapsed="false">
      <c r="B2332" s="188"/>
      <c r="D2332" s="180" t="s">
        <v>174</v>
      </c>
      <c r="E2332" s="189"/>
      <c r="F2332" s="190" t="s">
        <v>2286</v>
      </c>
      <c r="H2332" s="191" t="n">
        <v>2.1</v>
      </c>
      <c r="I2332" s="192"/>
      <c r="L2332" s="188"/>
      <c r="M2332" s="193"/>
      <c r="N2332" s="194"/>
      <c r="O2332" s="194"/>
      <c r="P2332" s="194"/>
      <c r="Q2332" s="194"/>
      <c r="R2332" s="194"/>
      <c r="S2332" s="194"/>
      <c r="T2332" s="194"/>
      <c r="U2332" s="195"/>
      <c r="AT2332" s="189" t="s">
        <v>174</v>
      </c>
      <c r="AU2332" s="189" t="s">
        <v>83</v>
      </c>
      <c r="AV2332" s="187" t="s">
        <v>83</v>
      </c>
      <c r="AW2332" s="187" t="s">
        <v>176</v>
      </c>
      <c r="AX2332" s="187" t="s">
        <v>73</v>
      </c>
      <c r="AY2332" s="189" t="s">
        <v>165</v>
      </c>
    </row>
    <row r="2333" s="187" customFormat="true" ht="12" hidden="false" customHeight="false" outlineLevel="0" collapsed="false">
      <c r="B2333" s="188"/>
      <c r="D2333" s="180" t="s">
        <v>174</v>
      </c>
      <c r="E2333" s="189"/>
      <c r="F2333" s="190" t="s">
        <v>2287</v>
      </c>
      <c r="H2333" s="191" t="n">
        <v>2.09</v>
      </c>
      <c r="I2333" s="192"/>
      <c r="L2333" s="188"/>
      <c r="M2333" s="193"/>
      <c r="N2333" s="194"/>
      <c r="O2333" s="194"/>
      <c r="P2333" s="194"/>
      <c r="Q2333" s="194"/>
      <c r="R2333" s="194"/>
      <c r="S2333" s="194"/>
      <c r="T2333" s="194"/>
      <c r="U2333" s="195"/>
      <c r="AT2333" s="189" t="s">
        <v>174</v>
      </c>
      <c r="AU2333" s="189" t="s">
        <v>83</v>
      </c>
      <c r="AV2333" s="187" t="s">
        <v>83</v>
      </c>
      <c r="AW2333" s="187" t="s">
        <v>176</v>
      </c>
      <c r="AX2333" s="187" t="s">
        <v>73</v>
      </c>
      <c r="AY2333" s="189" t="s">
        <v>165</v>
      </c>
    </row>
    <row r="2334" s="196" customFormat="true" ht="12" hidden="false" customHeight="false" outlineLevel="0" collapsed="false">
      <c r="B2334" s="197"/>
      <c r="D2334" s="180" t="s">
        <v>174</v>
      </c>
      <c r="E2334" s="198"/>
      <c r="F2334" s="199" t="s">
        <v>178</v>
      </c>
      <c r="H2334" s="200" t="n">
        <v>4.19</v>
      </c>
      <c r="I2334" s="201"/>
      <c r="L2334" s="197"/>
      <c r="M2334" s="202"/>
      <c r="N2334" s="203"/>
      <c r="O2334" s="203"/>
      <c r="P2334" s="203"/>
      <c r="Q2334" s="203"/>
      <c r="R2334" s="203"/>
      <c r="S2334" s="203"/>
      <c r="T2334" s="203"/>
      <c r="U2334" s="204"/>
      <c r="AT2334" s="198" t="s">
        <v>174</v>
      </c>
      <c r="AU2334" s="198" t="s">
        <v>83</v>
      </c>
      <c r="AV2334" s="196" t="s">
        <v>172</v>
      </c>
      <c r="AW2334" s="196" t="s">
        <v>176</v>
      </c>
      <c r="AX2334" s="196" t="s">
        <v>81</v>
      </c>
      <c r="AY2334" s="198" t="s">
        <v>165</v>
      </c>
    </row>
    <row r="2335" s="22" customFormat="true" ht="24" hidden="false" customHeight="true" outlineLevel="0" collapsed="false">
      <c r="B2335" s="164"/>
      <c r="C2335" s="205" t="s">
        <v>2288</v>
      </c>
      <c r="D2335" s="205" t="s">
        <v>262</v>
      </c>
      <c r="E2335" s="206" t="s">
        <v>2289</v>
      </c>
      <c r="F2335" s="207" t="s">
        <v>2290</v>
      </c>
      <c r="G2335" s="208" t="s">
        <v>170</v>
      </c>
      <c r="H2335" s="209" t="n">
        <v>4.819</v>
      </c>
      <c r="I2335" s="210"/>
      <c r="J2335" s="211" t="n">
        <f aca="false">ROUND(I2335*H2335,2)</f>
        <v>0</v>
      </c>
      <c r="K2335" s="207" t="s">
        <v>171</v>
      </c>
      <c r="L2335" s="212"/>
      <c r="M2335" s="213"/>
      <c r="N2335" s="214" t="s">
        <v>44</v>
      </c>
      <c r="O2335" s="54"/>
      <c r="P2335" s="174" t="n">
        <f aca="false">O2335*H2335</f>
        <v>0</v>
      </c>
      <c r="Q2335" s="174" t="n">
        <v>0.00735</v>
      </c>
      <c r="R2335" s="174" t="n">
        <f aca="false">Q2335*H2335</f>
        <v>0.03541965</v>
      </c>
      <c r="S2335" s="174" t="n">
        <v>0</v>
      </c>
      <c r="T2335" s="174" t="n">
        <f aca="false">S2335*H2335</f>
        <v>0</v>
      </c>
      <c r="U2335" s="175"/>
      <c r="AR2335" s="176" t="s">
        <v>369</v>
      </c>
      <c r="AT2335" s="176" t="s">
        <v>262</v>
      </c>
      <c r="AU2335" s="176" t="s">
        <v>83</v>
      </c>
      <c r="AY2335" s="3" t="s">
        <v>165</v>
      </c>
      <c r="BE2335" s="177" t="n">
        <f aca="false">IF(N2335="základní",J2335,0)</f>
        <v>0</v>
      </c>
      <c r="BF2335" s="177" t="n">
        <f aca="false">IF(N2335="snížená",J2335,0)</f>
        <v>0</v>
      </c>
      <c r="BG2335" s="177" t="n">
        <f aca="false">IF(N2335="zákl. přenesená",J2335,0)</f>
        <v>0</v>
      </c>
      <c r="BH2335" s="177" t="n">
        <f aca="false">IF(N2335="sníž. přenesená",J2335,0)</f>
        <v>0</v>
      </c>
      <c r="BI2335" s="177" t="n">
        <f aca="false">IF(N2335="nulová",J2335,0)</f>
        <v>0</v>
      </c>
      <c r="BJ2335" s="3" t="s">
        <v>81</v>
      </c>
      <c r="BK2335" s="177" t="n">
        <f aca="false">ROUND(I2335*H2335,2)</f>
        <v>0</v>
      </c>
      <c r="BL2335" s="3" t="s">
        <v>273</v>
      </c>
      <c r="BM2335" s="176" t="s">
        <v>2291</v>
      </c>
    </row>
    <row r="2336" s="187" customFormat="true" ht="12" hidden="false" customHeight="false" outlineLevel="0" collapsed="false">
      <c r="B2336" s="188"/>
      <c r="D2336" s="180" t="s">
        <v>174</v>
      </c>
      <c r="E2336" s="189"/>
      <c r="F2336" s="190" t="s">
        <v>2292</v>
      </c>
      <c r="H2336" s="191" t="n">
        <v>4.8185</v>
      </c>
      <c r="I2336" s="192"/>
      <c r="L2336" s="188"/>
      <c r="M2336" s="193"/>
      <c r="N2336" s="194"/>
      <c r="O2336" s="194"/>
      <c r="P2336" s="194"/>
      <c r="Q2336" s="194"/>
      <c r="R2336" s="194"/>
      <c r="S2336" s="194"/>
      <c r="T2336" s="194"/>
      <c r="U2336" s="195"/>
      <c r="AT2336" s="189" t="s">
        <v>174</v>
      </c>
      <c r="AU2336" s="189" t="s">
        <v>83</v>
      </c>
      <c r="AV2336" s="187" t="s">
        <v>83</v>
      </c>
      <c r="AW2336" s="187" t="s">
        <v>176</v>
      </c>
      <c r="AX2336" s="187" t="s">
        <v>73</v>
      </c>
      <c r="AY2336" s="189" t="s">
        <v>165</v>
      </c>
    </row>
    <row r="2337" s="196" customFormat="true" ht="12" hidden="false" customHeight="false" outlineLevel="0" collapsed="false">
      <c r="B2337" s="197"/>
      <c r="D2337" s="180" t="s">
        <v>174</v>
      </c>
      <c r="E2337" s="198"/>
      <c r="F2337" s="199" t="s">
        <v>178</v>
      </c>
      <c r="H2337" s="200" t="n">
        <v>4.8185</v>
      </c>
      <c r="I2337" s="201"/>
      <c r="L2337" s="197"/>
      <c r="M2337" s="202"/>
      <c r="N2337" s="203"/>
      <c r="O2337" s="203"/>
      <c r="P2337" s="203"/>
      <c r="Q2337" s="203"/>
      <c r="R2337" s="203"/>
      <c r="S2337" s="203"/>
      <c r="T2337" s="203"/>
      <c r="U2337" s="204"/>
      <c r="AT2337" s="198" t="s">
        <v>174</v>
      </c>
      <c r="AU2337" s="198" t="s">
        <v>83</v>
      </c>
      <c r="AV2337" s="196" t="s">
        <v>172</v>
      </c>
      <c r="AW2337" s="196" t="s">
        <v>176</v>
      </c>
      <c r="AX2337" s="196" t="s">
        <v>81</v>
      </c>
      <c r="AY2337" s="198" t="s">
        <v>165</v>
      </c>
    </row>
    <row r="2338" s="22" customFormat="true" ht="16.5" hidden="false" customHeight="true" outlineLevel="0" collapsed="false">
      <c r="B2338" s="164"/>
      <c r="C2338" s="165" t="s">
        <v>2293</v>
      </c>
      <c r="D2338" s="165" t="s">
        <v>167</v>
      </c>
      <c r="E2338" s="166" t="s">
        <v>2294</v>
      </c>
      <c r="F2338" s="167" t="s">
        <v>2295</v>
      </c>
      <c r="G2338" s="168" t="s">
        <v>181</v>
      </c>
      <c r="H2338" s="169" t="n">
        <v>16.76</v>
      </c>
      <c r="I2338" s="170"/>
      <c r="J2338" s="171" t="n">
        <f aca="false">ROUND(I2338*H2338,2)</f>
        <v>0</v>
      </c>
      <c r="K2338" s="215" t="s">
        <v>171</v>
      </c>
      <c r="L2338" s="23"/>
      <c r="M2338" s="172"/>
      <c r="N2338" s="173" t="s">
        <v>44</v>
      </c>
      <c r="O2338" s="54"/>
      <c r="P2338" s="174" t="n">
        <f aca="false">O2338*H2338</f>
        <v>0</v>
      </c>
      <c r="Q2338" s="174" t="n">
        <v>0</v>
      </c>
      <c r="R2338" s="174" t="n">
        <f aca="false">Q2338*H2338</f>
        <v>0</v>
      </c>
      <c r="S2338" s="174" t="n">
        <v>0</v>
      </c>
      <c r="T2338" s="174" t="n">
        <f aca="false">S2338*H2338</f>
        <v>0</v>
      </c>
      <c r="U2338" s="175"/>
      <c r="AR2338" s="176" t="s">
        <v>273</v>
      </c>
      <c r="AT2338" s="176" t="s">
        <v>167</v>
      </c>
      <c r="AU2338" s="176" t="s">
        <v>83</v>
      </c>
      <c r="AY2338" s="3" t="s">
        <v>165</v>
      </c>
      <c r="BE2338" s="177" t="n">
        <f aca="false">IF(N2338="základní",J2338,0)</f>
        <v>0</v>
      </c>
      <c r="BF2338" s="177" t="n">
        <f aca="false">IF(N2338="snížená",J2338,0)</f>
        <v>0</v>
      </c>
      <c r="BG2338" s="177" t="n">
        <f aca="false">IF(N2338="zákl. přenesená",J2338,0)</f>
        <v>0</v>
      </c>
      <c r="BH2338" s="177" t="n">
        <f aca="false">IF(N2338="sníž. přenesená",J2338,0)</f>
        <v>0</v>
      </c>
      <c r="BI2338" s="177" t="n">
        <f aca="false">IF(N2338="nulová",J2338,0)</f>
        <v>0</v>
      </c>
      <c r="BJ2338" s="3" t="s">
        <v>81</v>
      </c>
      <c r="BK2338" s="177" t="n">
        <f aca="false">ROUND(I2338*H2338,2)</f>
        <v>0</v>
      </c>
      <c r="BL2338" s="3" t="s">
        <v>273</v>
      </c>
      <c r="BM2338" s="176" t="s">
        <v>2296</v>
      </c>
    </row>
    <row r="2339" s="187" customFormat="true" ht="12" hidden="false" customHeight="false" outlineLevel="0" collapsed="false">
      <c r="B2339" s="188"/>
      <c r="D2339" s="180" t="s">
        <v>174</v>
      </c>
      <c r="E2339" s="189"/>
      <c r="F2339" s="190" t="s">
        <v>2297</v>
      </c>
      <c r="H2339" s="191" t="n">
        <v>16.76</v>
      </c>
      <c r="I2339" s="192"/>
      <c r="L2339" s="188"/>
      <c r="M2339" s="193"/>
      <c r="N2339" s="194"/>
      <c r="O2339" s="194"/>
      <c r="P2339" s="194"/>
      <c r="Q2339" s="194"/>
      <c r="R2339" s="194"/>
      <c r="S2339" s="194"/>
      <c r="T2339" s="194"/>
      <c r="U2339" s="195"/>
      <c r="AT2339" s="189" t="s">
        <v>174</v>
      </c>
      <c r="AU2339" s="189" t="s">
        <v>83</v>
      </c>
      <c r="AV2339" s="187" t="s">
        <v>83</v>
      </c>
      <c r="AW2339" s="187" t="s">
        <v>176</v>
      </c>
      <c r="AX2339" s="187" t="s">
        <v>73</v>
      </c>
      <c r="AY2339" s="189" t="s">
        <v>165</v>
      </c>
    </row>
    <row r="2340" s="196" customFormat="true" ht="12" hidden="false" customHeight="false" outlineLevel="0" collapsed="false">
      <c r="B2340" s="197"/>
      <c r="D2340" s="180" t="s">
        <v>174</v>
      </c>
      <c r="E2340" s="198"/>
      <c r="F2340" s="199" t="s">
        <v>178</v>
      </c>
      <c r="H2340" s="200" t="n">
        <v>16.76</v>
      </c>
      <c r="I2340" s="201"/>
      <c r="L2340" s="197"/>
      <c r="M2340" s="202"/>
      <c r="N2340" s="203"/>
      <c r="O2340" s="203"/>
      <c r="P2340" s="203"/>
      <c r="Q2340" s="203"/>
      <c r="R2340" s="203"/>
      <c r="S2340" s="203"/>
      <c r="T2340" s="203"/>
      <c r="U2340" s="204"/>
      <c r="AT2340" s="198" t="s">
        <v>174</v>
      </c>
      <c r="AU2340" s="198" t="s">
        <v>83</v>
      </c>
      <c r="AV2340" s="196" t="s">
        <v>172</v>
      </c>
      <c r="AW2340" s="196" t="s">
        <v>176</v>
      </c>
      <c r="AX2340" s="196" t="s">
        <v>81</v>
      </c>
      <c r="AY2340" s="198" t="s">
        <v>165</v>
      </c>
    </row>
    <row r="2341" s="22" customFormat="true" ht="24" hidden="false" customHeight="true" outlineLevel="0" collapsed="false">
      <c r="B2341" s="164"/>
      <c r="C2341" s="205" t="s">
        <v>2298</v>
      </c>
      <c r="D2341" s="205" t="s">
        <v>262</v>
      </c>
      <c r="E2341" s="206" t="s">
        <v>2097</v>
      </c>
      <c r="F2341" s="207" t="s">
        <v>2098</v>
      </c>
      <c r="G2341" s="208" t="s">
        <v>187</v>
      </c>
      <c r="H2341" s="209" t="n">
        <v>0.046</v>
      </c>
      <c r="I2341" s="210"/>
      <c r="J2341" s="211" t="n">
        <f aca="false">ROUND(I2341*H2341,2)</f>
        <v>0</v>
      </c>
      <c r="K2341" s="207" t="s">
        <v>171</v>
      </c>
      <c r="L2341" s="212"/>
      <c r="M2341" s="213"/>
      <c r="N2341" s="214" t="s">
        <v>44</v>
      </c>
      <c r="O2341" s="54"/>
      <c r="P2341" s="174" t="n">
        <f aca="false">O2341*H2341</f>
        <v>0</v>
      </c>
      <c r="Q2341" s="174" t="n">
        <v>0.55</v>
      </c>
      <c r="R2341" s="174" t="n">
        <f aca="false">Q2341*H2341</f>
        <v>0.0253</v>
      </c>
      <c r="S2341" s="174" t="n">
        <v>0</v>
      </c>
      <c r="T2341" s="174" t="n">
        <f aca="false">S2341*H2341</f>
        <v>0</v>
      </c>
      <c r="U2341" s="175"/>
      <c r="AR2341" s="176" t="s">
        <v>369</v>
      </c>
      <c r="AT2341" s="176" t="s">
        <v>262</v>
      </c>
      <c r="AU2341" s="176" t="s">
        <v>83</v>
      </c>
      <c r="AY2341" s="3" t="s">
        <v>165</v>
      </c>
      <c r="BE2341" s="177" t="n">
        <f aca="false">IF(N2341="základní",J2341,0)</f>
        <v>0</v>
      </c>
      <c r="BF2341" s="177" t="n">
        <f aca="false">IF(N2341="snížená",J2341,0)</f>
        <v>0</v>
      </c>
      <c r="BG2341" s="177" t="n">
        <f aca="false">IF(N2341="zákl. přenesená",J2341,0)</f>
        <v>0</v>
      </c>
      <c r="BH2341" s="177" t="n">
        <f aca="false">IF(N2341="sníž. přenesená",J2341,0)</f>
        <v>0</v>
      </c>
      <c r="BI2341" s="177" t="n">
        <f aca="false">IF(N2341="nulová",J2341,0)</f>
        <v>0</v>
      </c>
      <c r="BJ2341" s="3" t="s">
        <v>81</v>
      </c>
      <c r="BK2341" s="177" t="n">
        <f aca="false">ROUND(I2341*H2341,2)</f>
        <v>0</v>
      </c>
      <c r="BL2341" s="3" t="s">
        <v>273</v>
      </c>
      <c r="BM2341" s="176" t="s">
        <v>2299</v>
      </c>
    </row>
    <row r="2342" s="187" customFormat="true" ht="12" hidden="false" customHeight="false" outlineLevel="0" collapsed="false">
      <c r="B2342" s="188"/>
      <c r="D2342" s="180" t="s">
        <v>174</v>
      </c>
      <c r="E2342" s="189"/>
      <c r="F2342" s="190" t="s">
        <v>2300</v>
      </c>
      <c r="H2342" s="191" t="n">
        <v>0.0462576</v>
      </c>
      <c r="I2342" s="192"/>
      <c r="L2342" s="188"/>
      <c r="M2342" s="193"/>
      <c r="N2342" s="194"/>
      <c r="O2342" s="194"/>
      <c r="P2342" s="194"/>
      <c r="Q2342" s="194"/>
      <c r="R2342" s="194"/>
      <c r="S2342" s="194"/>
      <c r="T2342" s="194"/>
      <c r="U2342" s="195"/>
      <c r="AT2342" s="189" t="s">
        <v>174</v>
      </c>
      <c r="AU2342" s="189" t="s">
        <v>83</v>
      </c>
      <c r="AV2342" s="187" t="s">
        <v>83</v>
      </c>
      <c r="AW2342" s="187" t="s">
        <v>176</v>
      </c>
      <c r="AX2342" s="187" t="s">
        <v>73</v>
      </c>
      <c r="AY2342" s="189" t="s">
        <v>165</v>
      </c>
    </row>
    <row r="2343" s="196" customFormat="true" ht="12" hidden="false" customHeight="false" outlineLevel="0" collapsed="false">
      <c r="B2343" s="197"/>
      <c r="D2343" s="180" t="s">
        <v>174</v>
      </c>
      <c r="E2343" s="198"/>
      <c r="F2343" s="199" t="s">
        <v>178</v>
      </c>
      <c r="H2343" s="200" t="n">
        <v>0.0462576</v>
      </c>
      <c r="I2343" s="201"/>
      <c r="L2343" s="197"/>
      <c r="M2343" s="202"/>
      <c r="N2343" s="203"/>
      <c r="O2343" s="203"/>
      <c r="P2343" s="203"/>
      <c r="Q2343" s="203"/>
      <c r="R2343" s="203"/>
      <c r="S2343" s="203"/>
      <c r="T2343" s="203"/>
      <c r="U2343" s="204"/>
      <c r="AT2343" s="198" t="s">
        <v>174</v>
      </c>
      <c r="AU2343" s="198" t="s">
        <v>83</v>
      </c>
      <c r="AV2343" s="196" t="s">
        <v>172</v>
      </c>
      <c r="AW2343" s="196" t="s">
        <v>176</v>
      </c>
      <c r="AX2343" s="196" t="s">
        <v>81</v>
      </c>
      <c r="AY2343" s="198" t="s">
        <v>165</v>
      </c>
    </row>
    <row r="2344" s="22" customFormat="true" ht="24" hidden="false" customHeight="true" outlineLevel="0" collapsed="false">
      <c r="B2344" s="164"/>
      <c r="C2344" s="165" t="s">
        <v>2301</v>
      </c>
      <c r="D2344" s="165" t="s">
        <v>167</v>
      </c>
      <c r="E2344" s="166" t="s">
        <v>2302</v>
      </c>
      <c r="F2344" s="167" t="s">
        <v>2303</v>
      </c>
      <c r="G2344" s="168" t="s">
        <v>403</v>
      </c>
      <c r="H2344" s="169" t="n">
        <v>47</v>
      </c>
      <c r="I2344" s="170"/>
      <c r="J2344" s="171" t="n">
        <f aca="false">ROUND(I2344*H2344,2)</f>
        <v>0</v>
      </c>
      <c r="K2344" s="215" t="s">
        <v>171</v>
      </c>
      <c r="L2344" s="23"/>
      <c r="M2344" s="172"/>
      <c r="N2344" s="173" t="s">
        <v>44</v>
      </c>
      <c r="O2344" s="54"/>
      <c r="P2344" s="174" t="n">
        <f aca="false">O2344*H2344</f>
        <v>0</v>
      </c>
      <c r="Q2344" s="174" t="n">
        <v>0</v>
      </c>
      <c r="R2344" s="174" t="n">
        <f aca="false">Q2344*H2344</f>
        <v>0</v>
      </c>
      <c r="S2344" s="174" t="n">
        <v>0</v>
      </c>
      <c r="T2344" s="174" t="n">
        <f aca="false">S2344*H2344</f>
        <v>0</v>
      </c>
      <c r="U2344" s="175"/>
      <c r="AR2344" s="176" t="s">
        <v>273</v>
      </c>
      <c r="AT2344" s="176" t="s">
        <v>167</v>
      </c>
      <c r="AU2344" s="176" t="s">
        <v>83</v>
      </c>
      <c r="AY2344" s="3" t="s">
        <v>165</v>
      </c>
      <c r="BE2344" s="177" t="n">
        <f aca="false">IF(N2344="základní",J2344,0)</f>
        <v>0</v>
      </c>
      <c r="BF2344" s="177" t="n">
        <f aca="false">IF(N2344="snížená",J2344,0)</f>
        <v>0</v>
      </c>
      <c r="BG2344" s="177" t="n">
        <f aca="false">IF(N2344="zákl. přenesená",J2344,0)</f>
        <v>0</v>
      </c>
      <c r="BH2344" s="177" t="n">
        <f aca="false">IF(N2344="sníž. přenesená",J2344,0)</f>
        <v>0</v>
      </c>
      <c r="BI2344" s="177" t="n">
        <f aca="false">IF(N2344="nulová",J2344,0)</f>
        <v>0</v>
      </c>
      <c r="BJ2344" s="3" t="s">
        <v>81</v>
      </c>
      <c r="BK2344" s="177" t="n">
        <f aca="false">ROUND(I2344*H2344,2)</f>
        <v>0</v>
      </c>
      <c r="BL2344" s="3" t="s">
        <v>273</v>
      </c>
      <c r="BM2344" s="176" t="s">
        <v>2304</v>
      </c>
    </row>
    <row r="2345" s="187" customFormat="true" ht="12" hidden="false" customHeight="false" outlineLevel="0" collapsed="false">
      <c r="B2345" s="188"/>
      <c r="D2345" s="180" t="s">
        <v>174</v>
      </c>
      <c r="E2345" s="189"/>
      <c r="F2345" s="190" t="s">
        <v>2305</v>
      </c>
      <c r="H2345" s="191" t="n">
        <v>11</v>
      </c>
      <c r="I2345" s="192"/>
      <c r="L2345" s="188"/>
      <c r="M2345" s="193"/>
      <c r="N2345" s="194"/>
      <c r="O2345" s="194"/>
      <c r="P2345" s="194"/>
      <c r="Q2345" s="194"/>
      <c r="R2345" s="194"/>
      <c r="S2345" s="194"/>
      <c r="T2345" s="194"/>
      <c r="U2345" s="195"/>
      <c r="AT2345" s="189" t="s">
        <v>174</v>
      </c>
      <c r="AU2345" s="189" t="s">
        <v>83</v>
      </c>
      <c r="AV2345" s="187" t="s">
        <v>83</v>
      </c>
      <c r="AW2345" s="187" t="s">
        <v>176</v>
      </c>
      <c r="AX2345" s="187" t="s">
        <v>73</v>
      </c>
      <c r="AY2345" s="189" t="s">
        <v>165</v>
      </c>
    </row>
    <row r="2346" s="187" customFormat="true" ht="12" hidden="false" customHeight="false" outlineLevel="0" collapsed="false">
      <c r="B2346" s="188"/>
      <c r="D2346" s="180" t="s">
        <v>174</v>
      </c>
      <c r="E2346" s="189"/>
      <c r="F2346" s="190" t="s">
        <v>2306</v>
      </c>
      <c r="H2346" s="191" t="n">
        <v>12</v>
      </c>
      <c r="I2346" s="192"/>
      <c r="L2346" s="188"/>
      <c r="M2346" s="193"/>
      <c r="N2346" s="194"/>
      <c r="O2346" s="194"/>
      <c r="P2346" s="194"/>
      <c r="Q2346" s="194"/>
      <c r="R2346" s="194"/>
      <c r="S2346" s="194"/>
      <c r="T2346" s="194"/>
      <c r="U2346" s="195"/>
      <c r="AT2346" s="189" t="s">
        <v>174</v>
      </c>
      <c r="AU2346" s="189" t="s">
        <v>83</v>
      </c>
      <c r="AV2346" s="187" t="s">
        <v>83</v>
      </c>
      <c r="AW2346" s="187" t="s">
        <v>176</v>
      </c>
      <c r="AX2346" s="187" t="s">
        <v>73</v>
      </c>
      <c r="AY2346" s="189" t="s">
        <v>165</v>
      </c>
    </row>
    <row r="2347" s="187" customFormat="true" ht="12" hidden="false" customHeight="false" outlineLevel="0" collapsed="false">
      <c r="B2347" s="188"/>
      <c r="D2347" s="180" t="s">
        <v>174</v>
      </c>
      <c r="E2347" s="189"/>
      <c r="F2347" s="190" t="s">
        <v>2307</v>
      </c>
      <c r="H2347" s="191" t="n">
        <v>7</v>
      </c>
      <c r="I2347" s="192"/>
      <c r="L2347" s="188"/>
      <c r="M2347" s="193"/>
      <c r="N2347" s="194"/>
      <c r="O2347" s="194"/>
      <c r="P2347" s="194"/>
      <c r="Q2347" s="194"/>
      <c r="R2347" s="194"/>
      <c r="S2347" s="194"/>
      <c r="T2347" s="194"/>
      <c r="U2347" s="195"/>
      <c r="AT2347" s="189" t="s">
        <v>174</v>
      </c>
      <c r="AU2347" s="189" t="s">
        <v>83</v>
      </c>
      <c r="AV2347" s="187" t="s">
        <v>83</v>
      </c>
      <c r="AW2347" s="187" t="s">
        <v>176</v>
      </c>
      <c r="AX2347" s="187" t="s">
        <v>73</v>
      </c>
      <c r="AY2347" s="189" t="s">
        <v>165</v>
      </c>
    </row>
    <row r="2348" s="187" customFormat="true" ht="12" hidden="false" customHeight="false" outlineLevel="0" collapsed="false">
      <c r="B2348" s="188"/>
      <c r="D2348" s="180" t="s">
        <v>174</v>
      </c>
      <c r="E2348" s="189"/>
      <c r="F2348" s="190" t="s">
        <v>2308</v>
      </c>
      <c r="H2348" s="191" t="n">
        <v>4</v>
      </c>
      <c r="I2348" s="192"/>
      <c r="L2348" s="188"/>
      <c r="M2348" s="193"/>
      <c r="N2348" s="194"/>
      <c r="O2348" s="194"/>
      <c r="P2348" s="194"/>
      <c r="Q2348" s="194"/>
      <c r="R2348" s="194"/>
      <c r="S2348" s="194"/>
      <c r="T2348" s="194"/>
      <c r="U2348" s="195"/>
      <c r="AT2348" s="189" t="s">
        <v>174</v>
      </c>
      <c r="AU2348" s="189" t="s">
        <v>83</v>
      </c>
      <c r="AV2348" s="187" t="s">
        <v>83</v>
      </c>
      <c r="AW2348" s="187" t="s">
        <v>176</v>
      </c>
      <c r="AX2348" s="187" t="s">
        <v>73</v>
      </c>
      <c r="AY2348" s="189" t="s">
        <v>165</v>
      </c>
    </row>
    <row r="2349" s="187" customFormat="true" ht="12" hidden="false" customHeight="false" outlineLevel="0" collapsed="false">
      <c r="B2349" s="188"/>
      <c r="D2349" s="180" t="s">
        <v>174</v>
      </c>
      <c r="E2349" s="189"/>
      <c r="F2349" s="190" t="s">
        <v>2309</v>
      </c>
      <c r="H2349" s="191" t="n">
        <v>2</v>
      </c>
      <c r="I2349" s="192"/>
      <c r="L2349" s="188"/>
      <c r="M2349" s="193"/>
      <c r="N2349" s="194"/>
      <c r="O2349" s="194"/>
      <c r="P2349" s="194"/>
      <c r="Q2349" s="194"/>
      <c r="R2349" s="194"/>
      <c r="S2349" s="194"/>
      <c r="T2349" s="194"/>
      <c r="U2349" s="195"/>
      <c r="AT2349" s="189" t="s">
        <v>174</v>
      </c>
      <c r="AU2349" s="189" t="s">
        <v>83</v>
      </c>
      <c r="AV2349" s="187" t="s">
        <v>83</v>
      </c>
      <c r="AW2349" s="187" t="s">
        <v>176</v>
      </c>
      <c r="AX2349" s="187" t="s">
        <v>73</v>
      </c>
      <c r="AY2349" s="189" t="s">
        <v>165</v>
      </c>
    </row>
    <row r="2350" s="187" customFormat="true" ht="12" hidden="false" customHeight="false" outlineLevel="0" collapsed="false">
      <c r="B2350" s="188"/>
      <c r="D2350" s="180" t="s">
        <v>174</v>
      </c>
      <c r="E2350" s="189"/>
      <c r="F2350" s="190" t="s">
        <v>2310</v>
      </c>
      <c r="H2350" s="191" t="n">
        <v>2</v>
      </c>
      <c r="I2350" s="192"/>
      <c r="L2350" s="188"/>
      <c r="M2350" s="193"/>
      <c r="N2350" s="194"/>
      <c r="O2350" s="194"/>
      <c r="P2350" s="194"/>
      <c r="Q2350" s="194"/>
      <c r="R2350" s="194"/>
      <c r="S2350" s="194"/>
      <c r="T2350" s="194"/>
      <c r="U2350" s="195"/>
      <c r="AT2350" s="189" t="s">
        <v>174</v>
      </c>
      <c r="AU2350" s="189" t="s">
        <v>83</v>
      </c>
      <c r="AV2350" s="187" t="s">
        <v>83</v>
      </c>
      <c r="AW2350" s="187" t="s">
        <v>176</v>
      </c>
      <c r="AX2350" s="187" t="s">
        <v>73</v>
      </c>
      <c r="AY2350" s="189" t="s">
        <v>165</v>
      </c>
    </row>
    <row r="2351" s="187" customFormat="true" ht="12" hidden="false" customHeight="false" outlineLevel="0" collapsed="false">
      <c r="B2351" s="188"/>
      <c r="D2351" s="180" t="s">
        <v>174</v>
      </c>
      <c r="E2351" s="189"/>
      <c r="F2351" s="190" t="s">
        <v>2311</v>
      </c>
      <c r="H2351" s="191" t="n">
        <v>3</v>
      </c>
      <c r="I2351" s="192"/>
      <c r="L2351" s="188"/>
      <c r="M2351" s="193"/>
      <c r="N2351" s="194"/>
      <c r="O2351" s="194"/>
      <c r="P2351" s="194"/>
      <c r="Q2351" s="194"/>
      <c r="R2351" s="194"/>
      <c r="S2351" s="194"/>
      <c r="T2351" s="194"/>
      <c r="U2351" s="195"/>
      <c r="AT2351" s="189" t="s">
        <v>174</v>
      </c>
      <c r="AU2351" s="189" t="s">
        <v>83</v>
      </c>
      <c r="AV2351" s="187" t="s">
        <v>83</v>
      </c>
      <c r="AW2351" s="187" t="s">
        <v>176</v>
      </c>
      <c r="AX2351" s="187" t="s">
        <v>73</v>
      </c>
      <c r="AY2351" s="189" t="s">
        <v>165</v>
      </c>
    </row>
    <row r="2352" s="187" customFormat="true" ht="12" hidden="false" customHeight="false" outlineLevel="0" collapsed="false">
      <c r="B2352" s="188"/>
      <c r="D2352" s="180" t="s">
        <v>174</v>
      </c>
      <c r="E2352" s="189"/>
      <c r="F2352" s="190" t="s">
        <v>2312</v>
      </c>
      <c r="H2352" s="191" t="n">
        <v>6</v>
      </c>
      <c r="I2352" s="192"/>
      <c r="L2352" s="188"/>
      <c r="M2352" s="193"/>
      <c r="N2352" s="194"/>
      <c r="O2352" s="194"/>
      <c r="P2352" s="194"/>
      <c r="Q2352" s="194"/>
      <c r="R2352" s="194"/>
      <c r="S2352" s="194"/>
      <c r="T2352" s="194"/>
      <c r="U2352" s="195"/>
      <c r="AT2352" s="189" t="s">
        <v>174</v>
      </c>
      <c r="AU2352" s="189" t="s">
        <v>83</v>
      </c>
      <c r="AV2352" s="187" t="s">
        <v>83</v>
      </c>
      <c r="AW2352" s="187" t="s">
        <v>176</v>
      </c>
      <c r="AX2352" s="187" t="s">
        <v>73</v>
      </c>
      <c r="AY2352" s="189" t="s">
        <v>165</v>
      </c>
    </row>
    <row r="2353" s="196" customFormat="true" ht="12" hidden="false" customHeight="false" outlineLevel="0" collapsed="false">
      <c r="B2353" s="197"/>
      <c r="D2353" s="180" t="s">
        <v>174</v>
      </c>
      <c r="E2353" s="198"/>
      <c r="F2353" s="199" t="s">
        <v>178</v>
      </c>
      <c r="H2353" s="200" t="n">
        <v>47</v>
      </c>
      <c r="I2353" s="201"/>
      <c r="L2353" s="197"/>
      <c r="M2353" s="202"/>
      <c r="N2353" s="203"/>
      <c r="O2353" s="203"/>
      <c r="P2353" s="203"/>
      <c r="Q2353" s="203"/>
      <c r="R2353" s="203"/>
      <c r="S2353" s="203"/>
      <c r="T2353" s="203"/>
      <c r="U2353" s="204"/>
      <c r="AT2353" s="198" t="s">
        <v>174</v>
      </c>
      <c r="AU2353" s="198" t="s">
        <v>83</v>
      </c>
      <c r="AV2353" s="196" t="s">
        <v>172</v>
      </c>
      <c r="AW2353" s="196" t="s">
        <v>176</v>
      </c>
      <c r="AX2353" s="196" t="s">
        <v>81</v>
      </c>
      <c r="AY2353" s="198" t="s">
        <v>165</v>
      </c>
    </row>
    <row r="2354" s="22" customFormat="true" ht="24" hidden="false" customHeight="true" outlineLevel="0" collapsed="false">
      <c r="B2354" s="164"/>
      <c r="C2354" s="205" t="s">
        <v>2313</v>
      </c>
      <c r="D2354" s="205" t="s">
        <v>262</v>
      </c>
      <c r="E2354" s="206" t="s">
        <v>2314</v>
      </c>
      <c r="F2354" s="207" t="s">
        <v>2315</v>
      </c>
      <c r="G2354" s="208" t="s">
        <v>403</v>
      </c>
      <c r="H2354" s="209" t="n">
        <v>23</v>
      </c>
      <c r="I2354" s="210"/>
      <c r="J2354" s="211" t="n">
        <f aca="false">ROUND(I2354*H2354,2)</f>
        <v>0</v>
      </c>
      <c r="K2354" s="207"/>
      <c r="L2354" s="212"/>
      <c r="M2354" s="213"/>
      <c r="N2354" s="214" t="s">
        <v>44</v>
      </c>
      <c r="O2354" s="54"/>
      <c r="P2354" s="174" t="n">
        <f aca="false">O2354*H2354</f>
        <v>0</v>
      </c>
      <c r="Q2354" s="174" t="n">
        <v>0.0165</v>
      </c>
      <c r="R2354" s="174" t="n">
        <f aca="false">Q2354*H2354</f>
        <v>0.3795</v>
      </c>
      <c r="S2354" s="174" t="n">
        <v>0</v>
      </c>
      <c r="T2354" s="174" t="n">
        <f aca="false">S2354*H2354</f>
        <v>0</v>
      </c>
      <c r="U2354" s="175"/>
      <c r="AR2354" s="176" t="s">
        <v>369</v>
      </c>
      <c r="AT2354" s="176" t="s">
        <v>262</v>
      </c>
      <c r="AU2354" s="176" t="s">
        <v>83</v>
      </c>
      <c r="AY2354" s="3" t="s">
        <v>165</v>
      </c>
      <c r="BE2354" s="177" t="n">
        <f aca="false">IF(N2354="základní",J2354,0)</f>
        <v>0</v>
      </c>
      <c r="BF2354" s="177" t="n">
        <f aca="false">IF(N2354="snížená",J2354,0)</f>
        <v>0</v>
      </c>
      <c r="BG2354" s="177" t="n">
        <f aca="false">IF(N2354="zákl. přenesená",J2354,0)</f>
        <v>0</v>
      </c>
      <c r="BH2354" s="177" t="n">
        <f aca="false">IF(N2354="sníž. přenesená",J2354,0)</f>
        <v>0</v>
      </c>
      <c r="BI2354" s="177" t="n">
        <f aca="false">IF(N2354="nulová",J2354,0)</f>
        <v>0</v>
      </c>
      <c r="BJ2354" s="3" t="s">
        <v>81</v>
      </c>
      <c r="BK2354" s="177" t="n">
        <f aca="false">ROUND(I2354*H2354,2)</f>
        <v>0</v>
      </c>
      <c r="BL2354" s="3" t="s">
        <v>273</v>
      </c>
      <c r="BM2354" s="176" t="s">
        <v>2316</v>
      </c>
    </row>
    <row r="2355" s="187" customFormat="true" ht="12" hidden="false" customHeight="false" outlineLevel="0" collapsed="false">
      <c r="B2355" s="188"/>
      <c r="D2355" s="180" t="s">
        <v>174</v>
      </c>
      <c r="E2355" s="189"/>
      <c r="F2355" s="190" t="s">
        <v>2305</v>
      </c>
      <c r="H2355" s="191" t="n">
        <v>11</v>
      </c>
      <c r="I2355" s="192"/>
      <c r="L2355" s="188"/>
      <c r="M2355" s="193"/>
      <c r="N2355" s="194"/>
      <c r="O2355" s="194"/>
      <c r="P2355" s="194"/>
      <c r="Q2355" s="194"/>
      <c r="R2355" s="194"/>
      <c r="S2355" s="194"/>
      <c r="T2355" s="194"/>
      <c r="U2355" s="195"/>
      <c r="AT2355" s="189" t="s">
        <v>174</v>
      </c>
      <c r="AU2355" s="189" t="s">
        <v>83</v>
      </c>
      <c r="AV2355" s="187" t="s">
        <v>83</v>
      </c>
      <c r="AW2355" s="187" t="s">
        <v>176</v>
      </c>
      <c r="AX2355" s="187" t="s">
        <v>73</v>
      </c>
      <c r="AY2355" s="189" t="s">
        <v>165</v>
      </c>
    </row>
    <row r="2356" s="187" customFormat="true" ht="12" hidden="false" customHeight="false" outlineLevel="0" collapsed="false">
      <c r="B2356" s="188"/>
      <c r="D2356" s="180" t="s">
        <v>174</v>
      </c>
      <c r="E2356" s="189"/>
      <c r="F2356" s="190" t="s">
        <v>2306</v>
      </c>
      <c r="H2356" s="191" t="n">
        <v>12</v>
      </c>
      <c r="I2356" s="192"/>
      <c r="L2356" s="188"/>
      <c r="M2356" s="193"/>
      <c r="N2356" s="194"/>
      <c r="O2356" s="194"/>
      <c r="P2356" s="194"/>
      <c r="Q2356" s="194"/>
      <c r="R2356" s="194"/>
      <c r="S2356" s="194"/>
      <c r="T2356" s="194"/>
      <c r="U2356" s="195"/>
      <c r="AT2356" s="189" t="s">
        <v>174</v>
      </c>
      <c r="AU2356" s="189" t="s">
        <v>83</v>
      </c>
      <c r="AV2356" s="187" t="s">
        <v>83</v>
      </c>
      <c r="AW2356" s="187" t="s">
        <v>176</v>
      </c>
      <c r="AX2356" s="187" t="s">
        <v>73</v>
      </c>
      <c r="AY2356" s="189" t="s">
        <v>165</v>
      </c>
    </row>
    <row r="2357" s="196" customFormat="true" ht="12" hidden="false" customHeight="false" outlineLevel="0" collapsed="false">
      <c r="B2357" s="197"/>
      <c r="D2357" s="180" t="s">
        <v>174</v>
      </c>
      <c r="E2357" s="198"/>
      <c r="F2357" s="199" t="s">
        <v>178</v>
      </c>
      <c r="H2357" s="200" t="n">
        <v>23</v>
      </c>
      <c r="I2357" s="201"/>
      <c r="L2357" s="197"/>
      <c r="M2357" s="202"/>
      <c r="N2357" s="203"/>
      <c r="O2357" s="203"/>
      <c r="P2357" s="203"/>
      <c r="Q2357" s="203"/>
      <c r="R2357" s="203"/>
      <c r="S2357" s="203"/>
      <c r="T2357" s="203"/>
      <c r="U2357" s="204"/>
      <c r="AT2357" s="198" t="s">
        <v>174</v>
      </c>
      <c r="AU2357" s="198" t="s">
        <v>83</v>
      </c>
      <c r="AV2357" s="196" t="s">
        <v>172</v>
      </c>
      <c r="AW2357" s="196" t="s">
        <v>176</v>
      </c>
      <c r="AX2357" s="196" t="s">
        <v>81</v>
      </c>
      <c r="AY2357" s="198" t="s">
        <v>165</v>
      </c>
    </row>
    <row r="2358" s="22" customFormat="true" ht="24" hidden="false" customHeight="true" outlineLevel="0" collapsed="false">
      <c r="B2358" s="164"/>
      <c r="C2358" s="205" t="s">
        <v>2317</v>
      </c>
      <c r="D2358" s="205" t="s">
        <v>262</v>
      </c>
      <c r="E2358" s="206" t="s">
        <v>2318</v>
      </c>
      <c r="F2358" s="207" t="s">
        <v>2319</v>
      </c>
      <c r="G2358" s="208" t="s">
        <v>403</v>
      </c>
      <c r="H2358" s="209" t="n">
        <v>11</v>
      </c>
      <c r="I2358" s="210"/>
      <c r="J2358" s="211" t="n">
        <f aca="false">ROUND(I2358*H2358,2)</f>
        <v>0</v>
      </c>
      <c r="K2358" s="207"/>
      <c r="L2358" s="212"/>
      <c r="M2358" s="213"/>
      <c r="N2358" s="214" t="s">
        <v>44</v>
      </c>
      <c r="O2358" s="54"/>
      <c r="P2358" s="174" t="n">
        <f aca="false">O2358*H2358</f>
        <v>0</v>
      </c>
      <c r="Q2358" s="174" t="n">
        <v>0.0185</v>
      </c>
      <c r="R2358" s="174" t="n">
        <f aca="false">Q2358*H2358</f>
        <v>0.2035</v>
      </c>
      <c r="S2358" s="174" t="n">
        <v>0</v>
      </c>
      <c r="T2358" s="174" t="n">
        <f aca="false">S2358*H2358</f>
        <v>0</v>
      </c>
      <c r="U2358" s="175"/>
      <c r="AR2358" s="176" t="s">
        <v>369</v>
      </c>
      <c r="AT2358" s="176" t="s">
        <v>262</v>
      </c>
      <c r="AU2358" s="176" t="s">
        <v>83</v>
      </c>
      <c r="AY2358" s="3" t="s">
        <v>165</v>
      </c>
      <c r="BE2358" s="177" t="n">
        <f aca="false">IF(N2358="základní",J2358,0)</f>
        <v>0</v>
      </c>
      <c r="BF2358" s="177" t="n">
        <f aca="false">IF(N2358="snížená",J2358,0)</f>
        <v>0</v>
      </c>
      <c r="BG2358" s="177" t="n">
        <f aca="false">IF(N2358="zákl. přenesená",J2358,0)</f>
        <v>0</v>
      </c>
      <c r="BH2358" s="177" t="n">
        <f aca="false">IF(N2358="sníž. přenesená",J2358,0)</f>
        <v>0</v>
      </c>
      <c r="BI2358" s="177" t="n">
        <f aca="false">IF(N2358="nulová",J2358,0)</f>
        <v>0</v>
      </c>
      <c r="BJ2358" s="3" t="s">
        <v>81</v>
      </c>
      <c r="BK2358" s="177" t="n">
        <f aca="false">ROUND(I2358*H2358,2)</f>
        <v>0</v>
      </c>
      <c r="BL2358" s="3" t="s">
        <v>273</v>
      </c>
      <c r="BM2358" s="176" t="s">
        <v>2320</v>
      </c>
    </row>
    <row r="2359" s="187" customFormat="true" ht="12" hidden="false" customHeight="false" outlineLevel="0" collapsed="false">
      <c r="B2359" s="188"/>
      <c r="D2359" s="180" t="s">
        <v>174</v>
      </c>
      <c r="E2359" s="189"/>
      <c r="F2359" s="190" t="s">
        <v>2307</v>
      </c>
      <c r="H2359" s="191" t="n">
        <v>7</v>
      </c>
      <c r="I2359" s="192"/>
      <c r="L2359" s="188"/>
      <c r="M2359" s="193"/>
      <c r="N2359" s="194"/>
      <c r="O2359" s="194"/>
      <c r="P2359" s="194"/>
      <c r="Q2359" s="194"/>
      <c r="R2359" s="194"/>
      <c r="S2359" s="194"/>
      <c r="T2359" s="194"/>
      <c r="U2359" s="195"/>
      <c r="AT2359" s="189" t="s">
        <v>174</v>
      </c>
      <c r="AU2359" s="189" t="s">
        <v>83</v>
      </c>
      <c r="AV2359" s="187" t="s">
        <v>83</v>
      </c>
      <c r="AW2359" s="187" t="s">
        <v>176</v>
      </c>
      <c r="AX2359" s="187" t="s">
        <v>73</v>
      </c>
      <c r="AY2359" s="189" t="s">
        <v>165</v>
      </c>
    </row>
    <row r="2360" s="187" customFormat="true" ht="12" hidden="false" customHeight="false" outlineLevel="0" collapsed="false">
      <c r="B2360" s="188"/>
      <c r="D2360" s="180" t="s">
        <v>174</v>
      </c>
      <c r="E2360" s="189"/>
      <c r="F2360" s="190" t="s">
        <v>2308</v>
      </c>
      <c r="H2360" s="191" t="n">
        <v>4</v>
      </c>
      <c r="I2360" s="192"/>
      <c r="L2360" s="188"/>
      <c r="M2360" s="193"/>
      <c r="N2360" s="194"/>
      <c r="O2360" s="194"/>
      <c r="P2360" s="194"/>
      <c r="Q2360" s="194"/>
      <c r="R2360" s="194"/>
      <c r="S2360" s="194"/>
      <c r="T2360" s="194"/>
      <c r="U2360" s="195"/>
      <c r="AT2360" s="189" t="s">
        <v>174</v>
      </c>
      <c r="AU2360" s="189" t="s">
        <v>83</v>
      </c>
      <c r="AV2360" s="187" t="s">
        <v>83</v>
      </c>
      <c r="AW2360" s="187" t="s">
        <v>176</v>
      </c>
      <c r="AX2360" s="187" t="s">
        <v>73</v>
      </c>
      <c r="AY2360" s="189" t="s">
        <v>165</v>
      </c>
    </row>
    <row r="2361" s="196" customFormat="true" ht="12" hidden="false" customHeight="false" outlineLevel="0" collapsed="false">
      <c r="B2361" s="197"/>
      <c r="D2361" s="180" t="s">
        <v>174</v>
      </c>
      <c r="E2361" s="198"/>
      <c r="F2361" s="199" t="s">
        <v>178</v>
      </c>
      <c r="H2361" s="200" t="n">
        <v>11</v>
      </c>
      <c r="I2361" s="201"/>
      <c r="L2361" s="197"/>
      <c r="M2361" s="202"/>
      <c r="N2361" s="203"/>
      <c r="O2361" s="203"/>
      <c r="P2361" s="203"/>
      <c r="Q2361" s="203"/>
      <c r="R2361" s="203"/>
      <c r="S2361" s="203"/>
      <c r="T2361" s="203"/>
      <c r="U2361" s="204"/>
      <c r="AT2361" s="198" t="s">
        <v>174</v>
      </c>
      <c r="AU2361" s="198" t="s">
        <v>83</v>
      </c>
      <c r="AV2361" s="196" t="s">
        <v>172</v>
      </c>
      <c r="AW2361" s="196" t="s">
        <v>176</v>
      </c>
      <c r="AX2361" s="196" t="s">
        <v>81</v>
      </c>
      <c r="AY2361" s="198" t="s">
        <v>165</v>
      </c>
    </row>
    <row r="2362" s="22" customFormat="true" ht="24" hidden="false" customHeight="true" outlineLevel="0" collapsed="false">
      <c r="B2362" s="164"/>
      <c r="C2362" s="205" t="s">
        <v>2321</v>
      </c>
      <c r="D2362" s="205" t="s">
        <v>262</v>
      </c>
      <c r="E2362" s="206" t="s">
        <v>2322</v>
      </c>
      <c r="F2362" s="207" t="s">
        <v>2323</v>
      </c>
      <c r="G2362" s="208" t="s">
        <v>403</v>
      </c>
      <c r="H2362" s="209" t="n">
        <v>4</v>
      </c>
      <c r="I2362" s="210"/>
      <c r="J2362" s="211" t="n">
        <f aca="false">ROUND(I2362*H2362,2)</f>
        <v>0</v>
      </c>
      <c r="K2362" s="207"/>
      <c r="L2362" s="212"/>
      <c r="M2362" s="213"/>
      <c r="N2362" s="214" t="s">
        <v>44</v>
      </c>
      <c r="O2362" s="54"/>
      <c r="P2362" s="174" t="n">
        <f aca="false">O2362*H2362</f>
        <v>0</v>
      </c>
      <c r="Q2362" s="174" t="n">
        <v>0.0185</v>
      </c>
      <c r="R2362" s="174" t="n">
        <f aca="false">Q2362*H2362</f>
        <v>0.074</v>
      </c>
      <c r="S2362" s="174" t="n">
        <v>0</v>
      </c>
      <c r="T2362" s="174" t="n">
        <f aca="false">S2362*H2362</f>
        <v>0</v>
      </c>
      <c r="U2362" s="175"/>
      <c r="AR2362" s="176" t="s">
        <v>369</v>
      </c>
      <c r="AT2362" s="176" t="s">
        <v>262</v>
      </c>
      <c r="AU2362" s="176" t="s">
        <v>83</v>
      </c>
      <c r="AY2362" s="3" t="s">
        <v>165</v>
      </c>
      <c r="BE2362" s="177" t="n">
        <f aca="false">IF(N2362="základní",J2362,0)</f>
        <v>0</v>
      </c>
      <c r="BF2362" s="177" t="n">
        <f aca="false">IF(N2362="snížená",J2362,0)</f>
        <v>0</v>
      </c>
      <c r="BG2362" s="177" t="n">
        <f aca="false">IF(N2362="zákl. přenesená",J2362,0)</f>
        <v>0</v>
      </c>
      <c r="BH2362" s="177" t="n">
        <f aca="false">IF(N2362="sníž. přenesená",J2362,0)</f>
        <v>0</v>
      </c>
      <c r="BI2362" s="177" t="n">
        <f aca="false">IF(N2362="nulová",J2362,0)</f>
        <v>0</v>
      </c>
      <c r="BJ2362" s="3" t="s">
        <v>81</v>
      </c>
      <c r="BK2362" s="177" t="n">
        <f aca="false">ROUND(I2362*H2362,2)</f>
        <v>0</v>
      </c>
      <c r="BL2362" s="3" t="s">
        <v>273</v>
      </c>
      <c r="BM2362" s="176" t="s">
        <v>2324</v>
      </c>
    </row>
    <row r="2363" s="187" customFormat="true" ht="12" hidden="false" customHeight="false" outlineLevel="0" collapsed="false">
      <c r="B2363" s="188"/>
      <c r="D2363" s="180" t="s">
        <v>174</v>
      </c>
      <c r="E2363" s="189"/>
      <c r="F2363" s="190" t="s">
        <v>2309</v>
      </c>
      <c r="H2363" s="191" t="n">
        <v>2</v>
      </c>
      <c r="I2363" s="192"/>
      <c r="L2363" s="188"/>
      <c r="M2363" s="193"/>
      <c r="N2363" s="194"/>
      <c r="O2363" s="194"/>
      <c r="P2363" s="194"/>
      <c r="Q2363" s="194"/>
      <c r="R2363" s="194"/>
      <c r="S2363" s="194"/>
      <c r="T2363" s="194"/>
      <c r="U2363" s="195"/>
      <c r="AT2363" s="189" t="s">
        <v>174</v>
      </c>
      <c r="AU2363" s="189" t="s">
        <v>83</v>
      </c>
      <c r="AV2363" s="187" t="s">
        <v>83</v>
      </c>
      <c r="AW2363" s="187" t="s">
        <v>176</v>
      </c>
      <c r="AX2363" s="187" t="s">
        <v>73</v>
      </c>
      <c r="AY2363" s="189" t="s">
        <v>165</v>
      </c>
    </row>
    <row r="2364" s="187" customFormat="true" ht="12" hidden="false" customHeight="false" outlineLevel="0" collapsed="false">
      <c r="B2364" s="188"/>
      <c r="D2364" s="180" t="s">
        <v>174</v>
      </c>
      <c r="E2364" s="189"/>
      <c r="F2364" s="190" t="s">
        <v>2310</v>
      </c>
      <c r="H2364" s="191" t="n">
        <v>2</v>
      </c>
      <c r="I2364" s="192"/>
      <c r="L2364" s="188"/>
      <c r="M2364" s="193"/>
      <c r="N2364" s="194"/>
      <c r="O2364" s="194"/>
      <c r="P2364" s="194"/>
      <c r="Q2364" s="194"/>
      <c r="R2364" s="194"/>
      <c r="S2364" s="194"/>
      <c r="T2364" s="194"/>
      <c r="U2364" s="195"/>
      <c r="AT2364" s="189" t="s">
        <v>174</v>
      </c>
      <c r="AU2364" s="189" t="s">
        <v>83</v>
      </c>
      <c r="AV2364" s="187" t="s">
        <v>83</v>
      </c>
      <c r="AW2364" s="187" t="s">
        <v>176</v>
      </c>
      <c r="AX2364" s="187" t="s">
        <v>73</v>
      </c>
      <c r="AY2364" s="189" t="s">
        <v>165</v>
      </c>
    </row>
    <row r="2365" s="196" customFormat="true" ht="12" hidden="false" customHeight="false" outlineLevel="0" collapsed="false">
      <c r="B2365" s="197"/>
      <c r="D2365" s="180" t="s">
        <v>174</v>
      </c>
      <c r="E2365" s="198"/>
      <c r="F2365" s="199" t="s">
        <v>178</v>
      </c>
      <c r="H2365" s="200" t="n">
        <v>4</v>
      </c>
      <c r="I2365" s="201"/>
      <c r="L2365" s="197"/>
      <c r="M2365" s="202"/>
      <c r="N2365" s="203"/>
      <c r="O2365" s="203"/>
      <c r="P2365" s="203"/>
      <c r="Q2365" s="203"/>
      <c r="R2365" s="203"/>
      <c r="S2365" s="203"/>
      <c r="T2365" s="203"/>
      <c r="U2365" s="204"/>
      <c r="AT2365" s="198" t="s">
        <v>174</v>
      </c>
      <c r="AU2365" s="198" t="s">
        <v>83</v>
      </c>
      <c r="AV2365" s="196" t="s">
        <v>172</v>
      </c>
      <c r="AW2365" s="196" t="s">
        <v>176</v>
      </c>
      <c r="AX2365" s="196" t="s">
        <v>81</v>
      </c>
      <c r="AY2365" s="198" t="s">
        <v>165</v>
      </c>
    </row>
    <row r="2366" s="22" customFormat="true" ht="24" hidden="false" customHeight="true" outlineLevel="0" collapsed="false">
      <c r="B2366" s="164"/>
      <c r="C2366" s="205" t="s">
        <v>2325</v>
      </c>
      <c r="D2366" s="205" t="s">
        <v>262</v>
      </c>
      <c r="E2366" s="206" t="s">
        <v>2326</v>
      </c>
      <c r="F2366" s="207" t="s">
        <v>2327</v>
      </c>
      <c r="G2366" s="208" t="s">
        <v>403</v>
      </c>
      <c r="H2366" s="209" t="n">
        <v>9</v>
      </c>
      <c r="I2366" s="210"/>
      <c r="J2366" s="211" t="n">
        <f aca="false">ROUND(I2366*H2366,2)</f>
        <v>0</v>
      </c>
      <c r="K2366" s="207"/>
      <c r="L2366" s="212"/>
      <c r="M2366" s="213"/>
      <c r="N2366" s="214" t="s">
        <v>44</v>
      </c>
      <c r="O2366" s="54"/>
      <c r="P2366" s="174" t="n">
        <f aca="false">O2366*H2366</f>
        <v>0</v>
      </c>
      <c r="Q2366" s="174" t="n">
        <v>0.0185</v>
      </c>
      <c r="R2366" s="174" t="n">
        <f aca="false">Q2366*H2366</f>
        <v>0.1665</v>
      </c>
      <c r="S2366" s="174" t="n">
        <v>0</v>
      </c>
      <c r="T2366" s="174" t="n">
        <f aca="false">S2366*H2366</f>
        <v>0</v>
      </c>
      <c r="U2366" s="175"/>
      <c r="AR2366" s="176" t="s">
        <v>369</v>
      </c>
      <c r="AT2366" s="176" t="s">
        <v>262</v>
      </c>
      <c r="AU2366" s="176" t="s">
        <v>83</v>
      </c>
      <c r="AY2366" s="3" t="s">
        <v>165</v>
      </c>
      <c r="BE2366" s="177" t="n">
        <f aca="false">IF(N2366="základní",J2366,0)</f>
        <v>0</v>
      </c>
      <c r="BF2366" s="177" t="n">
        <f aca="false">IF(N2366="snížená",J2366,0)</f>
        <v>0</v>
      </c>
      <c r="BG2366" s="177" t="n">
        <f aca="false">IF(N2366="zákl. přenesená",J2366,0)</f>
        <v>0</v>
      </c>
      <c r="BH2366" s="177" t="n">
        <f aca="false">IF(N2366="sníž. přenesená",J2366,0)</f>
        <v>0</v>
      </c>
      <c r="BI2366" s="177" t="n">
        <f aca="false">IF(N2366="nulová",J2366,0)</f>
        <v>0</v>
      </c>
      <c r="BJ2366" s="3" t="s">
        <v>81</v>
      </c>
      <c r="BK2366" s="177" t="n">
        <f aca="false">ROUND(I2366*H2366,2)</f>
        <v>0</v>
      </c>
      <c r="BL2366" s="3" t="s">
        <v>273</v>
      </c>
      <c r="BM2366" s="176" t="s">
        <v>2328</v>
      </c>
    </row>
    <row r="2367" s="187" customFormat="true" ht="12" hidden="false" customHeight="false" outlineLevel="0" collapsed="false">
      <c r="B2367" s="188"/>
      <c r="D2367" s="180" t="s">
        <v>174</v>
      </c>
      <c r="E2367" s="189"/>
      <c r="F2367" s="190" t="s">
        <v>2311</v>
      </c>
      <c r="H2367" s="191" t="n">
        <v>3</v>
      </c>
      <c r="I2367" s="192"/>
      <c r="L2367" s="188"/>
      <c r="M2367" s="193"/>
      <c r="N2367" s="194"/>
      <c r="O2367" s="194"/>
      <c r="P2367" s="194"/>
      <c r="Q2367" s="194"/>
      <c r="R2367" s="194"/>
      <c r="S2367" s="194"/>
      <c r="T2367" s="194"/>
      <c r="U2367" s="195"/>
      <c r="AT2367" s="189" t="s">
        <v>174</v>
      </c>
      <c r="AU2367" s="189" t="s">
        <v>83</v>
      </c>
      <c r="AV2367" s="187" t="s">
        <v>83</v>
      </c>
      <c r="AW2367" s="187" t="s">
        <v>176</v>
      </c>
      <c r="AX2367" s="187" t="s">
        <v>73</v>
      </c>
      <c r="AY2367" s="189" t="s">
        <v>165</v>
      </c>
    </row>
    <row r="2368" s="187" customFormat="true" ht="12" hidden="false" customHeight="false" outlineLevel="0" collapsed="false">
      <c r="B2368" s="188"/>
      <c r="D2368" s="180" t="s">
        <v>174</v>
      </c>
      <c r="E2368" s="189"/>
      <c r="F2368" s="190" t="s">
        <v>2312</v>
      </c>
      <c r="H2368" s="191" t="n">
        <v>6</v>
      </c>
      <c r="I2368" s="192"/>
      <c r="L2368" s="188"/>
      <c r="M2368" s="193"/>
      <c r="N2368" s="194"/>
      <c r="O2368" s="194"/>
      <c r="P2368" s="194"/>
      <c r="Q2368" s="194"/>
      <c r="R2368" s="194"/>
      <c r="S2368" s="194"/>
      <c r="T2368" s="194"/>
      <c r="U2368" s="195"/>
      <c r="AT2368" s="189" t="s">
        <v>174</v>
      </c>
      <c r="AU2368" s="189" t="s">
        <v>83</v>
      </c>
      <c r="AV2368" s="187" t="s">
        <v>83</v>
      </c>
      <c r="AW2368" s="187" t="s">
        <v>176</v>
      </c>
      <c r="AX2368" s="187" t="s">
        <v>73</v>
      </c>
      <c r="AY2368" s="189" t="s">
        <v>165</v>
      </c>
    </row>
    <row r="2369" s="196" customFormat="true" ht="12" hidden="false" customHeight="false" outlineLevel="0" collapsed="false">
      <c r="B2369" s="197"/>
      <c r="D2369" s="180" t="s">
        <v>174</v>
      </c>
      <c r="E2369" s="198"/>
      <c r="F2369" s="199" t="s">
        <v>178</v>
      </c>
      <c r="H2369" s="200" t="n">
        <v>9</v>
      </c>
      <c r="I2369" s="201"/>
      <c r="L2369" s="197"/>
      <c r="M2369" s="202"/>
      <c r="N2369" s="203"/>
      <c r="O2369" s="203"/>
      <c r="P2369" s="203"/>
      <c r="Q2369" s="203"/>
      <c r="R2369" s="203"/>
      <c r="S2369" s="203"/>
      <c r="T2369" s="203"/>
      <c r="U2369" s="204"/>
      <c r="AT2369" s="198" t="s">
        <v>174</v>
      </c>
      <c r="AU2369" s="198" t="s">
        <v>83</v>
      </c>
      <c r="AV2369" s="196" t="s">
        <v>172</v>
      </c>
      <c r="AW2369" s="196" t="s">
        <v>176</v>
      </c>
      <c r="AX2369" s="196" t="s">
        <v>81</v>
      </c>
      <c r="AY2369" s="198" t="s">
        <v>165</v>
      </c>
    </row>
    <row r="2370" s="22" customFormat="true" ht="24" hidden="false" customHeight="true" outlineLevel="0" collapsed="false">
      <c r="B2370" s="164"/>
      <c r="C2370" s="165" t="s">
        <v>2329</v>
      </c>
      <c r="D2370" s="165" t="s">
        <v>167</v>
      </c>
      <c r="E2370" s="166" t="s">
        <v>2330</v>
      </c>
      <c r="F2370" s="167" t="s">
        <v>2331</v>
      </c>
      <c r="G2370" s="168" t="s">
        <v>403</v>
      </c>
      <c r="H2370" s="169" t="n">
        <v>19</v>
      </c>
      <c r="I2370" s="170"/>
      <c r="J2370" s="171" t="n">
        <f aca="false">ROUND(I2370*H2370,2)</f>
        <v>0</v>
      </c>
      <c r="K2370" s="215" t="s">
        <v>171</v>
      </c>
      <c r="L2370" s="23"/>
      <c r="M2370" s="172"/>
      <c r="N2370" s="173" t="s">
        <v>44</v>
      </c>
      <c r="O2370" s="54"/>
      <c r="P2370" s="174" t="n">
        <f aca="false">O2370*H2370</f>
        <v>0</v>
      </c>
      <c r="Q2370" s="174" t="n">
        <v>0</v>
      </c>
      <c r="R2370" s="174" t="n">
        <f aca="false">Q2370*H2370</f>
        <v>0</v>
      </c>
      <c r="S2370" s="174" t="n">
        <v>0</v>
      </c>
      <c r="T2370" s="174" t="n">
        <f aca="false">S2370*H2370</f>
        <v>0</v>
      </c>
      <c r="U2370" s="175"/>
      <c r="AR2370" s="176" t="s">
        <v>273</v>
      </c>
      <c r="AT2370" s="176" t="s">
        <v>167</v>
      </c>
      <c r="AU2370" s="176" t="s">
        <v>83</v>
      </c>
      <c r="AY2370" s="3" t="s">
        <v>165</v>
      </c>
      <c r="BE2370" s="177" t="n">
        <f aca="false">IF(N2370="základní",J2370,0)</f>
        <v>0</v>
      </c>
      <c r="BF2370" s="177" t="n">
        <f aca="false">IF(N2370="snížená",J2370,0)</f>
        <v>0</v>
      </c>
      <c r="BG2370" s="177" t="n">
        <f aca="false">IF(N2370="zákl. přenesená",J2370,0)</f>
        <v>0</v>
      </c>
      <c r="BH2370" s="177" t="n">
        <f aca="false">IF(N2370="sníž. přenesená",J2370,0)</f>
        <v>0</v>
      </c>
      <c r="BI2370" s="177" t="n">
        <f aca="false">IF(N2370="nulová",J2370,0)</f>
        <v>0</v>
      </c>
      <c r="BJ2370" s="3" t="s">
        <v>81</v>
      </c>
      <c r="BK2370" s="177" t="n">
        <f aca="false">ROUND(I2370*H2370,2)</f>
        <v>0</v>
      </c>
      <c r="BL2370" s="3" t="s">
        <v>273</v>
      </c>
      <c r="BM2370" s="176" t="s">
        <v>2332</v>
      </c>
    </row>
    <row r="2371" s="187" customFormat="true" ht="12" hidden="false" customHeight="false" outlineLevel="0" collapsed="false">
      <c r="B2371" s="188"/>
      <c r="D2371" s="180" t="s">
        <v>174</v>
      </c>
      <c r="E2371" s="189"/>
      <c r="F2371" s="190" t="s">
        <v>2333</v>
      </c>
      <c r="H2371" s="191" t="n">
        <v>6</v>
      </c>
      <c r="I2371" s="192"/>
      <c r="L2371" s="188"/>
      <c r="M2371" s="193"/>
      <c r="N2371" s="194"/>
      <c r="O2371" s="194"/>
      <c r="P2371" s="194"/>
      <c r="Q2371" s="194"/>
      <c r="R2371" s="194"/>
      <c r="S2371" s="194"/>
      <c r="T2371" s="194"/>
      <c r="U2371" s="195"/>
      <c r="AT2371" s="189" t="s">
        <v>174</v>
      </c>
      <c r="AU2371" s="189" t="s">
        <v>83</v>
      </c>
      <c r="AV2371" s="187" t="s">
        <v>83</v>
      </c>
      <c r="AW2371" s="187" t="s">
        <v>176</v>
      </c>
      <c r="AX2371" s="187" t="s">
        <v>73</v>
      </c>
      <c r="AY2371" s="189" t="s">
        <v>165</v>
      </c>
    </row>
    <row r="2372" s="187" customFormat="true" ht="12" hidden="false" customHeight="false" outlineLevel="0" collapsed="false">
      <c r="B2372" s="188"/>
      <c r="D2372" s="180" t="s">
        <v>174</v>
      </c>
      <c r="E2372" s="189"/>
      <c r="F2372" s="190" t="s">
        <v>2334</v>
      </c>
      <c r="H2372" s="191" t="n">
        <v>7</v>
      </c>
      <c r="I2372" s="192"/>
      <c r="L2372" s="188"/>
      <c r="M2372" s="193"/>
      <c r="N2372" s="194"/>
      <c r="O2372" s="194"/>
      <c r="P2372" s="194"/>
      <c r="Q2372" s="194"/>
      <c r="R2372" s="194"/>
      <c r="S2372" s="194"/>
      <c r="T2372" s="194"/>
      <c r="U2372" s="195"/>
      <c r="AT2372" s="189" t="s">
        <v>174</v>
      </c>
      <c r="AU2372" s="189" t="s">
        <v>83</v>
      </c>
      <c r="AV2372" s="187" t="s">
        <v>83</v>
      </c>
      <c r="AW2372" s="187" t="s">
        <v>176</v>
      </c>
      <c r="AX2372" s="187" t="s">
        <v>73</v>
      </c>
      <c r="AY2372" s="189" t="s">
        <v>165</v>
      </c>
    </row>
    <row r="2373" s="187" customFormat="true" ht="12" hidden="false" customHeight="false" outlineLevel="0" collapsed="false">
      <c r="B2373" s="188"/>
      <c r="D2373" s="180" t="s">
        <v>174</v>
      </c>
      <c r="E2373" s="189"/>
      <c r="F2373" s="190" t="s">
        <v>2335</v>
      </c>
      <c r="H2373" s="191" t="n">
        <v>2</v>
      </c>
      <c r="I2373" s="192"/>
      <c r="L2373" s="188"/>
      <c r="M2373" s="193"/>
      <c r="N2373" s="194"/>
      <c r="O2373" s="194"/>
      <c r="P2373" s="194"/>
      <c r="Q2373" s="194"/>
      <c r="R2373" s="194"/>
      <c r="S2373" s="194"/>
      <c r="T2373" s="194"/>
      <c r="U2373" s="195"/>
      <c r="AT2373" s="189" t="s">
        <v>174</v>
      </c>
      <c r="AU2373" s="189" t="s">
        <v>83</v>
      </c>
      <c r="AV2373" s="187" t="s">
        <v>83</v>
      </c>
      <c r="AW2373" s="187" t="s">
        <v>176</v>
      </c>
      <c r="AX2373" s="187" t="s">
        <v>73</v>
      </c>
      <c r="AY2373" s="189" t="s">
        <v>165</v>
      </c>
    </row>
    <row r="2374" s="187" customFormat="true" ht="12" hidden="false" customHeight="false" outlineLevel="0" collapsed="false">
      <c r="B2374" s="188"/>
      <c r="D2374" s="180" t="s">
        <v>174</v>
      </c>
      <c r="E2374" s="189"/>
      <c r="F2374" s="190" t="s">
        <v>2336</v>
      </c>
      <c r="H2374" s="191" t="n">
        <v>1</v>
      </c>
      <c r="I2374" s="192"/>
      <c r="L2374" s="188"/>
      <c r="M2374" s="193"/>
      <c r="N2374" s="194"/>
      <c r="O2374" s="194"/>
      <c r="P2374" s="194"/>
      <c r="Q2374" s="194"/>
      <c r="R2374" s="194"/>
      <c r="S2374" s="194"/>
      <c r="T2374" s="194"/>
      <c r="U2374" s="195"/>
      <c r="AT2374" s="189" t="s">
        <v>174</v>
      </c>
      <c r="AU2374" s="189" t="s">
        <v>83</v>
      </c>
      <c r="AV2374" s="187" t="s">
        <v>83</v>
      </c>
      <c r="AW2374" s="187" t="s">
        <v>176</v>
      </c>
      <c r="AX2374" s="187" t="s">
        <v>73</v>
      </c>
      <c r="AY2374" s="189" t="s">
        <v>165</v>
      </c>
    </row>
    <row r="2375" s="187" customFormat="true" ht="12" hidden="false" customHeight="false" outlineLevel="0" collapsed="false">
      <c r="B2375" s="188"/>
      <c r="D2375" s="180" t="s">
        <v>174</v>
      </c>
      <c r="E2375" s="189"/>
      <c r="F2375" s="190" t="s">
        <v>2337</v>
      </c>
      <c r="H2375" s="191" t="n">
        <v>3</v>
      </c>
      <c r="I2375" s="192"/>
      <c r="L2375" s="188"/>
      <c r="M2375" s="193"/>
      <c r="N2375" s="194"/>
      <c r="O2375" s="194"/>
      <c r="P2375" s="194"/>
      <c r="Q2375" s="194"/>
      <c r="R2375" s="194"/>
      <c r="S2375" s="194"/>
      <c r="T2375" s="194"/>
      <c r="U2375" s="195"/>
      <c r="AT2375" s="189" t="s">
        <v>174</v>
      </c>
      <c r="AU2375" s="189" t="s">
        <v>83</v>
      </c>
      <c r="AV2375" s="187" t="s">
        <v>83</v>
      </c>
      <c r="AW2375" s="187" t="s">
        <v>176</v>
      </c>
      <c r="AX2375" s="187" t="s">
        <v>73</v>
      </c>
      <c r="AY2375" s="189" t="s">
        <v>165</v>
      </c>
    </row>
    <row r="2376" s="196" customFormat="true" ht="12" hidden="false" customHeight="false" outlineLevel="0" collapsed="false">
      <c r="B2376" s="197"/>
      <c r="D2376" s="180" t="s">
        <v>174</v>
      </c>
      <c r="E2376" s="198"/>
      <c r="F2376" s="199" t="s">
        <v>178</v>
      </c>
      <c r="H2376" s="200" t="n">
        <v>19</v>
      </c>
      <c r="I2376" s="201"/>
      <c r="L2376" s="197"/>
      <c r="M2376" s="202"/>
      <c r="N2376" s="203"/>
      <c r="O2376" s="203"/>
      <c r="P2376" s="203"/>
      <c r="Q2376" s="203"/>
      <c r="R2376" s="203"/>
      <c r="S2376" s="203"/>
      <c r="T2376" s="203"/>
      <c r="U2376" s="204"/>
      <c r="AT2376" s="198" t="s">
        <v>174</v>
      </c>
      <c r="AU2376" s="198" t="s">
        <v>83</v>
      </c>
      <c r="AV2376" s="196" t="s">
        <v>172</v>
      </c>
      <c r="AW2376" s="196" t="s">
        <v>176</v>
      </c>
      <c r="AX2376" s="196" t="s">
        <v>81</v>
      </c>
      <c r="AY2376" s="198" t="s">
        <v>165</v>
      </c>
    </row>
    <row r="2377" s="22" customFormat="true" ht="24" hidden="false" customHeight="true" outlineLevel="0" collapsed="false">
      <c r="B2377" s="164"/>
      <c r="C2377" s="205" t="s">
        <v>2338</v>
      </c>
      <c r="D2377" s="205" t="s">
        <v>262</v>
      </c>
      <c r="E2377" s="206" t="s">
        <v>2339</v>
      </c>
      <c r="F2377" s="207" t="s">
        <v>2340</v>
      </c>
      <c r="G2377" s="208" t="s">
        <v>403</v>
      </c>
      <c r="H2377" s="209" t="n">
        <v>13</v>
      </c>
      <c r="I2377" s="210"/>
      <c r="J2377" s="211" t="n">
        <f aca="false">ROUND(I2377*H2377,2)</f>
        <v>0</v>
      </c>
      <c r="K2377" s="207"/>
      <c r="L2377" s="212"/>
      <c r="M2377" s="213"/>
      <c r="N2377" s="214" t="s">
        <v>44</v>
      </c>
      <c r="O2377" s="54"/>
      <c r="P2377" s="174" t="n">
        <f aca="false">O2377*H2377</f>
        <v>0</v>
      </c>
      <c r="Q2377" s="174" t="n">
        <v>0.0215</v>
      </c>
      <c r="R2377" s="174" t="n">
        <f aca="false">Q2377*H2377</f>
        <v>0.2795</v>
      </c>
      <c r="S2377" s="174" t="n">
        <v>0</v>
      </c>
      <c r="T2377" s="174" t="n">
        <f aca="false">S2377*H2377</f>
        <v>0</v>
      </c>
      <c r="U2377" s="175"/>
      <c r="AR2377" s="176" t="s">
        <v>369</v>
      </c>
      <c r="AT2377" s="176" t="s">
        <v>262</v>
      </c>
      <c r="AU2377" s="176" t="s">
        <v>83</v>
      </c>
      <c r="AY2377" s="3" t="s">
        <v>165</v>
      </c>
      <c r="BE2377" s="177" t="n">
        <f aca="false">IF(N2377="základní",J2377,0)</f>
        <v>0</v>
      </c>
      <c r="BF2377" s="177" t="n">
        <f aca="false">IF(N2377="snížená",J2377,0)</f>
        <v>0</v>
      </c>
      <c r="BG2377" s="177" t="n">
        <f aca="false">IF(N2377="zákl. přenesená",J2377,0)</f>
        <v>0</v>
      </c>
      <c r="BH2377" s="177" t="n">
        <f aca="false">IF(N2377="sníž. přenesená",J2377,0)</f>
        <v>0</v>
      </c>
      <c r="BI2377" s="177" t="n">
        <f aca="false">IF(N2377="nulová",J2377,0)</f>
        <v>0</v>
      </c>
      <c r="BJ2377" s="3" t="s">
        <v>81</v>
      </c>
      <c r="BK2377" s="177" t="n">
        <f aca="false">ROUND(I2377*H2377,2)</f>
        <v>0</v>
      </c>
      <c r="BL2377" s="3" t="s">
        <v>273</v>
      </c>
      <c r="BM2377" s="176" t="s">
        <v>2341</v>
      </c>
    </row>
    <row r="2378" s="187" customFormat="true" ht="12" hidden="false" customHeight="false" outlineLevel="0" collapsed="false">
      <c r="B2378" s="188"/>
      <c r="D2378" s="180" t="s">
        <v>174</v>
      </c>
      <c r="E2378" s="189"/>
      <c r="F2378" s="190" t="s">
        <v>2333</v>
      </c>
      <c r="H2378" s="191" t="n">
        <v>6</v>
      </c>
      <c r="I2378" s="192"/>
      <c r="L2378" s="188"/>
      <c r="M2378" s="193"/>
      <c r="N2378" s="194"/>
      <c r="O2378" s="194"/>
      <c r="P2378" s="194"/>
      <c r="Q2378" s="194"/>
      <c r="R2378" s="194"/>
      <c r="S2378" s="194"/>
      <c r="T2378" s="194"/>
      <c r="U2378" s="195"/>
      <c r="AT2378" s="189" t="s">
        <v>174</v>
      </c>
      <c r="AU2378" s="189" t="s">
        <v>83</v>
      </c>
      <c r="AV2378" s="187" t="s">
        <v>83</v>
      </c>
      <c r="AW2378" s="187" t="s">
        <v>176</v>
      </c>
      <c r="AX2378" s="187" t="s">
        <v>73</v>
      </c>
      <c r="AY2378" s="189" t="s">
        <v>165</v>
      </c>
    </row>
    <row r="2379" s="187" customFormat="true" ht="12" hidden="false" customHeight="false" outlineLevel="0" collapsed="false">
      <c r="B2379" s="188"/>
      <c r="D2379" s="180" t="s">
        <v>174</v>
      </c>
      <c r="E2379" s="189"/>
      <c r="F2379" s="190" t="s">
        <v>2334</v>
      </c>
      <c r="H2379" s="191" t="n">
        <v>7</v>
      </c>
      <c r="I2379" s="192"/>
      <c r="L2379" s="188"/>
      <c r="M2379" s="193"/>
      <c r="N2379" s="194"/>
      <c r="O2379" s="194"/>
      <c r="P2379" s="194"/>
      <c r="Q2379" s="194"/>
      <c r="R2379" s="194"/>
      <c r="S2379" s="194"/>
      <c r="T2379" s="194"/>
      <c r="U2379" s="195"/>
      <c r="AT2379" s="189" t="s">
        <v>174</v>
      </c>
      <c r="AU2379" s="189" t="s">
        <v>83</v>
      </c>
      <c r="AV2379" s="187" t="s">
        <v>83</v>
      </c>
      <c r="AW2379" s="187" t="s">
        <v>176</v>
      </c>
      <c r="AX2379" s="187" t="s">
        <v>73</v>
      </c>
      <c r="AY2379" s="189" t="s">
        <v>165</v>
      </c>
    </row>
    <row r="2380" s="196" customFormat="true" ht="12" hidden="false" customHeight="false" outlineLevel="0" collapsed="false">
      <c r="B2380" s="197"/>
      <c r="D2380" s="180" t="s">
        <v>174</v>
      </c>
      <c r="E2380" s="198"/>
      <c r="F2380" s="199" t="s">
        <v>178</v>
      </c>
      <c r="H2380" s="200" t="n">
        <v>13</v>
      </c>
      <c r="I2380" s="201"/>
      <c r="L2380" s="197"/>
      <c r="M2380" s="202"/>
      <c r="N2380" s="203"/>
      <c r="O2380" s="203"/>
      <c r="P2380" s="203"/>
      <c r="Q2380" s="203"/>
      <c r="R2380" s="203"/>
      <c r="S2380" s="203"/>
      <c r="T2380" s="203"/>
      <c r="U2380" s="204"/>
      <c r="AT2380" s="198" t="s">
        <v>174</v>
      </c>
      <c r="AU2380" s="198" t="s">
        <v>83</v>
      </c>
      <c r="AV2380" s="196" t="s">
        <v>172</v>
      </c>
      <c r="AW2380" s="196" t="s">
        <v>176</v>
      </c>
      <c r="AX2380" s="196" t="s">
        <v>81</v>
      </c>
      <c r="AY2380" s="198" t="s">
        <v>165</v>
      </c>
    </row>
    <row r="2381" s="22" customFormat="true" ht="24" hidden="false" customHeight="true" outlineLevel="0" collapsed="false">
      <c r="B2381" s="164"/>
      <c r="C2381" s="205" t="s">
        <v>2342</v>
      </c>
      <c r="D2381" s="205" t="s">
        <v>262</v>
      </c>
      <c r="E2381" s="206" t="s">
        <v>2343</v>
      </c>
      <c r="F2381" s="207" t="s">
        <v>2344</v>
      </c>
      <c r="G2381" s="208" t="s">
        <v>403</v>
      </c>
      <c r="H2381" s="209" t="n">
        <v>2</v>
      </c>
      <c r="I2381" s="210"/>
      <c r="J2381" s="211" t="n">
        <f aca="false">ROUND(I2381*H2381,2)</f>
        <v>0</v>
      </c>
      <c r="K2381" s="207"/>
      <c r="L2381" s="212"/>
      <c r="M2381" s="213"/>
      <c r="N2381" s="214" t="s">
        <v>44</v>
      </c>
      <c r="O2381" s="54"/>
      <c r="P2381" s="174" t="n">
        <f aca="false">O2381*H2381</f>
        <v>0</v>
      </c>
      <c r="Q2381" s="174" t="n">
        <v>0.0215</v>
      </c>
      <c r="R2381" s="174" t="n">
        <f aca="false">Q2381*H2381</f>
        <v>0.043</v>
      </c>
      <c r="S2381" s="174" t="n">
        <v>0</v>
      </c>
      <c r="T2381" s="174" t="n">
        <f aca="false">S2381*H2381</f>
        <v>0</v>
      </c>
      <c r="U2381" s="175"/>
      <c r="AR2381" s="176" t="s">
        <v>369</v>
      </c>
      <c r="AT2381" s="176" t="s">
        <v>262</v>
      </c>
      <c r="AU2381" s="176" t="s">
        <v>83</v>
      </c>
      <c r="AY2381" s="3" t="s">
        <v>165</v>
      </c>
      <c r="BE2381" s="177" t="n">
        <f aca="false">IF(N2381="základní",J2381,0)</f>
        <v>0</v>
      </c>
      <c r="BF2381" s="177" t="n">
        <f aca="false">IF(N2381="snížená",J2381,0)</f>
        <v>0</v>
      </c>
      <c r="BG2381" s="177" t="n">
        <f aca="false">IF(N2381="zákl. přenesená",J2381,0)</f>
        <v>0</v>
      </c>
      <c r="BH2381" s="177" t="n">
        <f aca="false">IF(N2381="sníž. přenesená",J2381,0)</f>
        <v>0</v>
      </c>
      <c r="BI2381" s="177" t="n">
        <f aca="false">IF(N2381="nulová",J2381,0)</f>
        <v>0</v>
      </c>
      <c r="BJ2381" s="3" t="s">
        <v>81</v>
      </c>
      <c r="BK2381" s="177" t="n">
        <f aca="false">ROUND(I2381*H2381,2)</f>
        <v>0</v>
      </c>
      <c r="BL2381" s="3" t="s">
        <v>273</v>
      </c>
      <c r="BM2381" s="176" t="s">
        <v>2345</v>
      </c>
    </row>
    <row r="2382" s="187" customFormat="true" ht="12" hidden="false" customHeight="false" outlineLevel="0" collapsed="false">
      <c r="B2382" s="188"/>
      <c r="D2382" s="180" t="s">
        <v>174</v>
      </c>
      <c r="E2382" s="189"/>
      <c r="F2382" s="190" t="s">
        <v>2335</v>
      </c>
      <c r="H2382" s="191" t="n">
        <v>2</v>
      </c>
      <c r="I2382" s="192"/>
      <c r="L2382" s="188"/>
      <c r="M2382" s="193"/>
      <c r="N2382" s="194"/>
      <c r="O2382" s="194"/>
      <c r="P2382" s="194"/>
      <c r="Q2382" s="194"/>
      <c r="R2382" s="194"/>
      <c r="S2382" s="194"/>
      <c r="T2382" s="194"/>
      <c r="U2382" s="195"/>
      <c r="AT2382" s="189" t="s">
        <v>174</v>
      </c>
      <c r="AU2382" s="189" t="s">
        <v>83</v>
      </c>
      <c r="AV2382" s="187" t="s">
        <v>83</v>
      </c>
      <c r="AW2382" s="187" t="s">
        <v>176</v>
      </c>
      <c r="AX2382" s="187" t="s">
        <v>73</v>
      </c>
      <c r="AY2382" s="189" t="s">
        <v>165</v>
      </c>
    </row>
    <row r="2383" s="196" customFormat="true" ht="12" hidden="false" customHeight="false" outlineLevel="0" collapsed="false">
      <c r="B2383" s="197"/>
      <c r="D2383" s="180" t="s">
        <v>174</v>
      </c>
      <c r="E2383" s="198"/>
      <c r="F2383" s="199" t="s">
        <v>178</v>
      </c>
      <c r="H2383" s="200" t="n">
        <v>2</v>
      </c>
      <c r="I2383" s="201"/>
      <c r="L2383" s="197"/>
      <c r="M2383" s="202"/>
      <c r="N2383" s="203"/>
      <c r="O2383" s="203"/>
      <c r="P2383" s="203"/>
      <c r="Q2383" s="203"/>
      <c r="R2383" s="203"/>
      <c r="S2383" s="203"/>
      <c r="T2383" s="203"/>
      <c r="U2383" s="204"/>
      <c r="AT2383" s="198" t="s">
        <v>174</v>
      </c>
      <c r="AU2383" s="198" t="s">
        <v>83</v>
      </c>
      <c r="AV2383" s="196" t="s">
        <v>172</v>
      </c>
      <c r="AW2383" s="196" t="s">
        <v>176</v>
      </c>
      <c r="AX2383" s="196" t="s">
        <v>81</v>
      </c>
      <c r="AY2383" s="198" t="s">
        <v>165</v>
      </c>
    </row>
    <row r="2384" s="22" customFormat="true" ht="24" hidden="false" customHeight="true" outlineLevel="0" collapsed="false">
      <c r="B2384" s="164"/>
      <c r="C2384" s="205" t="s">
        <v>2346</v>
      </c>
      <c r="D2384" s="205" t="s">
        <v>262</v>
      </c>
      <c r="E2384" s="206" t="s">
        <v>2347</v>
      </c>
      <c r="F2384" s="207" t="s">
        <v>2348</v>
      </c>
      <c r="G2384" s="208" t="s">
        <v>403</v>
      </c>
      <c r="H2384" s="209" t="n">
        <v>4</v>
      </c>
      <c r="I2384" s="210"/>
      <c r="J2384" s="211" t="n">
        <f aca="false">ROUND(I2384*H2384,2)</f>
        <v>0</v>
      </c>
      <c r="K2384" s="207"/>
      <c r="L2384" s="212"/>
      <c r="M2384" s="213"/>
      <c r="N2384" s="214" t="s">
        <v>44</v>
      </c>
      <c r="O2384" s="54"/>
      <c r="P2384" s="174" t="n">
        <f aca="false">O2384*H2384</f>
        <v>0</v>
      </c>
      <c r="Q2384" s="174" t="n">
        <v>0.0215</v>
      </c>
      <c r="R2384" s="174" t="n">
        <f aca="false">Q2384*H2384</f>
        <v>0.086</v>
      </c>
      <c r="S2384" s="174" t="n">
        <v>0</v>
      </c>
      <c r="T2384" s="174" t="n">
        <f aca="false">S2384*H2384</f>
        <v>0</v>
      </c>
      <c r="U2384" s="175"/>
      <c r="AR2384" s="176" t="s">
        <v>369</v>
      </c>
      <c r="AT2384" s="176" t="s">
        <v>262</v>
      </c>
      <c r="AU2384" s="176" t="s">
        <v>83</v>
      </c>
      <c r="AY2384" s="3" t="s">
        <v>165</v>
      </c>
      <c r="BE2384" s="177" t="n">
        <f aca="false">IF(N2384="základní",J2384,0)</f>
        <v>0</v>
      </c>
      <c r="BF2384" s="177" t="n">
        <f aca="false">IF(N2384="snížená",J2384,0)</f>
        <v>0</v>
      </c>
      <c r="BG2384" s="177" t="n">
        <f aca="false">IF(N2384="zákl. přenesená",J2384,0)</f>
        <v>0</v>
      </c>
      <c r="BH2384" s="177" t="n">
        <f aca="false">IF(N2384="sníž. přenesená",J2384,0)</f>
        <v>0</v>
      </c>
      <c r="BI2384" s="177" t="n">
        <f aca="false">IF(N2384="nulová",J2384,0)</f>
        <v>0</v>
      </c>
      <c r="BJ2384" s="3" t="s">
        <v>81</v>
      </c>
      <c r="BK2384" s="177" t="n">
        <f aca="false">ROUND(I2384*H2384,2)</f>
        <v>0</v>
      </c>
      <c r="BL2384" s="3" t="s">
        <v>273</v>
      </c>
      <c r="BM2384" s="176" t="s">
        <v>2349</v>
      </c>
    </row>
    <row r="2385" s="187" customFormat="true" ht="12" hidden="false" customHeight="false" outlineLevel="0" collapsed="false">
      <c r="B2385" s="188"/>
      <c r="D2385" s="180" t="s">
        <v>174</v>
      </c>
      <c r="E2385" s="189"/>
      <c r="F2385" s="190" t="s">
        <v>2336</v>
      </c>
      <c r="H2385" s="191" t="n">
        <v>1</v>
      </c>
      <c r="I2385" s="192"/>
      <c r="L2385" s="188"/>
      <c r="M2385" s="193"/>
      <c r="N2385" s="194"/>
      <c r="O2385" s="194"/>
      <c r="P2385" s="194"/>
      <c r="Q2385" s="194"/>
      <c r="R2385" s="194"/>
      <c r="S2385" s="194"/>
      <c r="T2385" s="194"/>
      <c r="U2385" s="195"/>
      <c r="AT2385" s="189" t="s">
        <v>174</v>
      </c>
      <c r="AU2385" s="189" t="s">
        <v>83</v>
      </c>
      <c r="AV2385" s="187" t="s">
        <v>83</v>
      </c>
      <c r="AW2385" s="187" t="s">
        <v>176</v>
      </c>
      <c r="AX2385" s="187" t="s">
        <v>73</v>
      </c>
      <c r="AY2385" s="189" t="s">
        <v>165</v>
      </c>
    </row>
    <row r="2386" s="187" customFormat="true" ht="12" hidden="false" customHeight="false" outlineLevel="0" collapsed="false">
      <c r="B2386" s="188"/>
      <c r="D2386" s="180" t="s">
        <v>174</v>
      </c>
      <c r="E2386" s="189"/>
      <c r="F2386" s="190" t="s">
        <v>2337</v>
      </c>
      <c r="H2386" s="191" t="n">
        <v>3</v>
      </c>
      <c r="I2386" s="192"/>
      <c r="L2386" s="188"/>
      <c r="M2386" s="193"/>
      <c r="N2386" s="194"/>
      <c r="O2386" s="194"/>
      <c r="P2386" s="194"/>
      <c r="Q2386" s="194"/>
      <c r="R2386" s="194"/>
      <c r="S2386" s="194"/>
      <c r="T2386" s="194"/>
      <c r="U2386" s="195"/>
      <c r="AT2386" s="189" t="s">
        <v>174</v>
      </c>
      <c r="AU2386" s="189" t="s">
        <v>83</v>
      </c>
      <c r="AV2386" s="187" t="s">
        <v>83</v>
      </c>
      <c r="AW2386" s="187" t="s">
        <v>176</v>
      </c>
      <c r="AX2386" s="187" t="s">
        <v>73</v>
      </c>
      <c r="AY2386" s="189" t="s">
        <v>165</v>
      </c>
    </row>
    <row r="2387" s="196" customFormat="true" ht="12" hidden="false" customHeight="false" outlineLevel="0" collapsed="false">
      <c r="B2387" s="197"/>
      <c r="D2387" s="180" t="s">
        <v>174</v>
      </c>
      <c r="E2387" s="198"/>
      <c r="F2387" s="199" t="s">
        <v>178</v>
      </c>
      <c r="H2387" s="200" t="n">
        <v>4</v>
      </c>
      <c r="I2387" s="201"/>
      <c r="L2387" s="197"/>
      <c r="M2387" s="202"/>
      <c r="N2387" s="203"/>
      <c r="O2387" s="203"/>
      <c r="P2387" s="203"/>
      <c r="Q2387" s="203"/>
      <c r="R2387" s="203"/>
      <c r="S2387" s="203"/>
      <c r="T2387" s="203"/>
      <c r="U2387" s="204"/>
      <c r="AT2387" s="198" t="s">
        <v>174</v>
      </c>
      <c r="AU2387" s="198" t="s">
        <v>83</v>
      </c>
      <c r="AV2387" s="196" t="s">
        <v>172</v>
      </c>
      <c r="AW2387" s="196" t="s">
        <v>176</v>
      </c>
      <c r="AX2387" s="196" t="s">
        <v>81</v>
      </c>
      <c r="AY2387" s="198" t="s">
        <v>165</v>
      </c>
    </row>
    <row r="2388" s="22" customFormat="true" ht="24" hidden="false" customHeight="true" outlineLevel="0" collapsed="false">
      <c r="B2388" s="164"/>
      <c r="C2388" s="165" t="s">
        <v>2350</v>
      </c>
      <c r="D2388" s="165" t="s">
        <v>167</v>
      </c>
      <c r="E2388" s="166" t="s">
        <v>2351</v>
      </c>
      <c r="F2388" s="167" t="s">
        <v>2352</v>
      </c>
      <c r="G2388" s="168" t="s">
        <v>403</v>
      </c>
      <c r="H2388" s="169" t="n">
        <v>11</v>
      </c>
      <c r="I2388" s="170"/>
      <c r="J2388" s="171" t="n">
        <f aca="false">ROUND(I2388*H2388,2)</f>
        <v>0</v>
      </c>
      <c r="K2388" s="215" t="s">
        <v>171</v>
      </c>
      <c r="L2388" s="23"/>
      <c r="M2388" s="172"/>
      <c r="N2388" s="173" t="s">
        <v>44</v>
      </c>
      <c r="O2388" s="54"/>
      <c r="P2388" s="174" t="n">
        <f aca="false">O2388*H2388</f>
        <v>0</v>
      </c>
      <c r="Q2388" s="174" t="n">
        <v>0</v>
      </c>
      <c r="R2388" s="174" t="n">
        <f aca="false">Q2388*H2388</f>
        <v>0</v>
      </c>
      <c r="S2388" s="174" t="n">
        <v>0</v>
      </c>
      <c r="T2388" s="174" t="n">
        <f aca="false">S2388*H2388</f>
        <v>0</v>
      </c>
      <c r="U2388" s="175"/>
      <c r="AR2388" s="176" t="s">
        <v>273</v>
      </c>
      <c r="AT2388" s="176" t="s">
        <v>167</v>
      </c>
      <c r="AU2388" s="176" t="s">
        <v>83</v>
      </c>
      <c r="AY2388" s="3" t="s">
        <v>165</v>
      </c>
      <c r="BE2388" s="177" t="n">
        <f aca="false">IF(N2388="základní",J2388,0)</f>
        <v>0</v>
      </c>
      <c r="BF2388" s="177" t="n">
        <f aca="false">IF(N2388="snížená",J2388,0)</f>
        <v>0</v>
      </c>
      <c r="BG2388" s="177" t="n">
        <f aca="false">IF(N2388="zákl. přenesená",J2388,0)</f>
        <v>0</v>
      </c>
      <c r="BH2388" s="177" t="n">
        <f aca="false">IF(N2388="sníž. přenesená",J2388,0)</f>
        <v>0</v>
      </c>
      <c r="BI2388" s="177" t="n">
        <f aca="false">IF(N2388="nulová",J2388,0)</f>
        <v>0</v>
      </c>
      <c r="BJ2388" s="3" t="s">
        <v>81</v>
      </c>
      <c r="BK2388" s="177" t="n">
        <f aca="false">ROUND(I2388*H2388,2)</f>
        <v>0</v>
      </c>
      <c r="BL2388" s="3" t="s">
        <v>273</v>
      </c>
      <c r="BM2388" s="176" t="s">
        <v>2353</v>
      </c>
    </row>
    <row r="2389" s="187" customFormat="true" ht="12" hidden="false" customHeight="false" outlineLevel="0" collapsed="false">
      <c r="B2389" s="188"/>
      <c r="D2389" s="180" t="s">
        <v>174</v>
      </c>
      <c r="E2389" s="189"/>
      <c r="F2389" s="190" t="s">
        <v>2354</v>
      </c>
      <c r="H2389" s="191" t="n">
        <v>2</v>
      </c>
      <c r="I2389" s="192"/>
      <c r="L2389" s="188"/>
      <c r="M2389" s="193"/>
      <c r="N2389" s="194"/>
      <c r="O2389" s="194"/>
      <c r="P2389" s="194"/>
      <c r="Q2389" s="194"/>
      <c r="R2389" s="194"/>
      <c r="S2389" s="194"/>
      <c r="T2389" s="194"/>
      <c r="U2389" s="195"/>
      <c r="AT2389" s="189" t="s">
        <v>174</v>
      </c>
      <c r="AU2389" s="189" t="s">
        <v>83</v>
      </c>
      <c r="AV2389" s="187" t="s">
        <v>83</v>
      </c>
      <c r="AW2389" s="187" t="s">
        <v>176</v>
      </c>
      <c r="AX2389" s="187" t="s">
        <v>73</v>
      </c>
      <c r="AY2389" s="189" t="s">
        <v>165</v>
      </c>
    </row>
    <row r="2390" s="187" customFormat="true" ht="12" hidden="false" customHeight="false" outlineLevel="0" collapsed="false">
      <c r="B2390" s="188"/>
      <c r="D2390" s="180" t="s">
        <v>174</v>
      </c>
      <c r="E2390" s="189"/>
      <c r="F2390" s="190" t="s">
        <v>2355</v>
      </c>
      <c r="H2390" s="191" t="n">
        <v>1</v>
      </c>
      <c r="I2390" s="192"/>
      <c r="L2390" s="188"/>
      <c r="M2390" s="193"/>
      <c r="N2390" s="194"/>
      <c r="O2390" s="194"/>
      <c r="P2390" s="194"/>
      <c r="Q2390" s="194"/>
      <c r="R2390" s="194"/>
      <c r="S2390" s="194"/>
      <c r="T2390" s="194"/>
      <c r="U2390" s="195"/>
      <c r="AT2390" s="189" t="s">
        <v>174</v>
      </c>
      <c r="AU2390" s="189" t="s">
        <v>83</v>
      </c>
      <c r="AV2390" s="187" t="s">
        <v>83</v>
      </c>
      <c r="AW2390" s="187" t="s">
        <v>176</v>
      </c>
      <c r="AX2390" s="187" t="s">
        <v>73</v>
      </c>
      <c r="AY2390" s="189" t="s">
        <v>165</v>
      </c>
    </row>
    <row r="2391" s="187" customFormat="true" ht="12" hidden="false" customHeight="false" outlineLevel="0" collapsed="false">
      <c r="B2391" s="188"/>
      <c r="D2391" s="180" t="s">
        <v>174</v>
      </c>
      <c r="E2391" s="189"/>
      <c r="F2391" s="190" t="s">
        <v>2356</v>
      </c>
      <c r="H2391" s="191" t="n">
        <v>2</v>
      </c>
      <c r="I2391" s="192"/>
      <c r="L2391" s="188"/>
      <c r="M2391" s="193"/>
      <c r="N2391" s="194"/>
      <c r="O2391" s="194"/>
      <c r="P2391" s="194"/>
      <c r="Q2391" s="194"/>
      <c r="R2391" s="194"/>
      <c r="S2391" s="194"/>
      <c r="T2391" s="194"/>
      <c r="U2391" s="195"/>
      <c r="AT2391" s="189" t="s">
        <v>174</v>
      </c>
      <c r="AU2391" s="189" t="s">
        <v>83</v>
      </c>
      <c r="AV2391" s="187" t="s">
        <v>83</v>
      </c>
      <c r="AW2391" s="187" t="s">
        <v>176</v>
      </c>
      <c r="AX2391" s="187" t="s">
        <v>73</v>
      </c>
      <c r="AY2391" s="189" t="s">
        <v>165</v>
      </c>
    </row>
    <row r="2392" s="187" customFormat="true" ht="12" hidden="false" customHeight="false" outlineLevel="0" collapsed="false">
      <c r="B2392" s="188"/>
      <c r="D2392" s="180" t="s">
        <v>174</v>
      </c>
      <c r="E2392" s="189"/>
      <c r="F2392" s="190" t="s">
        <v>2357</v>
      </c>
      <c r="H2392" s="191" t="n">
        <v>2</v>
      </c>
      <c r="I2392" s="192"/>
      <c r="L2392" s="188"/>
      <c r="M2392" s="193"/>
      <c r="N2392" s="194"/>
      <c r="O2392" s="194"/>
      <c r="P2392" s="194"/>
      <c r="Q2392" s="194"/>
      <c r="R2392" s="194"/>
      <c r="S2392" s="194"/>
      <c r="T2392" s="194"/>
      <c r="U2392" s="195"/>
      <c r="AT2392" s="189" t="s">
        <v>174</v>
      </c>
      <c r="AU2392" s="189" t="s">
        <v>83</v>
      </c>
      <c r="AV2392" s="187" t="s">
        <v>83</v>
      </c>
      <c r="AW2392" s="187" t="s">
        <v>176</v>
      </c>
      <c r="AX2392" s="187" t="s">
        <v>73</v>
      </c>
      <c r="AY2392" s="189" t="s">
        <v>165</v>
      </c>
    </row>
    <row r="2393" s="187" customFormat="true" ht="12" hidden="false" customHeight="false" outlineLevel="0" collapsed="false">
      <c r="B2393" s="188"/>
      <c r="D2393" s="180" t="s">
        <v>174</v>
      </c>
      <c r="E2393" s="189"/>
      <c r="F2393" s="190" t="s">
        <v>2358</v>
      </c>
      <c r="H2393" s="191" t="n">
        <v>2</v>
      </c>
      <c r="I2393" s="192"/>
      <c r="L2393" s="188"/>
      <c r="M2393" s="193"/>
      <c r="N2393" s="194"/>
      <c r="O2393" s="194"/>
      <c r="P2393" s="194"/>
      <c r="Q2393" s="194"/>
      <c r="R2393" s="194"/>
      <c r="S2393" s="194"/>
      <c r="T2393" s="194"/>
      <c r="U2393" s="195"/>
      <c r="AT2393" s="189" t="s">
        <v>174</v>
      </c>
      <c r="AU2393" s="189" t="s">
        <v>83</v>
      </c>
      <c r="AV2393" s="187" t="s">
        <v>83</v>
      </c>
      <c r="AW2393" s="187" t="s">
        <v>176</v>
      </c>
      <c r="AX2393" s="187" t="s">
        <v>73</v>
      </c>
      <c r="AY2393" s="189" t="s">
        <v>165</v>
      </c>
    </row>
    <row r="2394" s="187" customFormat="true" ht="12" hidden="false" customHeight="false" outlineLevel="0" collapsed="false">
      <c r="B2394" s="188"/>
      <c r="D2394" s="180" t="s">
        <v>174</v>
      </c>
      <c r="E2394" s="189"/>
      <c r="F2394" s="190" t="s">
        <v>2359</v>
      </c>
      <c r="H2394" s="191" t="n">
        <v>2</v>
      </c>
      <c r="I2394" s="192"/>
      <c r="L2394" s="188"/>
      <c r="M2394" s="193"/>
      <c r="N2394" s="194"/>
      <c r="O2394" s="194"/>
      <c r="P2394" s="194"/>
      <c r="Q2394" s="194"/>
      <c r="R2394" s="194"/>
      <c r="S2394" s="194"/>
      <c r="T2394" s="194"/>
      <c r="U2394" s="195"/>
      <c r="AT2394" s="189" t="s">
        <v>174</v>
      </c>
      <c r="AU2394" s="189" t="s">
        <v>83</v>
      </c>
      <c r="AV2394" s="187" t="s">
        <v>83</v>
      </c>
      <c r="AW2394" s="187" t="s">
        <v>176</v>
      </c>
      <c r="AX2394" s="187" t="s">
        <v>73</v>
      </c>
      <c r="AY2394" s="189" t="s">
        <v>165</v>
      </c>
    </row>
    <row r="2395" s="196" customFormat="true" ht="12" hidden="false" customHeight="false" outlineLevel="0" collapsed="false">
      <c r="B2395" s="197"/>
      <c r="D2395" s="180" t="s">
        <v>174</v>
      </c>
      <c r="E2395" s="198"/>
      <c r="F2395" s="199" t="s">
        <v>178</v>
      </c>
      <c r="H2395" s="200" t="n">
        <v>11</v>
      </c>
      <c r="I2395" s="201"/>
      <c r="L2395" s="197"/>
      <c r="M2395" s="202"/>
      <c r="N2395" s="203"/>
      <c r="O2395" s="203"/>
      <c r="P2395" s="203"/>
      <c r="Q2395" s="203"/>
      <c r="R2395" s="203"/>
      <c r="S2395" s="203"/>
      <c r="T2395" s="203"/>
      <c r="U2395" s="204"/>
      <c r="AT2395" s="198" t="s">
        <v>174</v>
      </c>
      <c r="AU2395" s="198" t="s">
        <v>83</v>
      </c>
      <c r="AV2395" s="196" t="s">
        <v>172</v>
      </c>
      <c r="AW2395" s="196" t="s">
        <v>176</v>
      </c>
      <c r="AX2395" s="196" t="s">
        <v>81</v>
      </c>
      <c r="AY2395" s="198" t="s">
        <v>165</v>
      </c>
    </row>
    <row r="2396" s="22" customFormat="true" ht="24" hidden="false" customHeight="true" outlineLevel="0" collapsed="false">
      <c r="B2396" s="164"/>
      <c r="C2396" s="205" t="s">
        <v>2360</v>
      </c>
      <c r="D2396" s="205" t="s">
        <v>262</v>
      </c>
      <c r="E2396" s="206" t="s">
        <v>2361</v>
      </c>
      <c r="F2396" s="207" t="s">
        <v>2362</v>
      </c>
      <c r="G2396" s="208" t="s">
        <v>403</v>
      </c>
      <c r="H2396" s="209" t="n">
        <v>3</v>
      </c>
      <c r="I2396" s="210"/>
      <c r="J2396" s="211" t="n">
        <f aca="false">ROUND(I2396*H2396,2)</f>
        <v>0</v>
      </c>
      <c r="K2396" s="207"/>
      <c r="L2396" s="212"/>
      <c r="M2396" s="213"/>
      <c r="N2396" s="214" t="s">
        <v>44</v>
      </c>
      <c r="O2396" s="54"/>
      <c r="P2396" s="174" t="n">
        <f aca="false">O2396*H2396</f>
        <v>0</v>
      </c>
      <c r="Q2396" s="174" t="n">
        <v>0.025</v>
      </c>
      <c r="R2396" s="174" t="n">
        <f aca="false">Q2396*H2396</f>
        <v>0.075</v>
      </c>
      <c r="S2396" s="174" t="n">
        <v>0</v>
      </c>
      <c r="T2396" s="174" t="n">
        <f aca="false">S2396*H2396</f>
        <v>0</v>
      </c>
      <c r="U2396" s="175"/>
      <c r="AR2396" s="176" t="s">
        <v>369</v>
      </c>
      <c r="AT2396" s="176" t="s">
        <v>262</v>
      </c>
      <c r="AU2396" s="176" t="s">
        <v>83</v>
      </c>
      <c r="AY2396" s="3" t="s">
        <v>165</v>
      </c>
      <c r="BE2396" s="177" t="n">
        <f aca="false">IF(N2396="základní",J2396,0)</f>
        <v>0</v>
      </c>
      <c r="BF2396" s="177" t="n">
        <f aca="false">IF(N2396="snížená",J2396,0)</f>
        <v>0</v>
      </c>
      <c r="BG2396" s="177" t="n">
        <f aca="false">IF(N2396="zákl. přenesená",J2396,0)</f>
        <v>0</v>
      </c>
      <c r="BH2396" s="177" t="n">
        <f aca="false">IF(N2396="sníž. přenesená",J2396,0)</f>
        <v>0</v>
      </c>
      <c r="BI2396" s="177" t="n">
        <f aca="false">IF(N2396="nulová",J2396,0)</f>
        <v>0</v>
      </c>
      <c r="BJ2396" s="3" t="s">
        <v>81</v>
      </c>
      <c r="BK2396" s="177" t="n">
        <f aca="false">ROUND(I2396*H2396,2)</f>
        <v>0</v>
      </c>
      <c r="BL2396" s="3" t="s">
        <v>273</v>
      </c>
      <c r="BM2396" s="176" t="s">
        <v>2363</v>
      </c>
    </row>
    <row r="2397" s="187" customFormat="true" ht="12" hidden="false" customHeight="false" outlineLevel="0" collapsed="false">
      <c r="B2397" s="188"/>
      <c r="D2397" s="180" t="s">
        <v>174</v>
      </c>
      <c r="E2397" s="189"/>
      <c r="F2397" s="190" t="s">
        <v>2354</v>
      </c>
      <c r="H2397" s="191" t="n">
        <v>2</v>
      </c>
      <c r="I2397" s="192"/>
      <c r="L2397" s="188"/>
      <c r="M2397" s="193"/>
      <c r="N2397" s="194"/>
      <c r="O2397" s="194"/>
      <c r="P2397" s="194"/>
      <c r="Q2397" s="194"/>
      <c r="R2397" s="194"/>
      <c r="S2397" s="194"/>
      <c r="T2397" s="194"/>
      <c r="U2397" s="195"/>
      <c r="AT2397" s="189" t="s">
        <v>174</v>
      </c>
      <c r="AU2397" s="189" t="s">
        <v>83</v>
      </c>
      <c r="AV2397" s="187" t="s">
        <v>83</v>
      </c>
      <c r="AW2397" s="187" t="s">
        <v>176</v>
      </c>
      <c r="AX2397" s="187" t="s">
        <v>73</v>
      </c>
      <c r="AY2397" s="189" t="s">
        <v>165</v>
      </c>
    </row>
    <row r="2398" s="187" customFormat="true" ht="12" hidden="false" customHeight="false" outlineLevel="0" collapsed="false">
      <c r="B2398" s="188"/>
      <c r="D2398" s="180" t="s">
        <v>174</v>
      </c>
      <c r="E2398" s="189"/>
      <c r="F2398" s="190" t="s">
        <v>2355</v>
      </c>
      <c r="H2398" s="191" t="n">
        <v>1</v>
      </c>
      <c r="I2398" s="192"/>
      <c r="L2398" s="188"/>
      <c r="M2398" s="193"/>
      <c r="N2398" s="194"/>
      <c r="O2398" s="194"/>
      <c r="P2398" s="194"/>
      <c r="Q2398" s="194"/>
      <c r="R2398" s="194"/>
      <c r="S2398" s="194"/>
      <c r="T2398" s="194"/>
      <c r="U2398" s="195"/>
      <c r="AT2398" s="189" t="s">
        <v>174</v>
      </c>
      <c r="AU2398" s="189" t="s">
        <v>83</v>
      </c>
      <c r="AV2398" s="187" t="s">
        <v>83</v>
      </c>
      <c r="AW2398" s="187" t="s">
        <v>176</v>
      </c>
      <c r="AX2398" s="187" t="s">
        <v>73</v>
      </c>
      <c r="AY2398" s="189" t="s">
        <v>165</v>
      </c>
    </row>
    <row r="2399" s="196" customFormat="true" ht="12" hidden="false" customHeight="false" outlineLevel="0" collapsed="false">
      <c r="B2399" s="197"/>
      <c r="D2399" s="180" t="s">
        <v>174</v>
      </c>
      <c r="E2399" s="198"/>
      <c r="F2399" s="199" t="s">
        <v>178</v>
      </c>
      <c r="H2399" s="200" t="n">
        <v>3</v>
      </c>
      <c r="I2399" s="201"/>
      <c r="L2399" s="197"/>
      <c r="M2399" s="202"/>
      <c r="N2399" s="203"/>
      <c r="O2399" s="203"/>
      <c r="P2399" s="203"/>
      <c r="Q2399" s="203"/>
      <c r="R2399" s="203"/>
      <c r="S2399" s="203"/>
      <c r="T2399" s="203"/>
      <c r="U2399" s="204"/>
      <c r="AT2399" s="198" t="s">
        <v>174</v>
      </c>
      <c r="AU2399" s="198" t="s">
        <v>83</v>
      </c>
      <c r="AV2399" s="196" t="s">
        <v>172</v>
      </c>
      <c r="AW2399" s="196" t="s">
        <v>176</v>
      </c>
      <c r="AX2399" s="196" t="s">
        <v>81</v>
      </c>
      <c r="AY2399" s="198" t="s">
        <v>165</v>
      </c>
    </row>
    <row r="2400" s="22" customFormat="true" ht="36" hidden="false" customHeight="true" outlineLevel="0" collapsed="false">
      <c r="B2400" s="164"/>
      <c r="C2400" s="205" t="s">
        <v>2364</v>
      </c>
      <c r="D2400" s="205" t="s">
        <v>262</v>
      </c>
      <c r="E2400" s="206" t="s">
        <v>2365</v>
      </c>
      <c r="F2400" s="207" t="s">
        <v>2366</v>
      </c>
      <c r="G2400" s="208" t="s">
        <v>403</v>
      </c>
      <c r="H2400" s="209" t="n">
        <v>4</v>
      </c>
      <c r="I2400" s="210"/>
      <c r="J2400" s="211" t="n">
        <f aca="false">ROUND(I2400*H2400,2)</f>
        <v>0</v>
      </c>
      <c r="K2400" s="207"/>
      <c r="L2400" s="212"/>
      <c r="M2400" s="213"/>
      <c r="N2400" s="214" t="s">
        <v>44</v>
      </c>
      <c r="O2400" s="54"/>
      <c r="P2400" s="174" t="n">
        <f aca="false">O2400*H2400</f>
        <v>0</v>
      </c>
      <c r="Q2400" s="174" t="n">
        <v>0.025</v>
      </c>
      <c r="R2400" s="174" t="n">
        <f aca="false">Q2400*H2400</f>
        <v>0.1</v>
      </c>
      <c r="S2400" s="174" t="n">
        <v>0</v>
      </c>
      <c r="T2400" s="174" t="n">
        <f aca="false">S2400*H2400</f>
        <v>0</v>
      </c>
      <c r="U2400" s="175"/>
      <c r="AR2400" s="176" t="s">
        <v>369</v>
      </c>
      <c r="AT2400" s="176" t="s">
        <v>262</v>
      </c>
      <c r="AU2400" s="176" t="s">
        <v>83</v>
      </c>
      <c r="AY2400" s="3" t="s">
        <v>165</v>
      </c>
      <c r="BE2400" s="177" t="n">
        <f aca="false">IF(N2400="základní",J2400,0)</f>
        <v>0</v>
      </c>
      <c r="BF2400" s="177" t="n">
        <f aca="false">IF(N2400="snížená",J2400,0)</f>
        <v>0</v>
      </c>
      <c r="BG2400" s="177" t="n">
        <f aca="false">IF(N2400="zákl. přenesená",J2400,0)</f>
        <v>0</v>
      </c>
      <c r="BH2400" s="177" t="n">
        <f aca="false">IF(N2400="sníž. přenesená",J2400,0)</f>
        <v>0</v>
      </c>
      <c r="BI2400" s="177" t="n">
        <f aca="false">IF(N2400="nulová",J2400,0)</f>
        <v>0</v>
      </c>
      <c r="BJ2400" s="3" t="s">
        <v>81</v>
      </c>
      <c r="BK2400" s="177" t="n">
        <f aca="false">ROUND(I2400*H2400,2)</f>
        <v>0</v>
      </c>
      <c r="BL2400" s="3" t="s">
        <v>273</v>
      </c>
      <c r="BM2400" s="176" t="s">
        <v>2367</v>
      </c>
    </row>
    <row r="2401" s="187" customFormat="true" ht="12" hidden="false" customHeight="false" outlineLevel="0" collapsed="false">
      <c r="B2401" s="188"/>
      <c r="D2401" s="180" t="s">
        <v>174</v>
      </c>
      <c r="E2401" s="189"/>
      <c r="F2401" s="190" t="s">
        <v>2356</v>
      </c>
      <c r="H2401" s="191" t="n">
        <v>2</v>
      </c>
      <c r="I2401" s="192"/>
      <c r="L2401" s="188"/>
      <c r="M2401" s="193"/>
      <c r="N2401" s="194"/>
      <c r="O2401" s="194"/>
      <c r="P2401" s="194"/>
      <c r="Q2401" s="194"/>
      <c r="R2401" s="194"/>
      <c r="S2401" s="194"/>
      <c r="T2401" s="194"/>
      <c r="U2401" s="195"/>
      <c r="AT2401" s="189" t="s">
        <v>174</v>
      </c>
      <c r="AU2401" s="189" t="s">
        <v>83</v>
      </c>
      <c r="AV2401" s="187" t="s">
        <v>83</v>
      </c>
      <c r="AW2401" s="187" t="s">
        <v>176</v>
      </c>
      <c r="AX2401" s="187" t="s">
        <v>73</v>
      </c>
      <c r="AY2401" s="189" t="s">
        <v>165</v>
      </c>
    </row>
    <row r="2402" s="187" customFormat="true" ht="12" hidden="false" customHeight="false" outlineLevel="0" collapsed="false">
      <c r="B2402" s="188"/>
      <c r="D2402" s="180" t="s">
        <v>174</v>
      </c>
      <c r="E2402" s="189"/>
      <c r="F2402" s="190" t="s">
        <v>2357</v>
      </c>
      <c r="H2402" s="191" t="n">
        <v>2</v>
      </c>
      <c r="I2402" s="192"/>
      <c r="L2402" s="188"/>
      <c r="M2402" s="193"/>
      <c r="N2402" s="194"/>
      <c r="O2402" s="194"/>
      <c r="P2402" s="194"/>
      <c r="Q2402" s="194"/>
      <c r="R2402" s="194"/>
      <c r="S2402" s="194"/>
      <c r="T2402" s="194"/>
      <c r="U2402" s="195"/>
      <c r="AT2402" s="189" t="s">
        <v>174</v>
      </c>
      <c r="AU2402" s="189" t="s">
        <v>83</v>
      </c>
      <c r="AV2402" s="187" t="s">
        <v>83</v>
      </c>
      <c r="AW2402" s="187" t="s">
        <v>176</v>
      </c>
      <c r="AX2402" s="187" t="s">
        <v>73</v>
      </c>
      <c r="AY2402" s="189" t="s">
        <v>165</v>
      </c>
    </row>
    <row r="2403" s="196" customFormat="true" ht="12" hidden="false" customHeight="false" outlineLevel="0" collapsed="false">
      <c r="B2403" s="197"/>
      <c r="D2403" s="180" t="s">
        <v>174</v>
      </c>
      <c r="E2403" s="198"/>
      <c r="F2403" s="199" t="s">
        <v>178</v>
      </c>
      <c r="H2403" s="200" t="n">
        <v>4</v>
      </c>
      <c r="I2403" s="201"/>
      <c r="L2403" s="197"/>
      <c r="M2403" s="202"/>
      <c r="N2403" s="203"/>
      <c r="O2403" s="203"/>
      <c r="P2403" s="203"/>
      <c r="Q2403" s="203"/>
      <c r="R2403" s="203"/>
      <c r="S2403" s="203"/>
      <c r="T2403" s="203"/>
      <c r="U2403" s="204"/>
      <c r="AT2403" s="198" t="s">
        <v>174</v>
      </c>
      <c r="AU2403" s="198" t="s">
        <v>83</v>
      </c>
      <c r="AV2403" s="196" t="s">
        <v>172</v>
      </c>
      <c r="AW2403" s="196" t="s">
        <v>176</v>
      </c>
      <c r="AX2403" s="196" t="s">
        <v>81</v>
      </c>
      <c r="AY2403" s="198" t="s">
        <v>165</v>
      </c>
    </row>
    <row r="2404" s="22" customFormat="true" ht="24" hidden="false" customHeight="true" outlineLevel="0" collapsed="false">
      <c r="B2404" s="164"/>
      <c r="C2404" s="205" t="s">
        <v>2368</v>
      </c>
      <c r="D2404" s="205" t="s">
        <v>262</v>
      </c>
      <c r="E2404" s="206" t="s">
        <v>2369</v>
      </c>
      <c r="F2404" s="207" t="s">
        <v>2370</v>
      </c>
      <c r="G2404" s="208" t="s">
        <v>403</v>
      </c>
      <c r="H2404" s="209" t="n">
        <v>4</v>
      </c>
      <c r="I2404" s="210"/>
      <c r="J2404" s="211" t="n">
        <f aca="false">ROUND(I2404*H2404,2)</f>
        <v>0</v>
      </c>
      <c r="K2404" s="207"/>
      <c r="L2404" s="212"/>
      <c r="M2404" s="213"/>
      <c r="N2404" s="214" t="s">
        <v>44</v>
      </c>
      <c r="O2404" s="54"/>
      <c r="P2404" s="174" t="n">
        <f aca="false">O2404*H2404</f>
        <v>0</v>
      </c>
      <c r="Q2404" s="174" t="n">
        <v>0.025</v>
      </c>
      <c r="R2404" s="174" t="n">
        <f aca="false">Q2404*H2404</f>
        <v>0.1</v>
      </c>
      <c r="S2404" s="174" t="n">
        <v>0</v>
      </c>
      <c r="T2404" s="174" t="n">
        <f aca="false">S2404*H2404</f>
        <v>0</v>
      </c>
      <c r="U2404" s="175"/>
      <c r="AR2404" s="176" t="s">
        <v>369</v>
      </c>
      <c r="AT2404" s="176" t="s">
        <v>262</v>
      </c>
      <c r="AU2404" s="176" t="s">
        <v>83</v>
      </c>
      <c r="AY2404" s="3" t="s">
        <v>165</v>
      </c>
      <c r="BE2404" s="177" t="n">
        <f aca="false">IF(N2404="základní",J2404,0)</f>
        <v>0</v>
      </c>
      <c r="BF2404" s="177" t="n">
        <f aca="false">IF(N2404="snížená",J2404,0)</f>
        <v>0</v>
      </c>
      <c r="BG2404" s="177" t="n">
        <f aca="false">IF(N2404="zákl. přenesená",J2404,0)</f>
        <v>0</v>
      </c>
      <c r="BH2404" s="177" t="n">
        <f aca="false">IF(N2404="sníž. přenesená",J2404,0)</f>
        <v>0</v>
      </c>
      <c r="BI2404" s="177" t="n">
        <f aca="false">IF(N2404="nulová",J2404,0)</f>
        <v>0</v>
      </c>
      <c r="BJ2404" s="3" t="s">
        <v>81</v>
      </c>
      <c r="BK2404" s="177" t="n">
        <f aca="false">ROUND(I2404*H2404,2)</f>
        <v>0</v>
      </c>
      <c r="BL2404" s="3" t="s">
        <v>273</v>
      </c>
      <c r="BM2404" s="176" t="s">
        <v>2371</v>
      </c>
    </row>
    <row r="2405" s="187" customFormat="true" ht="12" hidden="false" customHeight="false" outlineLevel="0" collapsed="false">
      <c r="B2405" s="188"/>
      <c r="D2405" s="180" t="s">
        <v>174</v>
      </c>
      <c r="E2405" s="189"/>
      <c r="F2405" s="190" t="s">
        <v>2358</v>
      </c>
      <c r="H2405" s="191" t="n">
        <v>2</v>
      </c>
      <c r="I2405" s="192"/>
      <c r="L2405" s="188"/>
      <c r="M2405" s="193"/>
      <c r="N2405" s="194"/>
      <c r="O2405" s="194"/>
      <c r="P2405" s="194"/>
      <c r="Q2405" s="194"/>
      <c r="R2405" s="194"/>
      <c r="S2405" s="194"/>
      <c r="T2405" s="194"/>
      <c r="U2405" s="195"/>
      <c r="AT2405" s="189" t="s">
        <v>174</v>
      </c>
      <c r="AU2405" s="189" t="s">
        <v>83</v>
      </c>
      <c r="AV2405" s="187" t="s">
        <v>83</v>
      </c>
      <c r="AW2405" s="187" t="s">
        <v>176</v>
      </c>
      <c r="AX2405" s="187" t="s">
        <v>73</v>
      </c>
      <c r="AY2405" s="189" t="s">
        <v>165</v>
      </c>
    </row>
    <row r="2406" s="187" customFormat="true" ht="12" hidden="false" customHeight="false" outlineLevel="0" collapsed="false">
      <c r="B2406" s="188"/>
      <c r="D2406" s="180" t="s">
        <v>174</v>
      </c>
      <c r="E2406" s="189"/>
      <c r="F2406" s="190" t="s">
        <v>2359</v>
      </c>
      <c r="H2406" s="191" t="n">
        <v>2</v>
      </c>
      <c r="I2406" s="192"/>
      <c r="L2406" s="188"/>
      <c r="M2406" s="193"/>
      <c r="N2406" s="194"/>
      <c r="O2406" s="194"/>
      <c r="P2406" s="194"/>
      <c r="Q2406" s="194"/>
      <c r="R2406" s="194"/>
      <c r="S2406" s="194"/>
      <c r="T2406" s="194"/>
      <c r="U2406" s="195"/>
      <c r="AT2406" s="189" t="s">
        <v>174</v>
      </c>
      <c r="AU2406" s="189" t="s">
        <v>83</v>
      </c>
      <c r="AV2406" s="187" t="s">
        <v>83</v>
      </c>
      <c r="AW2406" s="187" t="s">
        <v>176</v>
      </c>
      <c r="AX2406" s="187" t="s">
        <v>73</v>
      </c>
      <c r="AY2406" s="189" t="s">
        <v>165</v>
      </c>
    </row>
    <row r="2407" s="196" customFormat="true" ht="12" hidden="false" customHeight="false" outlineLevel="0" collapsed="false">
      <c r="B2407" s="197"/>
      <c r="D2407" s="180" t="s">
        <v>174</v>
      </c>
      <c r="E2407" s="198"/>
      <c r="F2407" s="199" t="s">
        <v>178</v>
      </c>
      <c r="H2407" s="200" t="n">
        <v>4</v>
      </c>
      <c r="I2407" s="201"/>
      <c r="L2407" s="197"/>
      <c r="M2407" s="202"/>
      <c r="N2407" s="203"/>
      <c r="O2407" s="203"/>
      <c r="P2407" s="203"/>
      <c r="Q2407" s="203"/>
      <c r="R2407" s="203"/>
      <c r="S2407" s="203"/>
      <c r="T2407" s="203"/>
      <c r="U2407" s="204"/>
      <c r="AT2407" s="198" t="s">
        <v>174</v>
      </c>
      <c r="AU2407" s="198" t="s">
        <v>83</v>
      </c>
      <c r="AV2407" s="196" t="s">
        <v>172</v>
      </c>
      <c r="AW2407" s="196" t="s">
        <v>176</v>
      </c>
      <c r="AX2407" s="196" t="s">
        <v>81</v>
      </c>
      <c r="AY2407" s="198" t="s">
        <v>165</v>
      </c>
    </row>
    <row r="2408" s="22" customFormat="true" ht="24" hidden="false" customHeight="true" outlineLevel="0" collapsed="false">
      <c r="B2408" s="164"/>
      <c r="C2408" s="165" t="s">
        <v>2372</v>
      </c>
      <c r="D2408" s="165" t="s">
        <v>167</v>
      </c>
      <c r="E2408" s="166" t="s">
        <v>2373</v>
      </c>
      <c r="F2408" s="167" t="s">
        <v>2374</v>
      </c>
      <c r="G2408" s="168" t="s">
        <v>403</v>
      </c>
      <c r="H2408" s="169" t="n">
        <v>3</v>
      </c>
      <c r="I2408" s="170"/>
      <c r="J2408" s="171" t="n">
        <f aca="false">ROUND(I2408*H2408,2)</f>
        <v>0</v>
      </c>
      <c r="K2408" s="215" t="s">
        <v>171</v>
      </c>
      <c r="L2408" s="23"/>
      <c r="M2408" s="172"/>
      <c r="N2408" s="173" t="s">
        <v>44</v>
      </c>
      <c r="O2408" s="54"/>
      <c r="P2408" s="174" t="n">
        <f aca="false">O2408*H2408</f>
        <v>0</v>
      </c>
      <c r="Q2408" s="174" t="n">
        <v>0</v>
      </c>
      <c r="R2408" s="174" t="n">
        <f aca="false">Q2408*H2408</f>
        <v>0</v>
      </c>
      <c r="S2408" s="174" t="n">
        <v>0</v>
      </c>
      <c r="T2408" s="174" t="n">
        <f aca="false">S2408*H2408</f>
        <v>0</v>
      </c>
      <c r="U2408" s="175"/>
      <c r="AR2408" s="176" t="s">
        <v>273</v>
      </c>
      <c r="AT2408" s="176" t="s">
        <v>167</v>
      </c>
      <c r="AU2408" s="176" t="s">
        <v>83</v>
      </c>
      <c r="AY2408" s="3" t="s">
        <v>165</v>
      </c>
      <c r="BE2408" s="177" t="n">
        <f aca="false">IF(N2408="základní",J2408,0)</f>
        <v>0</v>
      </c>
      <c r="BF2408" s="177" t="n">
        <f aca="false">IF(N2408="snížená",J2408,0)</f>
        <v>0</v>
      </c>
      <c r="BG2408" s="177" t="n">
        <f aca="false">IF(N2408="zákl. přenesená",J2408,0)</f>
        <v>0</v>
      </c>
      <c r="BH2408" s="177" t="n">
        <f aca="false">IF(N2408="sníž. přenesená",J2408,0)</f>
        <v>0</v>
      </c>
      <c r="BI2408" s="177" t="n">
        <f aca="false">IF(N2408="nulová",J2408,0)</f>
        <v>0</v>
      </c>
      <c r="BJ2408" s="3" t="s">
        <v>81</v>
      </c>
      <c r="BK2408" s="177" t="n">
        <f aca="false">ROUND(I2408*H2408,2)</f>
        <v>0</v>
      </c>
      <c r="BL2408" s="3" t="s">
        <v>273</v>
      </c>
      <c r="BM2408" s="176" t="s">
        <v>2375</v>
      </c>
    </row>
    <row r="2409" s="187" customFormat="true" ht="12" hidden="false" customHeight="false" outlineLevel="0" collapsed="false">
      <c r="B2409" s="188"/>
      <c r="D2409" s="180" t="s">
        <v>174</v>
      </c>
      <c r="E2409" s="189"/>
      <c r="F2409" s="190" t="s">
        <v>2376</v>
      </c>
      <c r="H2409" s="191" t="n">
        <v>1</v>
      </c>
      <c r="I2409" s="192"/>
      <c r="L2409" s="188"/>
      <c r="M2409" s="193"/>
      <c r="N2409" s="194"/>
      <c r="O2409" s="194"/>
      <c r="P2409" s="194"/>
      <c r="Q2409" s="194"/>
      <c r="R2409" s="194"/>
      <c r="S2409" s="194"/>
      <c r="T2409" s="194"/>
      <c r="U2409" s="195"/>
      <c r="AT2409" s="189" t="s">
        <v>174</v>
      </c>
      <c r="AU2409" s="189" t="s">
        <v>83</v>
      </c>
      <c r="AV2409" s="187" t="s">
        <v>83</v>
      </c>
      <c r="AW2409" s="187" t="s">
        <v>176</v>
      </c>
      <c r="AX2409" s="187" t="s">
        <v>73</v>
      </c>
      <c r="AY2409" s="189" t="s">
        <v>165</v>
      </c>
    </row>
    <row r="2410" s="187" customFormat="true" ht="12" hidden="false" customHeight="false" outlineLevel="0" collapsed="false">
      <c r="B2410" s="188"/>
      <c r="D2410" s="180" t="s">
        <v>174</v>
      </c>
      <c r="E2410" s="189"/>
      <c r="F2410" s="190" t="s">
        <v>2377</v>
      </c>
      <c r="H2410" s="191" t="n">
        <v>2</v>
      </c>
      <c r="I2410" s="192"/>
      <c r="L2410" s="188"/>
      <c r="M2410" s="193"/>
      <c r="N2410" s="194"/>
      <c r="O2410" s="194"/>
      <c r="P2410" s="194"/>
      <c r="Q2410" s="194"/>
      <c r="R2410" s="194"/>
      <c r="S2410" s="194"/>
      <c r="T2410" s="194"/>
      <c r="U2410" s="195"/>
      <c r="AT2410" s="189" t="s">
        <v>174</v>
      </c>
      <c r="AU2410" s="189" t="s">
        <v>83</v>
      </c>
      <c r="AV2410" s="187" t="s">
        <v>83</v>
      </c>
      <c r="AW2410" s="187" t="s">
        <v>176</v>
      </c>
      <c r="AX2410" s="187" t="s">
        <v>73</v>
      </c>
      <c r="AY2410" s="189" t="s">
        <v>165</v>
      </c>
    </row>
    <row r="2411" s="196" customFormat="true" ht="12" hidden="false" customHeight="false" outlineLevel="0" collapsed="false">
      <c r="B2411" s="197"/>
      <c r="D2411" s="180" t="s">
        <v>174</v>
      </c>
      <c r="E2411" s="198"/>
      <c r="F2411" s="199" t="s">
        <v>178</v>
      </c>
      <c r="H2411" s="200" t="n">
        <v>3</v>
      </c>
      <c r="I2411" s="201"/>
      <c r="L2411" s="197"/>
      <c r="M2411" s="202"/>
      <c r="N2411" s="203"/>
      <c r="O2411" s="203"/>
      <c r="P2411" s="203"/>
      <c r="Q2411" s="203"/>
      <c r="R2411" s="203"/>
      <c r="S2411" s="203"/>
      <c r="T2411" s="203"/>
      <c r="U2411" s="204"/>
      <c r="AT2411" s="198" t="s">
        <v>174</v>
      </c>
      <c r="AU2411" s="198" t="s">
        <v>83</v>
      </c>
      <c r="AV2411" s="196" t="s">
        <v>172</v>
      </c>
      <c r="AW2411" s="196" t="s">
        <v>176</v>
      </c>
      <c r="AX2411" s="196" t="s">
        <v>81</v>
      </c>
      <c r="AY2411" s="198" t="s">
        <v>165</v>
      </c>
    </row>
    <row r="2412" s="22" customFormat="true" ht="36" hidden="false" customHeight="true" outlineLevel="0" collapsed="false">
      <c r="B2412" s="164"/>
      <c r="C2412" s="205" t="s">
        <v>2378</v>
      </c>
      <c r="D2412" s="205" t="s">
        <v>262</v>
      </c>
      <c r="E2412" s="206" t="s">
        <v>2379</v>
      </c>
      <c r="F2412" s="207" t="s">
        <v>2380</v>
      </c>
      <c r="G2412" s="208" t="s">
        <v>403</v>
      </c>
      <c r="H2412" s="209" t="n">
        <v>1</v>
      </c>
      <c r="I2412" s="210"/>
      <c r="J2412" s="211" t="n">
        <f aca="false">ROUND(I2412*H2412,2)</f>
        <v>0</v>
      </c>
      <c r="K2412" s="207"/>
      <c r="L2412" s="212"/>
      <c r="M2412" s="213"/>
      <c r="N2412" s="214" t="s">
        <v>44</v>
      </c>
      <c r="O2412" s="54"/>
      <c r="P2412" s="174" t="n">
        <f aca="false">O2412*H2412</f>
        <v>0</v>
      </c>
      <c r="Q2412" s="174" t="n">
        <v>0.027</v>
      </c>
      <c r="R2412" s="174" t="n">
        <f aca="false">Q2412*H2412</f>
        <v>0.027</v>
      </c>
      <c r="S2412" s="174" t="n">
        <v>0</v>
      </c>
      <c r="T2412" s="174" t="n">
        <f aca="false">S2412*H2412</f>
        <v>0</v>
      </c>
      <c r="U2412" s="175"/>
      <c r="AR2412" s="176" t="s">
        <v>369</v>
      </c>
      <c r="AT2412" s="176" t="s">
        <v>262</v>
      </c>
      <c r="AU2412" s="176" t="s">
        <v>83</v>
      </c>
      <c r="AY2412" s="3" t="s">
        <v>165</v>
      </c>
      <c r="BE2412" s="177" t="n">
        <f aca="false">IF(N2412="základní",J2412,0)</f>
        <v>0</v>
      </c>
      <c r="BF2412" s="177" t="n">
        <f aca="false">IF(N2412="snížená",J2412,0)</f>
        <v>0</v>
      </c>
      <c r="BG2412" s="177" t="n">
        <f aca="false">IF(N2412="zákl. přenesená",J2412,0)</f>
        <v>0</v>
      </c>
      <c r="BH2412" s="177" t="n">
        <f aca="false">IF(N2412="sníž. přenesená",J2412,0)</f>
        <v>0</v>
      </c>
      <c r="BI2412" s="177" t="n">
        <f aca="false">IF(N2412="nulová",J2412,0)</f>
        <v>0</v>
      </c>
      <c r="BJ2412" s="3" t="s">
        <v>81</v>
      </c>
      <c r="BK2412" s="177" t="n">
        <f aca="false">ROUND(I2412*H2412,2)</f>
        <v>0</v>
      </c>
      <c r="BL2412" s="3" t="s">
        <v>273</v>
      </c>
      <c r="BM2412" s="176" t="s">
        <v>2381</v>
      </c>
    </row>
    <row r="2413" s="187" customFormat="true" ht="12" hidden="false" customHeight="false" outlineLevel="0" collapsed="false">
      <c r="B2413" s="188"/>
      <c r="D2413" s="180" t="s">
        <v>174</v>
      </c>
      <c r="E2413" s="189"/>
      <c r="F2413" s="190" t="s">
        <v>2376</v>
      </c>
      <c r="H2413" s="191" t="n">
        <v>1</v>
      </c>
      <c r="I2413" s="192"/>
      <c r="L2413" s="188"/>
      <c r="M2413" s="193"/>
      <c r="N2413" s="194"/>
      <c r="O2413" s="194"/>
      <c r="P2413" s="194"/>
      <c r="Q2413" s="194"/>
      <c r="R2413" s="194"/>
      <c r="S2413" s="194"/>
      <c r="T2413" s="194"/>
      <c r="U2413" s="195"/>
      <c r="AT2413" s="189" t="s">
        <v>174</v>
      </c>
      <c r="AU2413" s="189" t="s">
        <v>83</v>
      </c>
      <c r="AV2413" s="187" t="s">
        <v>83</v>
      </c>
      <c r="AW2413" s="187" t="s">
        <v>176</v>
      </c>
      <c r="AX2413" s="187" t="s">
        <v>73</v>
      </c>
      <c r="AY2413" s="189" t="s">
        <v>165</v>
      </c>
    </row>
    <row r="2414" s="196" customFormat="true" ht="12" hidden="false" customHeight="false" outlineLevel="0" collapsed="false">
      <c r="B2414" s="197"/>
      <c r="D2414" s="180" t="s">
        <v>174</v>
      </c>
      <c r="E2414" s="198"/>
      <c r="F2414" s="199" t="s">
        <v>178</v>
      </c>
      <c r="H2414" s="200" t="n">
        <v>1</v>
      </c>
      <c r="I2414" s="201"/>
      <c r="L2414" s="197"/>
      <c r="M2414" s="202"/>
      <c r="N2414" s="203"/>
      <c r="O2414" s="203"/>
      <c r="P2414" s="203"/>
      <c r="Q2414" s="203"/>
      <c r="R2414" s="203"/>
      <c r="S2414" s="203"/>
      <c r="T2414" s="203"/>
      <c r="U2414" s="204"/>
      <c r="AT2414" s="198" t="s">
        <v>174</v>
      </c>
      <c r="AU2414" s="198" t="s">
        <v>83</v>
      </c>
      <c r="AV2414" s="196" t="s">
        <v>172</v>
      </c>
      <c r="AW2414" s="196" t="s">
        <v>176</v>
      </c>
      <c r="AX2414" s="196" t="s">
        <v>81</v>
      </c>
      <c r="AY2414" s="198" t="s">
        <v>165</v>
      </c>
    </row>
    <row r="2415" s="22" customFormat="true" ht="36" hidden="false" customHeight="true" outlineLevel="0" collapsed="false">
      <c r="B2415" s="164"/>
      <c r="C2415" s="205" t="s">
        <v>2382</v>
      </c>
      <c r="D2415" s="205" t="s">
        <v>262</v>
      </c>
      <c r="E2415" s="206" t="s">
        <v>2383</v>
      </c>
      <c r="F2415" s="207" t="s">
        <v>2384</v>
      </c>
      <c r="G2415" s="208" t="s">
        <v>403</v>
      </c>
      <c r="H2415" s="209" t="n">
        <v>2</v>
      </c>
      <c r="I2415" s="210"/>
      <c r="J2415" s="211" t="n">
        <f aca="false">ROUND(I2415*H2415,2)</f>
        <v>0</v>
      </c>
      <c r="K2415" s="207"/>
      <c r="L2415" s="212"/>
      <c r="M2415" s="213"/>
      <c r="N2415" s="214" t="s">
        <v>44</v>
      </c>
      <c r="O2415" s="54"/>
      <c r="P2415" s="174" t="n">
        <f aca="false">O2415*H2415</f>
        <v>0</v>
      </c>
      <c r="Q2415" s="174" t="n">
        <v>0.027</v>
      </c>
      <c r="R2415" s="174" t="n">
        <f aca="false">Q2415*H2415</f>
        <v>0.054</v>
      </c>
      <c r="S2415" s="174" t="n">
        <v>0</v>
      </c>
      <c r="T2415" s="174" t="n">
        <f aca="false">S2415*H2415</f>
        <v>0</v>
      </c>
      <c r="U2415" s="175"/>
      <c r="AR2415" s="176" t="s">
        <v>369</v>
      </c>
      <c r="AT2415" s="176" t="s">
        <v>262</v>
      </c>
      <c r="AU2415" s="176" t="s">
        <v>83</v>
      </c>
      <c r="AY2415" s="3" t="s">
        <v>165</v>
      </c>
      <c r="BE2415" s="177" t="n">
        <f aca="false">IF(N2415="základní",J2415,0)</f>
        <v>0</v>
      </c>
      <c r="BF2415" s="177" t="n">
        <f aca="false">IF(N2415="snížená",J2415,0)</f>
        <v>0</v>
      </c>
      <c r="BG2415" s="177" t="n">
        <f aca="false">IF(N2415="zákl. přenesená",J2415,0)</f>
        <v>0</v>
      </c>
      <c r="BH2415" s="177" t="n">
        <f aca="false">IF(N2415="sníž. přenesená",J2415,0)</f>
        <v>0</v>
      </c>
      <c r="BI2415" s="177" t="n">
        <f aca="false">IF(N2415="nulová",J2415,0)</f>
        <v>0</v>
      </c>
      <c r="BJ2415" s="3" t="s">
        <v>81</v>
      </c>
      <c r="BK2415" s="177" t="n">
        <f aca="false">ROUND(I2415*H2415,2)</f>
        <v>0</v>
      </c>
      <c r="BL2415" s="3" t="s">
        <v>273</v>
      </c>
      <c r="BM2415" s="176" t="s">
        <v>2385</v>
      </c>
    </row>
    <row r="2416" s="187" customFormat="true" ht="12" hidden="false" customHeight="false" outlineLevel="0" collapsed="false">
      <c r="B2416" s="188"/>
      <c r="D2416" s="180" t="s">
        <v>174</v>
      </c>
      <c r="E2416" s="189"/>
      <c r="F2416" s="190" t="s">
        <v>2377</v>
      </c>
      <c r="H2416" s="191" t="n">
        <v>2</v>
      </c>
      <c r="I2416" s="192"/>
      <c r="L2416" s="188"/>
      <c r="M2416" s="193"/>
      <c r="N2416" s="194"/>
      <c r="O2416" s="194"/>
      <c r="P2416" s="194"/>
      <c r="Q2416" s="194"/>
      <c r="R2416" s="194"/>
      <c r="S2416" s="194"/>
      <c r="T2416" s="194"/>
      <c r="U2416" s="195"/>
      <c r="AT2416" s="189" t="s">
        <v>174</v>
      </c>
      <c r="AU2416" s="189" t="s">
        <v>83</v>
      </c>
      <c r="AV2416" s="187" t="s">
        <v>83</v>
      </c>
      <c r="AW2416" s="187" t="s">
        <v>176</v>
      </c>
      <c r="AX2416" s="187" t="s">
        <v>73</v>
      </c>
      <c r="AY2416" s="189" t="s">
        <v>165</v>
      </c>
    </row>
    <row r="2417" s="196" customFormat="true" ht="12" hidden="false" customHeight="false" outlineLevel="0" collapsed="false">
      <c r="B2417" s="197"/>
      <c r="D2417" s="180" t="s">
        <v>174</v>
      </c>
      <c r="E2417" s="198"/>
      <c r="F2417" s="199" t="s">
        <v>178</v>
      </c>
      <c r="H2417" s="200" t="n">
        <v>2</v>
      </c>
      <c r="I2417" s="201"/>
      <c r="L2417" s="197"/>
      <c r="M2417" s="202"/>
      <c r="N2417" s="203"/>
      <c r="O2417" s="203"/>
      <c r="P2417" s="203"/>
      <c r="Q2417" s="203"/>
      <c r="R2417" s="203"/>
      <c r="S2417" s="203"/>
      <c r="T2417" s="203"/>
      <c r="U2417" s="204"/>
      <c r="AT2417" s="198" t="s">
        <v>174</v>
      </c>
      <c r="AU2417" s="198" t="s">
        <v>83</v>
      </c>
      <c r="AV2417" s="196" t="s">
        <v>172</v>
      </c>
      <c r="AW2417" s="196" t="s">
        <v>176</v>
      </c>
      <c r="AX2417" s="196" t="s">
        <v>81</v>
      </c>
      <c r="AY2417" s="198" t="s">
        <v>165</v>
      </c>
    </row>
    <row r="2418" s="22" customFormat="true" ht="24" hidden="false" customHeight="true" outlineLevel="0" collapsed="false">
      <c r="B2418" s="164"/>
      <c r="C2418" s="165" t="s">
        <v>2386</v>
      </c>
      <c r="D2418" s="165" t="s">
        <v>167</v>
      </c>
      <c r="E2418" s="166" t="s">
        <v>2387</v>
      </c>
      <c r="F2418" s="167" t="s">
        <v>2388</v>
      </c>
      <c r="G2418" s="168" t="s">
        <v>403</v>
      </c>
      <c r="H2418" s="169" t="n">
        <v>1</v>
      </c>
      <c r="I2418" s="170"/>
      <c r="J2418" s="171" t="n">
        <f aca="false">ROUND(I2418*H2418,2)</f>
        <v>0</v>
      </c>
      <c r="K2418" s="215" t="s">
        <v>171</v>
      </c>
      <c r="L2418" s="23"/>
      <c r="M2418" s="172"/>
      <c r="N2418" s="173" t="s">
        <v>44</v>
      </c>
      <c r="O2418" s="54"/>
      <c r="P2418" s="174" t="n">
        <f aca="false">O2418*H2418</f>
        <v>0</v>
      </c>
      <c r="Q2418" s="174" t="n">
        <v>0</v>
      </c>
      <c r="R2418" s="174" t="n">
        <f aca="false">Q2418*H2418</f>
        <v>0</v>
      </c>
      <c r="S2418" s="174" t="n">
        <v>0</v>
      </c>
      <c r="T2418" s="174" t="n">
        <f aca="false">S2418*H2418</f>
        <v>0</v>
      </c>
      <c r="U2418" s="175"/>
      <c r="AR2418" s="176" t="s">
        <v>273</v>
      </c>
      <c r="AT2418" s="176" t="s">
        <v>167</v>
      </c>
      <c r="AU2418" s="176" t="s">
        <v>83</v>
      </c>
      <c r="AY2418" s="3" t="s">
        <v>165</v>
      </c>
      <c r="BE2418" s="177" t="n">
        <f aca="false">IF(N2418="základní",J2418,0)</f>
        <v>0</v>
      </c>
      <c r="BF2418" s="177" t="n">
        <f aca="false">IF(N2418="snížená",J2418,0)</f>
        <v>0</v>
      </c>
      <c r="BG2418" s="177" t="n">
        <f aca="false">IF(N2418="zákl. přenesená",J2418,0)</f>
        <v>0</v>
      </c>
      <c r="BH2418" s="177" t="n">
        <f aca="false">IF(N2418="sníž. přenesená",J2418,0)</f>
        <v>0</v>
      </c>
      <c r="BI2418" s="177" t="n">
        <f aca="false">IF(N2418="nulová",J2418,0)</f>
        <v>0</v>
      </c>
      <c r="BJ2418" s="3" t="s">
        <v>81</v>
      </c>
      <c r="BK2418" s="177" t="n">
        <f aca="false">ROUND(I2418*H2418,2)</f>
        <v>0</v>
      </c>
      <c r="BL2418" s="3" t="s">
        <v>273</v>
      </c>
      <c r="BM2418" s="176" t="s">
        <v>2389</v>
      </c>
    </row>
    <row r="2419" s="187" customFormat="true" ht="12" hidden="false" customHeight="false" outlineLevel="0" collapsed="false">
      <c r="B2419" s="188"/>
      <c r="D2419" s="180" t="s">
        <v>174</v>
      </c>
      <c r="E2419" s="189"/>
      <c r="F2419" s="190" t="s">
        <v>2390</v>
      </c>
      <c r="H2419" s="191" t="n">
        <v>1</v>
      </c>
      <c r="I2419" s="192"/>
      <c r="L2419" s="188"/>
      <c r="M2419" s="193"/>
      <c r="N2419" s="194"/>
      <c r="O2419" s="194"/>
      <c r="P2419" s="194"/>
      <c r="Q2419" s="194"/>
      <c r="R2419" s="194"/>
      <c r="S2419" s="194"/>
      <c r="T2419" s="194"/>
      <c r="U2419" s="195"/>
      <c r="AT2419" s="189" t="s">
        <v>174</v>
      </c>
      <c r="AU2419" s="189" t="s">
        <v>83</v>
      </c>
      <c r="AV2419" s="187" t="s">
        <v>83</v>
      </c>
      <c r="AW2419" s="187" t="s">
        <v>176</v>
      </c>
      <c r="AX2419" s="187" t="s">
        <v>73</v>
      </c>
      <c r="AY2419" s="189" t="s">
        <v>165</v>
      </c>
    </row>
    <row r="2420" s="196" customFormat="true" ht="12" hidden="false" customHeight="false" outlineLevel="0" collapsed="false">
      <c r="B2420" s="197"/>
      <c r="D2420" s="180" t="s">
        <v>174</v>
      </c>
      <c r="E2420" s="198"/>
      <c r="F2420" s="199" t="s">
        <v>178</v>
      </c>
      <c r="H2420" s="200" t="n">
        <v>1</v>
      </c>
      <c r="I2420" s="201"/>
      <c r="L2420" s="197"/>
      <c r="M2420" s="202"/>
      <c r="N2420" s="203"/>
      <c r="O2420" s="203"/>
      <c r="P2420" s="203"/>
      <c r="Q2420" s="203"/>
      <c r="R2420" s="203"/>
      <c r="S2420" s="203"/>
      <c r="T2420" s="203"/>
      <c r="U2420" s="204"/>
      <c r="AT2420" s="198" t="s">
        <v>174</v>
      </c>
      <c r="AU2420" s="198" t="s">
        <v>83</v>
      </c>
      <c r="AV2420" s="196" t="s">
        <v>172</v>
      </c>
      <c r="AW2420" s="196" t="s">
        <v>176</v>
      </c>
      <c r="AX2420" s="196" t="s">
        <v>81</v>
      </c>
      <c r="AY2420" s="198" t="s">
        <v>165</v>
      </c>
    </row>
    <row r="2421" s="22" customFormat="true" ht="24" hidden="false" customHeight="true" outlineLevel="0" collapsed="false">
      <c r="B2421" s="164"/>
      <c r="C2421" s="205" t="s">
        <v>2391</v>
      </c>
      <c r="D2421" s="205" t="s">
        <v>262</v>
      </c>
      <c r="E2421" s="206" t="s">
        <v>2392</v>
      </c>
      <c r="F2421" s="207" t="s">
        <v>2393</v>
      </c>
      <c r="G2421" s="208" t="s">
        <v>403</v>
      </c>
      <c r="H2421" s="209" t="n">
        <v>1</v>
      </c>
      <c r="I2421" s="210"/>
      <c r="J2421" s="211" t="n">
        <f aca="false">ROUND(I2421*H2421,2)</f>
        <v>0</v>
      </c>
      <c r="K2421" s="207"/>
      <c r="L2421" s="212"/>
      <c r="M2421" s="213"/>
      <c r="N2421" s="214" t="s">
        <v>44</v>
      </c>
      <c r="O2421" s="54"/>
      <c r="P2421" s="174" t="n">
        <f aca="false">O2421*H2421</f>
        <v>0</v>
      </c>
      <c r="Q2421" s="174" t="n">
        <v>0.047</v>
      </c>
      <c r="R2421" s="174" t="n">
        <f aca="false">Q2421*H2421</f>
        <v>0.047</v>
      </c>
      <c r="S2421" s="174" t="n">
        <v>0</v>
      </c>
      <c r="T2421" s="174" t="n">
        <f aca="false">S2421*H2421</f>
        <v>0</v>
      </c>
      <c r="U2421" s="175"/>
      <c r="AR2421" s="176" t="s">
        <v>369</v>
      </c>
      <c r="AT2421" s="176" t="s">
        <v>262</v>
      </c>
      <c r="AU2421" s="176" t="s">
        <v>83</v>
      </c>
      <c r="AY2421" s="3" t="s">
        <v>165</v>
      </c>
      <c r="BE2421" s="177" t="n">
        <f aca="false">IF(N2421="základní",J2421,0)</f>
        <v>0</v>
      </c>
      <c r="BF2421" s="177" t="n">
        <f aca="false">IF(N2421="snížená",J2421,0)</f>
        <v>0</v>
      </c>
      <c r="BG2421" s="177" t="n">
        <f aca="false">IF(N2421="zákl. přenesená",J2421,0)</f>
        <v>0</v>
      </c>
      <c r="BH2421" s="177" t="n">
        <f aca="false">IF(N2421="sníž. přenesená",J2421,0)</f>
        <v>0</v>
      </c>
      <c r="BI2421" s="177" t="n">
        <f aca="false">IF(N2421="nulová",J2421,0)</f>
        <v>0</v>
      </c>
      <c r="BJ2421" s="3" t="s">
        <v>81</v>
      </c>
      <c r="BK2421" s="177" t="n">
        <f aca="false">ROUND(I2421*H2421,2)</f>
        <v>0</v>
      </c>
      <c r="BL2421" s="3" t="s">
        <v>273</v>
      </c>
      <c r="BM2421" s="176" t="s">
        <v>2394</v>
      </c>
    </row>
    <row r="2422" s="187" customFormat="true" ht="12" hidden="false" customHeight="false" outlineLevel="0" collapsed="false">
      <c r="B2422" s="188"/>
      <c r="D2422" s="180" t="s">
        <v>174</v>
      </c>
      <c r="E2422" s="189"/>
      <c r="F2422" s="190" t="s">
        <v>2390</v>
      </c>
      <c r="H2422" s="191" t="n">
        <v>1</v>
      </c>
      <c r="I2422" s="192"/>
      <c r="L2422" s="188"/>
      <c r="M2422" s="193"/>
      <c r="N2422" s="194"/>
      <c r="O2422" s="194"/>
      <c r="P2422" s="194"/>
      <c r="Q2422" s="194"/>
      <c r="R2422" s="194"/>
      <c r="S2422" s="194"/>
      <c r="T2422" s="194"/>
      <c r="U2422" s="195"/>
      <c r="AT2422" s="189" t="s">
        <v>174</v>
      </c>
      <c r="AU2422" s="189" t="s">
        <v>83</v>
      </c>
      <c r="AV2422" s="187" t="s">
        <v>83</v>
      </c>
      <c r="AW2422" s="187" t="s">
        <v>176</v>
      </c>
      <c r="AX2422" s="187" t="s">
        <v>73</v>
      </c>
      <c r="AY2422" s="189" t="s">
        <v>165</v>
      </c>
    </row>
    <row r="2423" s="196" customFormat="true" ht="12" hidden="false" customHeight="false" outlineLevel="0" collapsed="false">
      <c r="B2423" s="197"/>
      <c r="D2423" s="180" t="s">
        <v>174</v>
      </c>
      <c r="E2423" s="198"/>
      <c r="F2423" s="199" t="s">
        <v>178</v>
      </c>
      <c r="H2423" s="200" t="n">
        <v>1</v>
      </c>
      <c r="I2423" s="201"/>
      <c r="L2423" s="197"/>
      <c r="M2423" s="202"/>
      <c r="N2423" s="203"/>
      <c r="O2423" s="203"/>
      <c r="P2423" s="203"/>
      <c r="Q2423" s="203"/>
      <c r="R2423" s="203"/>
      <c r="S2423" s="203"/>
      <c r="T2423" s="203"/>
      <c r="U2423" s="204"/>
      <c r="AT2423" s="198" t="s">
        <v>174</v>
      </c>
      <c r="AU2423" s="198" t="s">
        <v>83</v>
      </c>
      <c r="AV2423" s="196" t="s">
        <v>172</v>
      </c>
      <c r="AW2423" s="196" t="s">
        <v>176</v>
      </c>
      <c r="AX2423" s="196" t="s">
        <v>81</v>
      </c>
      <c r="AY2423" s="198" t="s">
        <v>165</v>
      </c>
    </row>
    <row r="2424" s="22" customFormat="true" ht="24" hidden="false" customHeight="true" outlineLevel="0" collapsed="false">
      <c r="B2424" s="164"/>
      <c r="C2424" s="165" t="s">
        <v>2395</v>
      </c>
      <c r="D2424" s="165" t="s">
        <v>167</v>
      </c>
      <c r="E2424" s="166" t="s">
        <v>2396</v>
      </c>
      <c r="F2424" s="167" t="s">
        <v>2397</v>
      </c>
      <c r="G2424" s="168" t="s">
        <v>403</v>
      </c>
      <c r="H2424" s="169" t="n">
        <v>5</v>
      </c>
      <c r="I2424" s="170"/>
      <c r="J2424" s="171" t="n">
        <f aca="false">ROUND(I2424*H2424,2)</f>
        <v>0</v>
      </c>
      <c r="K2424" s="215" t="s">
        <v>171</v>
      </c>
      <c r="L2424" s="23"/>
      <c r="M2424" s="172"/>
      <c r="N2424" s="173" t="s">
        <v>44</v>
      </c>
      <c r="O2424" s="54"/>
      <c r="P2424" s="174" t="n">
        <f aca="false">O2424*H2424</f>
        <v>0</v>
      </c>
      <c r="Q2424" s="174" t="n">
        <v>0</v>
      </c>
      <c r="R2424" s="174" t="n">
        <f aca="false">Q2424*H2424</f>
        <v>0</v>
      </c>
      <c r="S2424" s="174" t="n">
        <v>0</v>
      </c>
      <c r="T2424" s="174" t="n">
        <f aca="false">S2424*H2424</f>
        <v>0</v>
      </c>
      <c r="U2424" s="175"/>
      <c r="AR2424" s="176" t="s">
        <v>273</v>
      </c>
      <c r="AT2424" s="176" t="s">
        <v>167</v>
      </c>
      <c r="AU2424" s="176" t="s">
        <v>83</v>
      </c>
      <c r="AY2424" s="3" t="s">
        <v>165</v>
      </c>
      <c r="BE2424" s="177" t="n">
        <f aca="false">IF(N2424="základní",J2424,0)</f>
        <v>0</v>
      </c>
      <c r="BF2424" s="177" t="n">
        <f aca="false">IF(N2424="snížená",J2424,0)</f>
        <v>0</v>
      </c>
      <c r="BG2424" s="177" t="n">
        <f aca="false">IF(N2424="zákl. přenesená",J2424,0)</f>
        <v>0</v>
      </c>
      <c r="BH2424" s="177" t="n">
        <f aca="false">IF(N2424="sníž. přenesená",J2424,0)</f>
        <v>0</v>
      </c>
      <c r="BI2424" s="177" t="n">
        <f aca="false">IF(N2424="nulová",J2424,0)</f>
        <v>0</v>
      </c>
      <c r="BJ2424" s="3" t="s">
        <v>81</v>
      </c>
      <c r="BK2424" s="177" t="n">
        <f aca="false">ROUND(I2424*H2424,2)</f>
        <v>0</v>
      </c>
      <c r="BL2424" s="3" t="s">
        <v>273</v>
      </c>
      <c r="BM2424" s="176" t="s">
        <v>2398</v>
      </c>
    </row>
    <row r="2425" s="187" customFormat="true" ht="12" hidden="false" customHeight="false" outlineLevel="0" collapsed="false">
      <c r="B2425" s="188"/>
      <c r="D2425" s="180" t="s">
        <v>174</v>
      </c>
      <c r="E2425" s="189"/>
      <c r="F2425" s="190" t="s">
        <v>195</v>
      </c>
      <c r="H2425" s="191" t="n">
        <v>5</v>
      </c>
      <c r="I2425" s="192"/>
      <c r="L2425" s="188"/>
      <c r="M2425" s="193"/>
      <c r="N2425" s="194"/>
      <c r="O2425" s="194"/>
      <c r="P2425" s="194"/>
      <c r="Q2425" s="194"/>
      <c r="R2425" s="194"/>
      <c r="S2425" s="194"/>
      <c r="T2425" s="194"/>
      <c r="U2425" s="195"/>
      <c r="AT2425" s="189" t="s">
        <v>174</v>
      </c>
      <c r="AU2425" s="189" t="s">
        <v>83</v>
      </c>
      <c r="AV2425" s="187" t="s">
        <v>83</v>
      </c>
      <c r="AW2425" s="187" t="s">
        <v>176</v>
      </c>
      <c r="AX2425" s="187" t="s">
        <v>73</v>
      </c>
      <c r="AY2425" s="189" t="s">
        <v>165</v>
      </c>
    </row>
    <row r="2426" s="196" customFormat="true" ht="12" hidden="false" customHeight="false" outlineLevel="0" collapsed="false">
      <c r="B2426" s="197"/>
      <c r="D2426" s="180" t="s">
        <v>174</v>
      </c>
      <c r="E2426" s="198"/>
      <c r="F2426" s="199" t="s">
        <v>178</v>
      </c>
      <c r="H2426" s="200" t="n">
        <v>5</v>
      </c>
      <c r="I2426" s="201"/>
      <c r="L2426" s="197"/>
      <c r="M2426" s="202"/>
      <c r="N2426" s="203"/>
      <c r="O2426" s="203"/>
      <c r="P2426" s="203"/>
      <c r="Q2426" s="203"/>
      <c r="R2426" s="203"/>
      <c r="S2426" s="203"/>
      <c r="T2426" s="203"/>
      <c r="U2426" s="204"/>
      <c r="AT2426" s="198" t="s">
        <v>174</v>
      </c>
      <c r="AU2426" s="198" t="s">
        <v>83</v>
      </c>
      <c r="AV2426" s="196" t="s">
        <v>172</v>
      </c>
      <c r="AW2426" s="196" t="s">
        <v>176</v>
      </c>
      <c r="AX2426" s="196" t="s">
        <v>81</v>
      </c>
      <c r="AY2426" s="198" t="s">
        <v>165</v>
      </c>
    </row>
    <row r="2427" s="22" customFormat="true" ht="16.5" hidden="false" customHeight="true" outlineLevel="0" collapsed="false">
      <c r="B2427" s="164"/>
      <c r="C2427" s="205" t="s">
        <v>2399</v>
      </c>
      <c r="D2427" s="205" t="s">
        <v>262</v>
      </c>
      <c r="E2427" s="206" t="s">
        <v>2400</v>
      </c>
      <c r="F2427" s="207" t="s">
        <v>2401</v>
      </c>
      <c r="G2427" s="208" t="s">
        <v>403</v>
      </c>
      <c r="H2427" s="209" t="n">
        <v>5</v>
      </c>
      <c r="I2427" s="210"/>
      <c r="J2427" s="211" t="n">
        <f aca="false">ROUND(I2427*H2427,2)</f>
        <v>0</v>
      </c>
      <c r="K2427" s="207" t="s">
        <v>171</v>
      </c>
      <c r="L2427" s="212"/>
      <c r="M2427" s="213"/>
      <c r="N2427" s="214" t="s">
        <v>44</v>
      </c>
      <c r="O2427" s="54"/>
      <c r="P2427" s="174" t="n">
        <f aca="false">O2427*H2427</f>
        <v>0</v>
      </c>
      <c r="Q2427" s="174" t="n">
        <v>0.0047</v>
      </c>
      <c r="R2427" s="174" t="n">
        <f aca="false">Q2427*H2427</f>
        <v>0.0235</v>
      </c>
      <c r="S2427" s="174" t="n">
        <v>0</v>
      </c>
      <c r="T2427" s="174" t="n">
        <f aca="false">S2427*H2427</f>
        <v>0</v>
      </c>
      <c r="U2427" s="175"/>
      <c r="AR2427" s="176" t="s">
        <v>369</v>
      </c>
      <c r="AT2427" s="176" t="s">
        <v>262</v>
      </c>
      <c r="AU2427" s="176" t="s">
        <v>83</v>
      </c>
      <c r="AY2427" s="3" t="s">
        <v>165</v>
      </c>
      <c r="BE2427" s="177" t="n">
        <f aca="false">IF(N2427="základní",J2427,0)</f>
        <v>0</v>
      </c>
      <c r="BF2427" s="177" t="n">
        <f aca="false">IF(N2427="snížená",J2427,0)</f>
        <v>0</v>
      </c>
      <c r="BG2427" s="177" t="n">
        <f aca="false">IF(N2427="zákl. přenesená",J2427,0)</f>
        <v>0</v>
      </c>
      <c r="BH2427" s="177" t="n">
        <f aca="false">IF(N2427="sníž. přenesená",J2427,0)</f>
        <v>0</v>
      </c>
      <c r="BI2427" s="177" t="n">
        <f aca="false">IF(N2427="nulová",J2427,0)</f>
        <v>0</v>
      </c>
      <c r="BJ2427" s="3" t="s">
        <v>81</v>
      </c>
      <c r="BK2427" s="177" t="n">
        <f aca="false">ROUND(I2427*H2427,2)</f>
        <v>0</v>
      </c>
      <c r="BL2427" s="3" t="s">
        <v>273</v>
      </c>
      <c r="BM2427" s="176" t="s">
        <v>2402</v>
      </c>
    </row>
    <row r="2428" s="22" customFormat="true" ht="24" hidden="false" customHeight="true" outlineLevel="0" collapsed="false">
      <c r="B2428" s="164"/>
      <c r="C2428" s="165" t="s">
        <v>2403</v>
      </c>
      <c r="D2428" s="165" t="s">
        <v>167</v>
      </c>
      <c r="E2428" s="166" t="s">
        <v>2404</v>
      </c>
      <c r="F2428" s="167" t="s">
        <v>2405</v>
      </c>
      <c r="G2428" s="168" t="s">
        <v>403</v>
      </c>
      <c r="H2428" s="169" t="n">
        <v>25</v>
      </c>
      <c r="I2428" s="170"/>
      <c r="J2428" s="171" t="n">
        <f aca="false">ROUND(I2428*H2428,2)</f>
        <v>0</v>
      </c>
      <c r="K2428" s="215" t="s">
        <v>171</v>
      </c>
      <c r="L2428" s="23"/>
      <c r="M2428" s="172"/>
      <c r="N2428" s="173" t="s">
        <v>44</v>
      </c>
      <c r="O2428" s="54"/>
      <c r="P2428" s="174" t="n">
        <f aca="false">O2428*H2428</f>
        <v>0</v>
      </c>
      <c r="Q2428" s="174" t="n">
        <v>0</v>
      </c>
      <c r="R2428" s="174" t="n">
        <f aca="false">Q2428*H2428</f>
        <v>0</v>
      </c>
      <c r="S2428" s="174" t="n">
        <v>0</v>
      </c>
      <c r="T2428" s="174" t="n">
        <f aca="false">S2428*H2428</f>
        <v>0</v>
      </c>
      <c r="U2428" s="175"/>
      <c r="AR2428" s="176" t="s">
        <v>273</v>
      </c>
      <c r="AT2428" s="176" t="s">
        <v>167</v>
      </c>
      <c r="AU2428" s="176" t="s">
        <v>83</v>
      </c>
      <c r="AY2428" s="3" t="s">
        <v>165</v>
      </c>
      <c r="BE2428" s="177" t="n">
        <f aca="false">IF(N2428="základní",J2428,0)</f>
        <v>0</v>
      </c>
      <c r="BF2428" s="177" t="n">
        <f aca="false">IF(N2428="snížená",J2428,0)</f>
        <v>0</v>
      </c>
      <c r="BG2428" s="177" t="n">
        <f aca="false">IF(N2428="zákl. přenesená",J2428,0)</f>
        <v>0</v>
      </c>
      <c r="BH2428" s="177" t="n">
        <f aca="false">IF(N2428="sníž. přenesená",J2428,0)</f>
        <v>0</v>
      </c>
      <c r="BI2428" s="177" t="n">
        <f aca="false">IF(N2428="nulová",J2428,0)</f>
        <v>0</v>
      </c>
      <c r="BJ2428" s="3" t="s">
        <v>81</v>
      </c>
      <c r="BK2428" s="177" t="n">
        <f aca="false">ROUND(I2428*H2428,2)</f>
        <v>0</v>
      </c>
      <c r="BL2428" s="3" t="s">
        <v>273</v>
      </c>
      <c r="BM2428" s="176" t="s">
        <v>2406</v>
      </c>
    </row>
    <row r="2429" s="187" customFormat="true" ht="12" hidden="false" customHeight="false" outlineLevel="0" collapsed="false">
      <c r="B2429" s="188"/>
      <c r="D2429" s="180" t="s">
        <v>174</v>
      </c>
      <c r="E2429" s="189"/>
      <c r="F2429" s="190" t="s">
        <v>2407</v>
      </c>
      <c r="H2429" s="191" t="n">
        <v>9</v>
      </c>
      <c r="I2429" s="192"/>
      <c r="L2429" s="188"/>
      <c r="M2429" s="193"/>
      <c r="N2429" s="194"/>
      <c r="O2429" s="194"/>
      <c r="P2429" s="194"/>
      <c r="Q2429" s="194"/>
      <c r="R2429" s="194"/>
      <c r="S2429" s="194"/>
      <c r="T2429" s="194"/>
      <c r="U2429" s="195"/>
      <c r="AT2429" s="189" t="s">
        <v>174</v>
      </c>
      <c r="AU2429" s="189" t="s">
        <v>83</v>
      </c>
      <c r="AV2429" s="187" t="s">
        <v>83</v>
      </c>
      <c r="AW2429" s="187" t="s">
        <v>176</v>
      </c>
      <c r="AX2429" s="187" t="s">
        <v>73</v>
      </c>
      <c r="AY2429" s="189" t="s">
        <v>165</v>
      </c>
    </row>
    <row r="2430" s="187" customFormat="true" ht="12" hidden="false" customHeight="false" outlineLevel="0" collapsed="false">
      <c r="B2430" s="188"/>
      <c r="D2430" s="180" t="s">
        <v>174</v>
      </c>
      <c r="E2430" s="189"/>
      <c r="F2430" s="190" t="s">
        <v>2408</v>
      </c>
      <c r="H2430" s="191" t="n">
        <v>8</v>
      </c>
      <c r="I2430" s="192"/>
      <c r="L2430" s="188"/>
      <c r="M2430" s="193"/>
      <c r="N2430" s="194"/>
      <c r="O2430" s="194"/>
      <c r="P2430" s="194"/>
      <c r="Q2430" s="194"/>
      <c r="R2430" s="194"/>
      <c r="S2430" s="194"/>
      <c r="T2430" s="194"/>
      <c r="U2430" s="195"/>
      <c r="AT2430" s="189" t="s">
        <v>174</v>
      </c>
      <c r="AU2430" s="189" t="s">
        <v>83</v>
      </c>
      <c r="AV2430" s="187" t="s">
        <v>83</v>
      </c>
      <c r="AW2430" s="187" t="s">
        <v>176</v>
      </c>
      <c r="AX2430" s="187" t="s">
        <v>73</v>
      </c>
      <c r="AY2430" s="189" t="s">
        <v>165</v>
      </c>
    </row>
    <row r="2431" s="187" customFormat="true" ht="12" hidden="false" customHeight="false" outlineLevel="0" collapsed="false">
      <c r="B2431" s="188"/>
      <c r="D2431" s="180" t="s">
        <v>174</v>
      </c>
      <c r="E2431" s="189"/>
      <c r="F2431" s="190" t="s">
        <v>2409</v>
      </c>
      <c r="H2431" s="191" t="n">
        <v>8</v>
      </c>
      <c r="I2431" s="192"/>
      <c r="L2431" s="188"/>
      <c r="M2431" s="193"/>
      <c r="N2431" s="194"/>
      <c r="O2431" s="194"/>
      <c r="P2431" s="194"/>
      <c r="Q2431" s="194"/>
      <c r="R2431" s="194"/>
      <c r="S2431" s="194"/>
      <c r="T2431" s="194"/>
      <c r="U2431" s="195"/>
      <c r="AT2431" s="189" t="s">
        <v>174</v>
      </c>
      <c r="AU2431" s="189" t="s">
        <v>83</v>
      </c>
      <c r="AV2431" s="187" t="s">
        <v>83</v>
      </c>
      <c r="AW2431" s="187" t="s">
        <v>176</v>
      </c>
      <c r="AX2431" s="187" t="s">
        <v>73</v>
      </c>
      <c r="AY2431" s="189" t="s">
        <v>165</v>
      </c>
    </row>
    <row r="2432" s="196" customFormat="true" ht="12" hidden="false" customHeight="false" outlineLevel="0" collapsed="false">
      <c r="B2432" s="197"/>
      <c r="D2432" s="180" t="s">
        <v>174</v>
      </c>
      <c r="E2432" s="198"/>
      <c r="F2432" s="199" t="s">
        <v>178</v>
      </c>
      <c r="H2432" s="200" t="n">
        <v>25</v>
      </c>
      <c r="I2432" s="201"/>
      <c r="L2432" s="197"/>
      <c r="M2432" s="202"/>
      <c r="N2432" s="203"/>
      <c r="O2432" s="203"/>
      <c r="P2432" s="203"/>
      <c r="Q2432" s="203"/>
      <c r="R2432" s="203"/>
      <c r="S2432" s="203"/>
      <c r="T2432" s="203"/>
      <c r="U2432" s="204"/>
      <c r="AT2432" s="198" t="s">
        <v>174</v>
      </c>
      <c r="AU2432" s="198" t="s">
        <v>83</v>
      </c>
      <c r="AV2432" s="196" t="s">
        <v>172</v>
      </c>
      <c r="AW2432" s="196" t="s">
        <v>176</v>
      </c>
      <c r="AX2432" s="196" t="s">
        <v>81</v>
      </c>
      <c r="AY2432" s="198" t="s">
        <v>165</v>
      </c>
    </row>
    <row r="2433" s="22" customFormat="true" ht="16.5" hidden="false" customHeight="true" outlineLevel="0" collapsed="false">
      <c r="B2433" s="164"/>
      <c r="C2433" s="165" t="s">
        <v>2410</v>
      </c>
      <c r="D2433" s="165" t="s">
        <v>167</v>
      </c>
      <c r="E2433" s="166" t="s">
        <v>2411</v>
      </c>
      <c r="F2433" s="167" t="s">
        <v>2412</v>
      </c>
      <c r="G2433" s="168" t="s">
        <v>403</v>
      </c>
      <c r="H2433" s="169" t="n">
        <v>81</v>
      </c>
      <c r="I2433" s="170"/>
      <c r="J2433" s="171" t="n">
        <f aca="false">ROUND(I2433*H2433,2)</f>
        <v>0</v>
      </c>
      <c r="K2433" s="215" t="s">
        <v>171</v>
      </c>
      <c r="L2433" s="23"/>
      <c r="M2433" s="172"/>
      <c r="N2433" s="173" t="s">
        <v>44</v>
      </c>
      <c r="O2433" s="54"/>
      <c r="P2433" s="174" t="n">
        <f aca="false">O2433*H2433</f>
        <v>0</v>
      </c>
      <c r="Q2433" s="174" t="n">
        <v>0</v>
      </c>
      <c r="R2433" s="174" t="n">
        <f aca="false">Q2433*H2433</f>
        <v>0</v>
      </c>
      <c r="S2433" s="174" t="n">
        <v>0</v>
      </c>
      <c r="T2433" s="174" t="n">
        <f aca="false">S2433*H2433</f>
        <v>0</v>
      </c>
      <c r="U2433" s="175"/>
      <c r="AR2433" s="176" t="s">
        <v>273</v>
      </c>
      <c r="AT2433" s="176" t="s">
        <v>167</v>
      </c>
      <c r="AU2433" s="176" t="s">
        <v>83</v>
      </c>
      <c r="AY2433" s="3" t="s">
        <v>165</v>
      </c>
      <c r="BE2433" s="177" t="n">
        <f aca="false">IF(N2433="základní",J2433,0)</f>
        <v>0</v>
      </c>
      <c r="BF2433" s="177" t="n">
        <f aca="false">IF(N2433="snížená",J2433,0)</f>
        <v>0</v>
      </c>
      <c r="BG2433" s="177" t="n">
        <f aca="false">IF(N2433="zákl. přenesená",J2433,0)</f>
        <v>0</v>
      </c>
      <c r="BH2433" s="177" t="n">
        <f aca="false">IF(N2433="sníž. přenesená",J2433,0)</f>
        <v>0</v>
      </c>
      <c r="BI2433" s="177" t="n">
        <f aca="false">IF(N2433="nulová",J2433,0)</f>
        <v>0</v>
      </c>
      <c r="BJ2433" s="3" t="s">
        <v>81</v>
      </c>
      <c r="BK2433" s="177" t="n">
        <f aca="false">ROUND(I2433*H2433,2)</f>
        <v>0</v>
      </c>
      <c r="BL2433" s="3" t="s">
        <v>273</v>
      </c>
      <c r="BM2433" s="176" t="s">
        <v>2413</v>
      </c>
    </row>
    <row r="2434" s="187" customFormat="true" ht="12" hidden="false" customHeight="false" outlineLevel="0" collapsed="false">
      <c r="B2434" s="188"/>
      <c r="D2434" s="180" t="s">
        <v>174</v>
      </c>
      <c r="E2434" s="189"/>
      <c r="F2434" s="190" t="s">
        <v>2414</v>
      </c>
      <c r="H2434" s="191" t="n">
        <v>9</v>
      </c>
      <c r="I2434" s="192"/>
      <c r="L2434" s="188"/>
      <c r="M2434" s="193"/>
      <c r="N2434" s="194"/>
      <c r="O2434" s="194"/>
      <c r="P2434" s="194"/>
      <c r="Q2434" s="194"/>
      <c r="R2434" s="194"/>
      <c r="S2434" s="194"/>
      <c r="T2434" s="194"/>
      <c r="U2434" s="195"/>
      <c r="AT2434" s="189" t="s">
        <v>174</v>
      </c>
      <c r="AU2434" s="189" t="s">
        <v>83</v>
      </c>
      <c r="AV2434" s="187" t="s">
        <v>83</v>
      </c>
      <c r="AW2434" s="187" t="s">
        <v>176</v>
      </c>
      <c r="AX2434" s="187" t="s">
        <v>73</v>
      </c>
      <c r="AY2434" s="189" t="s">
        <v>165</v>
      </c>
    </row>
    <row r="2435" s="187" customFormat="true" ht="12" hidden="false" customHeight="false" outlineLevel="0" collapsed="false">
      <c r="B2435" s="188"/>
      <c r="D2435" s="180" t="s">
        <v>174</v>
      </c>
      <c r="E2435" s="189"/>
      <c r="F2435" s="190" t="s">
        <v>2415</v>
      </c>
      <c r="H2435" s="191" t="n">
        <v>72</v>
      </c>
      <c r="I2435" s="192"/>
      <c r="L2435" s="188"/>
      <c r="M2435" s="193"/>
      <c r="N2435" s="194"/>
      <c r="O2435" s="194"/>
      <c r="P2435" s="194"/>
      <c r="Q2435" s="194"/>
      <c r="R2435" s="194"/>
      <c r="S2435" s="194"/>
      <c r="T2435" s="194"/>
      <c r="U2435" s="195"/>
      <c r="AT2435" s="189" t="s">
        <v>174</v>
      </c>
      <c r="AU2435" s="189" t="s">
        <v>83</v>
      </c>
      <c r="AV2435" s="187" t="s">
        <v>83</v>
      </c>
      <c r="AW2435" s="187" t="s">
        <v>176</v>
      </c>
      <c r="AX2435" s="187" t="s">
        <v>73</v>
      </c>
      <c r="AY2435" s="189" t="s">
        <v>165</v>
      </c>
    </row>
    <row r="2436" s="196" customFormat="true" ht="12" hidden="false" customHeight="false" outlineLevel="0" collapsed="false">
      <c r="B2436" s="197"/>
      <c r="D2436" s="180" t="s">
        <v>174</v>
      </c>
      <c r="E2436" s="198"/>
      <c r="F2436" s="199" t="s">
        <v>178</v>
      </c>
      <c r="H2436" s="200" t="n">
        <v>81</v>
      </c>
      <c r="I2436" s="201"/>
      <c r="L2436" s="197"/>
      <c r="M2436" s="202"/>
      <c r="N2436" s="203"/>
      <c r="O2436" s="203"/>
      <c r="P2436" s="203"/>
      <c r="Q2436" s="203"/>
      <c r="R2436" s="203"/>
      <c r="S2436" s="203"/>
      <c r="T2436" s="203"/>
      <c r="U2436" s="204"/>
      <c r="AT2436" s="198" t="s">
        <v>174</v>
      </c>
      <c r="AU2436" s="198" t="s">
        <v>83</v>
      </c>
      <c r="AV2436" s="196" t="s">
        <v>172</v>
      </c>
      <c r="AW2436" s="196" t="s">
        <v>176</v>
      </c>
      <c r="AX2436" s="196" t="s">
        <v>81</v>
      </c>
      <c r="AY2436" s="198" t="s">
        <v>165</v>
      </c>
    </row>
    <row r="2437" s="22" customFormat="true" ht="24" hidden="false" customHeight="true" outlineLevel="0" collapsed="false">
      <c r="B2437" s="164"/>
      <c r="C2437" s="205" t="s">
        <v>2416</v>
      </c>
      <c r="D2437" s="205" t="s">
        <v>262</v>
      </c>
      <c r="E2437" s="206" t="s">
        <v>2417</v>
      </c>
      <c r="F2437" s="207" t="s">
        <v>2418</v>
      </c>
      <c r="G2437" s="208" t="s">
        <v>403</v>
      </c>
      <c r="H2437" s="209" t="n">
        <v>72</v>
      </c>
      <c r="I2437" s="210"/>
      <c r="J2437" s="211" t="n">
        <f aca="false">ROUND(I2437*H2437,2)</f>
        <v>0</v>
      </c>
      <c r="K2437" s="207" t="s">
        <v>171</v>
      </c>
      <c r="L2437" s="212"/>
      <c r="M2437" s="213"/>
      <c r="N2437" s="214" t="s">
        <v>44</v>
      </c>
      <c r="O2437" s="54"/>
      <c r="P2437" s="174" t="n">
        <f aca="false">O2437*H2437</f>
        <v>0</v>
      </c>
      <c r="Q2437" s="174" t="n">
        <v>0.0012</v>
      </c>
      <c r="R2437" s="174" t="n">
        <f aca="false">Q2437*H2437</f>
        <v>0.0864</v>
      </c>
      <c r="S2437" s="174" t="n">
        <v>0</v>
      </c>
      <c r="T2437" s="174" t="n">
        <f aca="false">S2437*H2437</f>
        <v>0</v>
      </c>
      <c r="U2437" s="175"/>
      <c r="AR2437" s="176" t="s">
        <v>369</v>
      </c>
      <c r="AT2437" s="176" t="s">
        <v>262</v>
      </c>
      <c r="AU2437" s="176" t="s">
        <v>83</v>
      </c>
      <c r="AY2437" s="3" t="s">
        <v>165</v>
      </c>
      <c r="BE2437" s="177" t="n">
        <f aca="false">IF(N2437="základní",J2437,0)</f>
        <v>0</v>
      </c>
      <c r="BF2437" s="177" t="n">
        <f aca="false">IF(N2437="snížená",J2437,0)</f>
        <v>0</v>
      </c>
      <c r="BG2437" s="177" t="n">
        <f aca="false">IF(N2437="zákl. přenesená",J2437,0)</f>
        <v>0</v>
      </c>
      <c r="BH2437" s="177" t="n">
        <f aca="false">IF(N2437="sníž. přenesená",J2437,0)</f>
        <v>0</v>
      </c>
      <c r="BI2437" s="177" t="n">
        <f aca="false">IF(N2437="nulová",J2437,0)</f>
        <v>0</v>
      </c>
      <c r="BJ2437" s="3" t="s">
        <v>81</v>
      </c>
      <c r="BK2437" s="177" t="n">
        <f aca="false">ROUND(I2437*H2437,2)</f>
        <v>0</v>
      </c>
      <c r="BL2437" s="3" t="s">
        <v>273</v>
      </c>
      <c r="BM2437" s="176" t="s">
        <v>2419</v>
      </c>
    </row>
    <row r="2438" s="22" customFormat="true" ht="24" hidden="false" customHeight="true" outlineLevel="0" collapsed="false">
      <c r="B2438" s="164"/>
      <c r="C2438" s="205" t="s">
        <v>2420</v>
      </c>
      <c r="D2438" s="205" t="s">
        <v>262</v>
      </c>
      <c r="E2438" s="206" t="s">
        <v>2421</v>
      </c>
      <c r="F2438" s="207" t="s">
        <v>2422</v>
      </c>
      <c r="G2438" s="208" t="s">
        <v>403</v>
      </c>
      <c r="H2438" s="209" t="n">
        <v>9</v>
      </c>
      <c r="I2438" s="210"/>
      <c r="J2438" s="211" t="n">
        <f aca="false">ROUND(I2438*H2438,2)</f>
        <v>0</v>
      </c>
      <c r="K2438" s="207" t="s">
        <v>171</v>
      </c>
      <c r="L2438" s="212"/>
      <c r="M2438" s="213"/>
      <c r="N2438" s="214" t="s">
        <v>44</v>
      </c>
      <c r="O2438" s="54"/>
      <c r="P2438" s="174" t="n">
        <f aca="false">O2438*H2438</f>
        <v>0</v>
      </c>
      <c r="Q2438" s="174" t="n">
        <v>0.0012</v>
      </c>
      <c r="R2438" s="174" t="n">
        <f aca="false">Q2438*H2438</f>
        <v>0.0108</v>
      </c>
      <c r="S2438" s="174" t="n">
        <v>0</v>
      </c>
      <c r="T2438" s="174" t="n">
        <f aca="false">S2438*H2438</f>
        <v>0</v>
      </c>
      <c r="U2438" s="175"/>
      <c r="AR2438" s="176" t="s">
        <v>369</v>
      </c>
      <c r="AT2438" s="176" t="s">
        <v>262</v>
      </c>
      <c r="AU2438" s="176" t="s">
        <v>83</v>
      </c>
      <c r="AY2438" s="3" t="s">
        <v>165</v>
      </c>
      <c r="BE2438" s="177" t="n">
        <f aca="false">IF(N2438="základní",J2438,0)</f>
        <v>0</v>
      </c>
      <c r="BF2438" s="177" t="n">
        <f aca="false">IF(N2438="snížená",J2438,0)</f>
        <v>0</v>
      </c>
      <c r="BG2438" s="177" t="n">
        <f aca="false">IF(N2438="zákl. přenesená",J2438,0)</f>
        <v>0</v>
      </c>
      <c r="BH2438" s="177" t="n">
        <f aca="false">IF(N2438="sníž. přenesená",J2438,0)</f>
        <v>0</v>
      </c>
      <c r="BI2438" s="177" t="n">
        <f aca="false">IF(N2438="nulová",J2438,0)</f>
        <v>0</v>
      </c>
      <c r="BJ2438" s="3" t="s">
        <v>81</v>
      </c>
      <c r="BK2438" s="177" t="n">
        <f aca="false">ROUND(I2438*H2438,2)</f>
        <v>0</v>
      </c>
      <c r="BL2438" s="3" t="s">
        <v>273</v>
      </c>
      <c r="BM2438" s="176" t="s">
        <v>2423</v>
      </c>
    </row>
    <row r="2439" s="22" customFormat="true" ht="24" hidden="false" customHeight="true" outlineLevel="0" collapsed="false">
      <c r="B2439" s="164"/>
      <c r="C2439" s="205" t="s">
        <v>2424</v>
      </c>
      <c r="D2439" s="205" t="s">
        <v>262</v>
      </c>
      <c r="E2439" s="206" t="s">
        <v>2425</v>
      </c>
      <c r="F2439" s="207" t="s">
        <v>2426</v>
      </c>
      <c r="G2439" s="208" t="s">
        <v>403</v>
      </c>
      <c r="H2439" s="209" t="n">
        <v>81</v>
      </c>
      <c r="I2439" s="210"/>
      <c r="J2439" s="211" t="n">
        <f aca="false">ROUND(I2439*H2439,2)</f>
        <v>0</v>
      </c>
      <c r="K2439" s="207" t="s">
        <v>171</v>
      </c>
      <c r="L2439" s="212"/>
      <c r="M2439" s="213"/>
      <c r="N2439" s="214" t="s">
        <v>44</v>
      </c>
      <c r="O2439" s="54"/>
      <c r="P2439" s="174" t="n">
        <f aca="false">O2439*H2439</f>
        <v>0</v>
      </c>
      <c r="Q2439" s="174" t="n">
        <v>0.00052</v>
      </c>
      <c r="R2439" s="174" t="n">
        <f aca="false">Q2439*H2439</f>
        <v>0.04212</v>
      </c>
      <c r="S2439" s="174" t="n">
        <v>0</v>
      </c>
      <c r="T2439" s="174" t="n">
        <f aca="false">S2439*H2439</f>
        <v>0</v>
      </c>
      <c r="U2439" s="175"/>
      <c r="AR2439" s="176" t="s">
        <v>369</v>
      </c>
      <c r="AT2439" s="176" t="s">
        <v>262</v>
      </c>
      <c r="AU2439" s="176" t="s">
        <v>83</v>
      </c>
      <c r="AY2439" s="3" t="s">
        <v>165</v>
      </c>
      <c r="BE2439" s="177" t="n">
        <f aca="false">IF(N2439="základní",J2439,0)</f>
        <v>0</v>
      </c>
      <c r="BF2439" s="177" t="n">
        <f aca="false">IF(N2439="snížená",J2439,0)</f>
        <v>0</v>
      </c>
      <c r="BG2439" s="177" t="n">
        <f aca="false">IF(N2439="zákl. přenesená",J2439,0)</f>
        <v>0</v>
      </c>
      <c r="BH2439" s="177" t="n">
        <f aca="false">IF(N2439="sníž. přenesená",J2439,0)</f>
        <v>0</v>
      </c>
      <c r="BI2439" s="177" t="n">
        <f aca="false">IF(N2439="nulová",J2439,0)</f>
        <v>0</v>
      </c>
      <c r="BJ2439" s="3" t="s">
        <v>81</v>
      </c>
      <c r="BK2439" s="177" t="n">
        <f aca="false">ROUND(I2439*H2439,2)</f>
        <v>0</v>
      </c>
      <c r="BL2439" s="3" t="s">
        <v>273</v>
      </c>
      <c r="BM2439" s="176" t="s">
        <v>2427</v>
      </c>
    </row>
    <row r="2440" s="22" customFormat="true" ht="16.5" hidden="false" customHeight="true" outlineLevel="0" collapsed="false">
      <c r="B2440" s="164"/>
      <c r="C2440" s="205" t="s">
        <v>2428</v>
      </c>
      <c r="D2440" s="205" t="s">
        <v>262</v>
      </c>
      <c r="E2440" s="206" t="s">
        <v>2429</v>
      </c>
      <c r="F2440" s="207" t="s">
        <v>2430</v>
      </c>
      <c r="G2440" s="208" t="s">
        <v>403</v>
      </c>
      <c r="H2440" s="209" t="n">
        <v>72</v>
      </c>
      <c r="I2440" s="210"/>
      <c r="J2440" s="211" t="n">
        <f aca="false">ROUND(I2440*H2440,2)</f>
        <v>0</v>
      </c>
      <c r="K2440" s="207" t="s">
        <v>171</v>
      </c>
      <c r="L2440" s="212"/>
      <c r="M2440" s="213"/>
      <c r="N2440" s="214" t="s">
        <v>44</v>
      </c>
      <c r="O2440" s="54"/>
      <c r="P2440" s="174" t="n">
        <f aca="false">O2440*H2440</f>
        <v>0</v>
      </c>
      <c r="Q2440" s="174" t="n">
        <v>0.00015</v>
      </c>
      <c r="R2440" s="174" t="n">
        <f aca="false">Q2440*H2440</f>
        <v>0.0108</v>
      </c>
      <c r="S2440" s="174" t="n">
        <v>0</v>
      </c>
      <c r="T2440" s="174" t="n">
        <f aca="false">S2440*H2440</f>
        <v>0</v>
      </c>
      <c r="U2440" s="175"/>
      <c r="AR2440" s="176" t="s">
        <v>369</v>
      </c>
      <c r="AT2440" s="176" t="s">
        <v>262</v>
      </c>
      <c r="AU2440" s="176" t="s">
        <v>83</v>
      </c>
      <c r="AY2440" s="3" t="s">
        <v>165</v>
      </c>
      <c r="BE2440" s="177" t="n">
        <f aca="false">IF(N2440="základní",J2440,0)</f>
        <v>0</v>
      </c>
      <c r="BF2440" s="177" t="n">
        <f aca="false">IF(N2440="snížená",J2440,0)</f>
        <v>0</v>
      </c>
      <c r="BG2440" s="177" t="n">
        <f aca="false">IF(N2440="zákl. přenesená",J2440,0)</f>
        <v>0</v>
      </c>
      <c r="BH2440" s="177" t="n">
        <f aca="false">IF(N2440="sníž. přenesená",J2440,0)</f>
        <v>0</v>
      </c>
      <c r="BI2440" s="177" t="n">
        <f aca="false">IF(N2440="nulová",J2440,0)</f>
        <v>0</v>
      </c>
      <c r="BJ2440" s="3" t="s">
        <v>81</v>
      </c>
      <c r="BK2440" s="177" t="n">
        <f aca="false">ROUND(I2440*H2440,2)</f>
        <v>0</v>
      </c>
      <c r="BL2440" s="3" t="s">
        <v>273</v>
      </c>
      <c r="BM2440" s="176" t="s">
        <v>2431</v>
      </c>
    </row>
    <row r="2441" s="22" customFormat="true" ht="16.5" hidden="false" customHeight="true" outlineLevel="0" collapsed="false">
      <c r="B2441" s="164"/>
      <c r="C2441" s="165" t="s">
        <v>2432</v>
      </c>
      <c r="D2441" s="165" t="s">
        <v>167</v>
      </c>
      <c r="E2441" s="166" t="s">
        <v>2433</v>
      </c>
      <c r="F2441" s="167" t="s">
        <v>2434</v>
      </c>
      <c r="G2441" s="168" t="s">
        <v>403</v>
      </c>
      <c r="H2441" s="169" t="n">
        <v>22</v>
      </c>
      <c r="I2441" s="170"/>
      <c r="J2441" s="171" t="n">
        <f aca="false">ROUND(I2441*H2441,2)</f>
        <v>0</v>
      </c>
      <c r="K2441" s="167"/>
      <c r="L2441" s="23"/>
      <c r="M2441" s="172"/>
      <c r="N2441" s="173" t="s">
        <v>44</v>
      </c>
      <c r="O2441" s="54"/>
      <c r="P2441" s="174" t="n">
        <f aca="false">O2441*H2441</f>
        <v>0</v>
      </c>
      <c r="Q2441" s="174" t="n">
        <v>0</v>
      </c>
      <c r="R2441" s="174" t="n">
        <f aca="false">Q2441*H2441</f>
        <v>0</v>
      </c>
      <c r="S2441" s="174" t="n">
        <v>0</v>
      </c>
      <c r="T2441" s="174" t="n">
        <f aca="false">S2441*H2441</f>
        <v>0</v>
      </c>
      <c r="U2441" s="175"/>
      <c r="AR2441" s="176" t="s">
        <v>273</v>
      </c>
      <c r="AT2441" s="176" t="s">
        <v>167</v>
      </c>
      <c r="AU2441" s="176" t="s">
        <v>83</v>
      </c>
      <c r="AY2441" s="3" t="s">
        <v>165</v>
      </c>
      <c r="BE2441" s="177" t="n">
        <f aca="false">IF(N2441="základní",J2441,0)</f>
        <v>0</v>
      </c>
      <c r="BF2441" s="177" t="n">
        <f aca="false">IF(N2441="snížená",J2441,0)</f>
        <v>0</v>
      </c>
      <c r="BG2441" s="177" t="n">
        <f aca="false">IF(N2441="zákl. přenesená",J2441,0)</f>
        <v>0</v>
      </c>
      <c r="BH2441" s="177" t="n">
        <f aca="false">IF(N2441="sníž. přenesená",J2441,0)</f>
        <v>0</v>
      </c>
      <c r="BI2441" s="177" t="n">
        <f aca="false">IF(N2441="nulová",J2441,0)</f>
        <v>0</v>
      </c>
      <c r="BJ2441" s="3" t="s">
        <v>81</v>
      </c>
      <c r="BK2441" s="177" t="n">
        <f aca="false">ROUND(I2441*H2441,2)</f>
        <v>0</v>
      </c>
      <c r="BL2441" s="3" t="s">
        <v>273</v>
      </c>
      <c r="BM2441" s="176" t="s">
        <v>2435</v>
      </c>
    </row>
    <row r="2442" s="22" customFormat="true" ht="24" hidden="false" customHeight="true" outlineLevel="0" collapsed="false">
      <c r="B2442" s="164"/>
      <c r="C2442" s="165" t="s">
        <v>2436</v>
      </c>
      <c r="D2442" s="165" t="s">
        <v>167</v>
      </c>
      <c r="E2442" s="166" t="s">
        <v>2437</v>
      </c>
      <c r="F2442" s="167" t="s">
        <v>2438</v>
      </c>
      <c r="G2442" s="168" t="s">
        <v>181</v>
      </c>
      <c r="H2442" s="169" t="n">
        <v>1</v>
      </c>
      <c r="I2442" s="170"/>
      <c r="J2442" s="171" t="n">
        <f aca="false">ROUND(I2442*H2442,2)</f>
        <v>0</v>
      </c>
      <c r="K2442" s="167"/>
      <c r="L2442" s="23"/>
      <c r="M2442" s="172"/>
      <c r="N2442" s="173" t="s">
        <v>44</v>
      </c>
      <c r="O2442" s="54"/>
      <c r="P2442" s="174" t="n">
        <f aca="false">O2442*H2442</f>
        <v>0</v>
      </c>
      <c r="Q2442" s="174" t="n">
        <v>0.037</v>
      </c>
      <c r="R2442" s="174" t="n">
        <f aca="false">Q2442*H2442</f>
        <v>0.037</v>
      </c>
      <c r="S2442" s="174" t="n">
        <v>0</v>
      </c>
      <c r="T2442" s="174" t="n">
        <f aca="false">S2442*H2442</f>
        <v>0</v>
      </c>
      <c r="U2442" s="175"/>
      <c r="AR2442" s="176" t="s">
        <v>273</v>
      </c>
      <c r="AT2442" s="176" t="s">
        <v>167</v>
      </c>
      <c r="AU2442" s="176" t="s">
        <v>83</v>
      </c>
      <c r="AY2442" s="3" t="s">
        <v>165</v>
      </c>
      <c r="BE2442" s="177" t="n">
        <f aca="false">IF(N2442="základní",J2442,0)</f>
        <v>0</v>
      </c>
      <c r="BF2442" s="177" t="n">
        <f aca="false">IF(N2442="snížená",J2442,0)</f>
        <v>0</v>
      </c>
      <c r="BG2442" s="177" t="n">
        <f aca="false">IF(N2442="zákl. přenesená",J2442,0)</f>
        <v>0</v>
      </c>
      <c r="BH2442" s="177" t="n">
        <f aca="false">IF(N2442="sníž. přenesená",J2442,0)</f>
        <v>0</v>
      </c>
      <c r="BI2442" s="177" t="n">
        <f aca="false">IF(N2442="nulová",J2442,0)</f>
        <v>0</v>
      </c>
      <c r="BJ2442" s="3" t="s">
        <v>81</v>
      </c>
      <c r="BK2442" s="177" t="n">
        <f aca="false">ROUND(I2442*H2442,2)</f>
        <v>0</v>
      </c>
      <c r="BL2442" s="3" t="s">
        <v>273</v>
      </c>
      <c r="BM2442" s="176" t="s">
        <v>2439</v>
      </c>
    </row>
    <row r="2443" s="187" customFormat="true" ht="12" hidden="false" customHeight="false" outlineLevel="0" collapsed="false">
      <c r="B2443" s="188"/>
      <c r="D2443" s="180" t="s">
        <v>174</v>
      </c>
      <c r="E2443" s="189"/>
      <c r="F2443" s="190" t="s">
        <v>421</v>
      </c>
      <c r="H2443" s="191" t="n">
        <v>1</v>
      </c>
      <c r="I2443" s="192"/>
      <c r="L2443" s="188"/>
      <c r="M2443" s="193"/>
      <c r="N2443" s="194"/>
      <c r="O2443" s="194"/>
      <c r="P2443" s="194"/>
      <c r="Q2443" s="194"/>
      <c r="R2443" s="194"/>
      <c r="S2443" s="194"/>
      <c r="T2443" s="194"/>
      <c r="U2443" s="195"/>
      <c r="AT2443" s="189" t="s">
        <v>174</v>
      </c>
      <c r="AU2443" s="189" t="s">
        <v>83</v>
      </c>
      <c r="AV2443" s="187" t="s">
        <v>83</v>
      </c>
      <c r="AW2443" s="187" t="s">
        <v>176</v>
      </c>
      <c r="AX2443" s="187" t="s">
        <v>73</v>
      </c>
      <c r="AY2443" s="189" t="s">
        <v>165</v>
      </c>
    </row>
    <row r="2444" s="196" customFormat="true" ht="12" hidden="false" customHeight="false" outlineLevel="0" collapsed="false">
      <c r="B2444" s="197"/>
      <c r="D2444" s="180" t="s">
        <v>174</v>
      </c>
      <c r="E2444" s="198"/>
      <c r="F2444" s="199" t="s">
        <v>178</v>
      </c>
      <c r="H2444" s="200" t="n">
        <v>1</v>
      </c>
      <c r="I2444" s="201"/>
      <c r="L2444" s="197"/>
      <c r="M2444" s="202"/>
      <c r="N2444" s="203"/>
      <c r="O2444" s="203"/>
      <c r="P2444" s="203"/>
      <c r="Q2444" s="203"/>
      <c r="R2444" s="203"/>
      <c r="S2444" s="203"/>
      <c r="T2444" s="203"/>
      <c r="U2444" s="204"/>
      <c r="AT2444" s="198" t="s">
        <v>174</v>
      </c>
      <c r="AU2444" s="198" t="s">
        <v>83</v>
      </c>
      <c r="AV2444" s="196" t="s">
        <v>172</v>
      </c>
      <c r="AW2444" s="196" t="s">
        <v>176</v>
      </c>
      <c r="AX2444" s="196" t="s">
        <v>81</v>
      </c>
      <c r="AY2444" s="198" t="s">
        <v>165</v>
      </c>
    </row>
    <row r="2445" s="22" customFormat="true" ht="24" hidden="false" customHeight="true" outlineLevel="0" collapsed="false">
      <c r="B2445" s="164"/>
      <c r="C2445" s="165" t="s">
        <v>2440</v>
      </c>
      <c r="D2445" s="165" t="s">
        <v>167</v>
      </c>
      <c r="E2445" s="166" t="s">
        <v>2441</v>
      </c>
      <c r="F2445" s="167" t="s">
        <v>2442</v>
      </c>
      <c r="G2445" s="168" t="s">
        <v>403</v>
      </c>
      <c r="H2445" s="169" t="n">
        <v>1</v>
      </c>
      <c r="I2445" s="170"/>
      <c r="J2445" s="171" t="n">
        <f aca="false">ROUND(I2445*H2445,2)</f>
        <v>0</v>
      </c>
      <c r="K2445" s="167"/>
      <c r="L2445" s="23"/>
      <c r="M2445" s="172"/>
      <c r="N2445" s="173" t="s">
        <v>44</v>
      </c>
      <c r="O2445" s="54"/>
      <c r="P2445" s="174" t="n">
        <f aca="false">O2445*H2445</f>
        <v>0</v>
      </c>
      <c r="Q2445" s="174" t="n">
        <v>0.045</v>
      </c>
      <c r="R2445" s="174" t="n">
        <f aca="false">Q2445*H2445</f>
        <v>0.045</v>
      </c>
      <c r="S2445" s="174" t="n">
        <v>0</v>
      </c>
      <c r="T2445" s="174" t="n">
        <f aca="false">S2445*H2445</f>
        <v>0</v>
      </c>
      <c r="U2445" s="175"/>
      <c r="AR2445" s="176" t="s">
        <v>273</v>
      </c>
      <c r="AT2445" s="176" t="s">
        <v>167</v>
      </c>
      <c r="AU2445" s="176" t="s">
        <v>83</v>
      </c>
      <c r="AY2445" s="3" t="s">
        <v>165</v>
      </c>
      <c r="BE2445" s="177" t="n">
        <f aca="false">IF(N2445="základní",J2445,0)</f>
        <v>0</v>
      </c>
      <c r="BF2445" s="177" t="n">
        <f aca="false">IF(N2445="snížená",J2445,0)</f>
        <v>0</v>
      </c>
      <c r="BG2445" s="177" t="n">
        <f aca="false">IF(N2445="zákl. přenesená",J2445,0)</f>
        <v>0</v>
      </c>
      <c r="BH2445" s="177" t="n">
        <f aca="false">IF(N2445="sníž. přenesená",J2445,0)</f>
        <v>0</v>
      </c>
      <c r="BI2445" s="177" t="n">
        <f aca="false">IF(N2445="nulová",J2445,0)</f>
        <v>0</v>
      </c>
      <c r="BJ2445" s="3" t="s">
        <v>81</v>
      </c>
      <c r="BK2445" s="177" t="n">
        <f aca="false">ROUND(I2445*H2445,2)</f>
        <v>0</v>
      </c>
      <c r="BL2445" s="3" t="s">
        <v>273</v>
      </c>
      <c r="BM2445" s="176" t="s">
        <v>2443</v>
      </c>
    </row>
    <row r="2446" s="187" customFormat="true" ht="12" hidden="false" customHeight="false" outlineLevel="0" collapsed="false">
      <c r="B2446" s="188"/>
      <c r="D2446" s="180" t="s">
        <v>174</v>
      </c>
      <c r="E2446" s="189"/>
      <c r="F2446" s="190" t="s">
        <v>421</v>
      </c>
      <c r="H2446" s="191" t="n">
        <v>1</v>
      </c>
      <c r="I2446" s="192"/>
      <c r="L2446" s="188"/>
      <c r="M2446" s="193"/>
      <c r="N2446" s="194"/>
      <c r="O2446" s="194"/>
      <c r="P2446" s="194"/>
      <c r="Q2446" s="194"/>
      <c r="R2446" s="194"/>
      <c r="S2446" s="194"/>
      <c r="T2446" s="194"/>
      <c r="U2446" s="195"/>
      <c r="AT2446" s="189" t="s">
        <v>174</v>
      </c>
      <c r="AU2446" s="189" t="s">
        <v>83</v>
      </c>
      <c r="AV2446" s="187" t="s">
        <v>83</v>
      </c>
      <c r="AW2446" s="187" t="s">
        <v>176</v>
      </c>
      <c r="AX2446" s="187" t="s">
        <v>73</v>
      </c>
      <c r="AY2446" s="189" t="s">
        <v>165</v>
      </c>
    </row>
    <row r="2447" s="196" customFormat="true" ht="12" hidden="false" customHeight="false" outlineLevel="0" collapsed="false">
      <c r="B2447" s="197"/>
      <c r="D2447" s="180" t="s">
        <v>174</v>
      </c>
      <c r="E2447" s="198"/>
      <c r="F2447" s="199" t="s">
        <v>178</v>
      </c>
      <c r="H2447" s="200" t="n">
        <v>1</v>
      </c>
      <c r="I2447" s="201"/>
      <c r="L2447" s="197"/>
      <c r="M2447" s="202"/>
      <c r="N2447" s="203"/>
      <c r="O2447" s="203"/>
      <c r="P2447" s="203"/>
      <c r="Q2447" s="203"/>
      <c r="R2447" s="203"/>
      <c r="S2447" s="203"/>
      <c r="T2447" s="203"/>
      <c r="U2447" s="204"/>
      <c r="AT2447" s="198" t="s">
        <v>174</v>
      </c>
      <c r="AU2447" s="198" t="s">
        <v>83</v>
      </c>
      <c r="AV2447" s="196" t="s">
        <v>172</v>
      </c>
      <c r="AW2447" s="196" t="s">
        <v>176</v>
      </c>
      <c r="AX2447" s="196" t="s">
        <v>81</v>
      </c>
      <c r="AY2447" s="198" t="s">
        <v>165</v>
      </c>
    </row>
    <row r="2448" s="22" customFormat="true" ht="24" hidden="false" customHeight="true" outlineLevel="0" collapsed="false">
      <c r="B2448" s="164"/>
      <c r="C2448" s="165" t="s">
        <v>2444</v>
      </c>
      <c r="D2448" s="165" t="s">
        <v>167</v>
      </c>
      <c r="E2448" s="166" t="s">
        <v>2445</v>
      </c>
      <c r="F2448" s="167" t="s">
        <v>2446</v>
      </c>
      <c r="G2448" s="168" t="s">
        <v>2447</v>
      </c>
      <c r="H2448" s="169" t="n">
        <v>2</v>
      </c>
      <c r="I2448" s="170"/>
      <c r="J2448" s="171" t="n">
        <f aca="false">ROUND(I2448*H2448,2)</f>
        <v>0</v>
      </c>
      <c r="K2448" s="167"/>
      <c r="L2448" s="23"/>
      <c r="M2448" s="172"/>
      <c r="N2448" s="173" t="s">
        <v>44</v>
      </c>
      <c r="O2448" s="54"/>
      <c r="P2448" s="174" t="n">
        <f aca="false">O2448*H2448</f>
        <v>0</v>
      </c>
      <c r="Q2448" s="174" t="n">
        <v>0.098</v>
      </c>
      <c r="R2448" s="174" t="n">
        <f aca="false">Q2448*H2448</f>
        <v>0.196</v>
      </c>
      <c r="S2448" s="174" t="n">
        <v>0</v>
      </c>
      <c r="T2448" s="174" t="n">
        <f aca="false">S2448*H2448</f>
        <v>0</v>
      </c>
      <c r="U2448" s="175"/>
      <c r="AR2448" s="176" t="s">
        <v>273</v>
      </c>
      <c r="AT2448" s="176" t="s">
        <v>167</v>
      </c>
      <c r="AU2448" s="176" t="s">
        <v>83</v>
      </c>
      <c r="AY2448" s="3" t="s">
        <v>165</v>
      </c>
      <c r="BE2448" s="177" t="n">
        <f aca="false">IF(N2448="základní",J2448,0)</f>
        <v>0</v>
      </c>
      <c r="BF2448" s="177" t="n">
        <f aca="false">IF(N2448="snížená",J2448,0)</f>
        <v>0</v>
      </c>
      <c r="BG2448" s="177" t="n">
        <f aca="false">IF(N2448="zákl. přenesená",J2448,0)</f>
        <v>0</v>
      </c>
      <c r="BH2448" s="177" t="n">
        <f aca="false">IF(N2448="sníž. přenesená",J2448,0)</f>
        <v>0</v>
      </c>
      <c r="BI2448" s="177" t="n">
        <f aca="false">IF(N2448="nulová",J2448,0)</f>
        <v>0</v>
      </c>
      <c r="BJ2448" s="3" t="s">
        <v>81</v>
      </c>
      <c r="BK2448" s="177" t="n">
        <f aca="false">ROUND(I2448*H2448,2)</f>
        <v>0</v>
      </c>
      <c r="BL2448" s="3" t="s">
        <v>273</v>
      </c>
      <c r="BM2448" s="176" t="s">
        <v>2448</v>
      </c>
    </row>
    <row r="2449" s="187" customFormat="true" ht="12" hidden="false" customHeight="false" outlineLevel="0" collapsed="false">
      <c r="B2449" s="188"/>
      <c r="D2449" s="180" t="s">
        <v>174</v>
      </c>
      <c r="E2449" s="189"/>
      <c r="F2449" s="190" t="s">
        <v>2449</v>
      </c>
      <c r="H2449" s="191" t="n">
        <v>2</v>
      </c>
      <c r="I2449" s="192"/>
      <c r="L2449" s="188"/>
      <c r="M2449" s="193"/>
      <c r="N2449" s="194"/>
      <c r="O2449" s="194"/>
      <c r="P2449" s="194"/>
      <c r="Q2449" s="194"/>
      <c r="R2449" s="194"/>
      <c r="S2449" s="194"/>
      <c r="T2449" s="194"/>
      <c r="U2449" s="195"/>
      <c r="AT2449" s="189" t="s">
        <v>174</v>
      </c>
      <c r="AU2449" s="189" t="s">
        <v>83</v>
      </c>
      <c r="AV2449" s="187" t="s">
        <v>83</v>
      </c>
      <c r="AW2449" s="187" t="s">
        <v>176</v>
      </c>
      <c r="AX2449" s="187" t="s">
        <v>73</v>
      </c>
      <c r="AY2449" s="189" t="s">
        <v>165</v>
      </c>
    </row>
    <row r="2450" s="196" customFormat="true" ht="12" hidden="false" customHeight="false" outlineLevel="0" collapsed="false">
      <c r="B2450" s="197"/>
      <c r="D2450" s="180" t="s">
        <v>174</v>
      </c>
      <c r="E2450" s="198"/>
      <c r="F2450" s="199" t="s">
        <v>178</v>
      </c>
      <c r="H2450" s="200" t="n">
        <v>2</v>
      </c>
      <c r="I2450" s="201"/>
      <c r="L2450" s="197"/>
      <c r="M2450" s="202"/>
      <c r="N2450" s="203"/>
      <c r="O2450" s="203"/>
      <c r="P2450" s="203"/>
      <c r="Q2450" s="203"/>
      <c r="R2450" s="203"/>
      <c r="S2450" s="203"/>
      <c r="T2450" s="203"/>
      <c r="U2450" s="204"/>
      <c r="AT2450" s="198" t="s">
        <v>174</v>
      </c>
      <c r="AU2450" s="198" t="s">
        <v>83</v>
      </c>
      <c r="AV2450" s="196" t="s">
        <v>172</v>
      </c>
      <c r="AW2450" s="196" t="s">
        <v>176</v>
      </c>
      <c r="AX2450" s="196" t="s">
        <v>81</v>
      </c>
      <c r="AY2450" s="198" t="s">
        <v>165</v>
      </c>
    </row>
    <row r="2451" s="22" customFormat="true" ht="24" hidden="false" customHeight="true" outlineLevel="0" collapsed="false">
      <c r="B2451" s="164"/>
      <c r="C2451" s="165" t="s">
        <v>2450</v>
      </c>
      <c r="D2451" s="165" t="s">
        <v>167</v>
      </c>
      <c r="E2451" s="166" t="s">
        <v>2451</v>
      </c>
      <c r="F2451" s="167" t="s">
        <v>2452</v>
      </c>
      <c r="G2451" s="168" t="s">
        <v>2447</v>
      </c>
      <c r="H2451" s="169" t="n">
        <v>1</v>
      </c>
      <c r="I2451" s="170"/>
      <c r="J2451" s="171" t="n">
        <f aca="false">ROUND(I2451*H2451,2)</f>
        <v>0</v>
      </c>
      <c r="K2451" s="167"/>
      <c r="L2451" s="23"/>
      <c r="M2451" s="172"/>
      <c r="N2451" s="173" t="s">
        <v>44</v>
      </c>
      <c r="O2451" s="54"/>
      <c r="P2451" s="174" t="n">
        <f aca="false">O2451*H2451</f>
        <v>0</v>
      </c>
      <c r="Q2451" s="174" t="n">
        <v>0.199</v>
      </c>
      <c r="R2451" s="174" t="n">
        <f aca="false">Q2451*H2451</f>
        <v>0.199</v>
      </c>
      <c r="S2451" s="174" t="n">
        <v>0</v>
      </c>
      <c r="T2451" s="174" t="n">
        <f aca="false">S2451*H2451</f>
        <v>0</v>
      </c>
      <c r="U2451" s="175"/>
      <c r="AR2451" s="176" t="s">
        <v>273</v>
      </c>
      <c r="AT2451" s="176" t="s">
        <v>167</v>
      </c>
      <c r="AU2451" s="176" t="s">
        <v>83</v>
      </c>
      <c r="AY2451" s="3" t="s">
        <v>165</v>
      </c>
      <c r="BE2451" s="177" t="n">
        <f aca="false">IF(N2451="základní",J2451,0)</f>
        <v>0</v>
      </c>
      <c r="BF2451" s="177" t="n">
        <f aca="false">IF(N2451="snížená",J2451,0)</f>
        <v>0</v>
      </c>
      <c r="BG2451" s="177" t="n">
        <f aca="false">IF(N2451="zákl. přenesená",J2451,0)</f>
        <v>0</v>
      </c>
      <c r="BH2451" s="177" t="n">
        <f aca="false">IF(N2451="sníž. přenesená",J2451,0)</f>
        <v>0</v>
      </c>
      <c r="BI2451" s="177" t="n">
        <f aca="false">IF(N2451="nulová",J2451,0)</f>
        <v>0</v>
      </c>
      <c r="BJ2451" s="3" t="s">
        <v>81</v>
      </c>
      <c r="BK2451" s="177" t="n">
        <f aca="false">ROUND(I2451*H2451,2)</f>
        <v>0</v>
      </c>
      <c r="BL2451" s="3" t="s">
        <v>273</v>
      </c>
      <c r="BM2451" s="176" t="s">
        <v>2453</v>
      </c>
    </row>
    <row r="2452" s="187" customFormat="true" ht="12" hidden="false" customHeight="false" outlineLevel="0" collapsed="false">
      <c r="B2452" s="188"/>
      <c r="D2452" s="180" t="s">
        <v>174</v>
      </c>
      <c r="E2452" s="189"/>
      <c r="F2452" s="190" t="s">
        <v>2454</v>
      </c>
      <c r="H2452" s="191" t="n">
        <v>1</v>
      </c>
      <c r="I2452" s="192"/>
      <c r="L2452" s="188"/>
      <c r="M2452" s="193"/>
      <c r="N2452" s="194"/>
      <c r="O2452" s="194"/>
      <c r="P2452" s="194"/>
      <c r="Q2452" s="194"/>
      <c r="R2452" s="194"/>
      <c r="S2452" s="194"/>
      <c r="T2452" s="194"/>
      <c r="U2452" s="195"/>
      <c r="AT2452" s="189" t="s">
        <v>174</v>
      </c>
      <c r="AU2452" s="189" t="s">
        <v>83</v>
      </c>
      <c r="AV2452" s="187" t="s">
        <v>83</v>
      </c>
      <c r="AW2452" s="187" t="s">
        <v>176</v>
      </c>
      <c r="AX2452" s="187" t="s">
        <v>73</v>
      </c>
      <c r="AY2452" s="189" t="s">
        <v>165</v>
      </c>
    </row>
    <row r="2453" s="196" customFormat="true" ht="12" hidden="false" customHeight="false" outlineLevel="0" collapsed="false">
      <c r="B2453" s="197"/>
      <c r="D2453" s="180" t="s">
        <v>174</v>
      </c>
      <c r="E2453" s="198"/>
      <c r="F2453" s="199" t="s">
        <v>178</v>
      </c>
      <c r="H2453" s="200" t="n">
        <v>1</v>
      </c>
      <c r="I2453" s="201"/>
      <c r="L2453" s="197"/>
      <c r="M2453" s="202"/>
      <c r="N2453" s="203"/>
      <c r="O2453" s="203"/>
      <c r="P2453" s="203"/>
      <c r="Q2453" s="203"/>
      <c r="R2453" s="203"/>
      <c r="S2453" s="203"/>
      <c r="T2453" s="203"/>
      <c r="U2453" s="204"/>
      <c r="AT2453" s="198" t="s">
        <v>174</v>
      </c>
      <c r="AU2453" s="198" t="s">
        <v>83</v>
      </c>
      <c r="AV2453" s="196" t="s">
        <v>172</v>
      </c>
      <c r="AW2453" s="196" t="s">
        <v>176</v>
      </c>
      <c r="AX2453" s="196" t="s">
        <v>81</v>
      </c>
      <c r="AY2453" s="198" t="s">
        <v>165</v>
      </c>
    </row>
    <row r="2454" s="22" customFormat="true" ht="48" hidden="false" customHeight="true" outlineLevel="0" collapsed="false">
      <c r="B2454" s="164"/>
      <c r="C2454" s="165" t="s">
        <v>2455</v>
      </c>
      <c r="D2454" s="165" t="s">
        <v>167</v>
      </c>
      <c r="E2454" s="166" t="s">
        <v>2456</v>
      </c>
      <c r="F2454" s="167" t="s">
        <v>2457</v>
      </c>
      <c r="G2454" s="168" t="s">
        <v>2447</v>
      </c>
      <c r="H2454" s="169" t="n">
        <v>10</v>
      </c>
      <c r="I2454" s="170"/>
      <c r="J2454" s="171" t="n">
        <f aca="false">ROUND(I2454*H2454,2)</f>
        <v>0</v>
      </c>
      <c r="K2454" s="167"/>
      <c r="L2454" s="23"/>
      <c r="M2454" s="172"/>
      <c r="N2454" s="173" t="s">
        <v>44</v>
      </c>
      <c r="O2454" s="54"/>
      <c r="P2454" s="174" t="n">
        <f aca="false">O2454*H2454</f>
        <v>0</v>
      </c>
      <c r="Q2454" s="174" t="n">
        <v>0.012</v>
      </c>
      <c r="R2454" s="174" t="n">
        <f aca="false">Q2454*H2454</f>
        <v>0.12</v>
      </c>
      <c r="S2454" s="174" t="n">
        <v>0</v>
      </c>
      <c r="T2454" s="174" t="n">
        <f aca="false">S2454*H2454</f>
        <v>0</v>
      </c>
      <c r="U2454" s="175"/>
      <c r="AR2454" s="176" t="s">
        <v>273</v>
      </c>
      <c r="AT2454" s="176" t="s">
        <v>167</v>
      </c>
      <c r="AU2454" s="176" t="s">
        <v>83</v>
      </c>
      <c r="AY2454" s="3" t="s">
        <v>165</v>
      </c>
      <c r="BE2454" s="177" t="n">
        <f aca="false">IF(N2454="základní",J2454,0)</f>
        <v>0</v>
      </c>
      <c r="BF2454" s="177" t="n">
        <f aca="false">IF(N2454="snížená",J2454,0)</f>
        <v>0</v>
      </c>
      <c r="BG2454" s="177" t="n">
        <f aca="false">IF(N2454="zákl. přenesená",J2454,0)</f>
        <v>0</v>
      </c>
      <c r="BH2454" s="177" t="n">
        <f aca="false">IF(N2454="sníž. přenesená",J2454,0)</f>
        <v>0</v>
      </c>
      <c r="BI2454" s="177" t="n">
        <f aca="false">IF(N2454="nulová",J2454,0)</f>
        <v>0</v>
      </c>
      <c r="BJ2454" s="3" t="s">
        <v>81</v>
      </c>
      <c r="BK2454" s="177" t="n">
        <f aca="false">ROUND(I2454*H2454,2)</f>
        <v>0</v>
      </c>
      <c r="BL2454" s="3" t="s">
        <v>273</v>
      </c>
      <c r="BM2454" s="176" t="s">
        <v>2458</v>
      </c>
    </row>
    <row r="2455" s="187" customFormat="true" ht="12" hidden="false" customHeight="false" outlineLevel="0" collapsed="false">
      <c r="B2455" s="188"/>
      <c r="D2455" s="180" t="s">
        <v>174</v>
      </c>
      <c r="E2455" s="189"/>
      <c r="F2455" s="190" t="s">
        <v>2459</v>
      </c>
      <c r="H2455" s="191" t="n">
        <v>10</v>
      </c>
      <c r="I2455" s="192"/>
      <c r="L2455" s="188"/>
      <c r="M2455" s="193"/>
      <c r="N2455" s="194"/>
      <c r="O2455" s="194"/>
      <c r="P2455" s="194"/>
      <c r="Q2455" s="194"/>
      <c r="R2455" s="194"/>
      <c r="S2455" s="194"/>
      <c r="T2455" s="194"/>
      <c r="U2455" s="195"/>
      <c r="AT2455" s="189" t="s">
        <v>174</v>
      </c>
      <c r="AU2455" s="189" t="s">
        <v>83</v>
      </c>
      <c r="AV2455" s="187" t="s">
        <v>83</v>
      </c>
      <c r="AW2455" s="187" t="s">
        <v>176</v>
      </c>
      <c r="AX2455" s="187" t="s">
        <v>73</v>
      </c>
      <c r="AY2455" s="189" t="s">
        <v>165</v>
      </c>
    </row>
    <row r="2456" s="196" customFormat="true" ht="12" hidden="false" customHeight="false" outlineLevel="0" collapsed="false">
      <c r="B2456" s="197"/>
      <c r="D2456" s="180" t="s">
        <v>174</v>
      </c>
      <c r="E2456" s="198"/>
      <c r="F2456" s="199" t="s">
        <v>178</v>
      </c>
      <c r="H2456" s="200" t="n">
        <v>10</v>
      </c>
      <c r="I2456" s="201"/>
      <c r="L2456" s="197"/>
      <c r="M2456" s="202"/>
      <c r="N2456" s="203"/>
      <c r="O2456" s="203"/>
      <c r="P2456" s="203"/>
      <c r="Q2456" s="203"/>
      <c r="R2456" s="203"/>
      <c r="S2456" s="203"/>
      <c r="T2456" s="203"/>
      <c r="U2456" s="204"/>
      <c r="AT2456" s="198" t="s">
        <v>174</v>
      </c>
      <c r="AU2456" s="198" t="s">
        <v>83</v>
      </c>
      <c r="AV2456" s="196" t="s">
        <v>172</v>
      </c>
      <c r="AW2456" s="196" t="s">
        <v>176</v>
      </c>
      <c r="AX2456" s="196" t="s">
        <v>81</v>
      </c>
      <c r="AY2456" s="198" t="s">
        <v>165</v>
      </c>
    </row>
    <row r="2457" s="22" customFormat="true" ht="48" hidden="false" customHeight="true" outlineLevel="0" collapsed="false">
      <c r="B2457" s="164"/>
      <c r="C2457" s="165" t="s">
        <v>2460</v>
      </c>
      <c r="D2457" s="165" t="s">
        <v>167</v>
      </c>
      <c r="E2457" s="166" t="s">
        <v>2461</v>
      </c>
      <c r="F2457" s="167" t="s">
        <v>2462</v>
      </c>
      <c r="G2457" s="168" t="s">
        <v>2447</v>
      </c>
      <c r="H2457" s="169" t="n">
        <v>13</v>
      </c>
      <c r="I2457" s="170"/>
      <c r="J2457" s="171" t="n">
        <f aca="false">ROUND(I2457*H2457,2)</f>
        <v>0</v>
      </c>
      <c r="K2457" s="167"/>
      <c r="L2457" s="23"/>
      <c r="M2457" s="172"/>
      <c r="N2457" s="173" t="s">
        <v>44</v>
      </c>
      <c r="O2457" s="54"/>
      <c r="P2457" s="174" t="n">
        <f aca="false">O2457*H2457</f>
        <v>0</v>
      </c>
      <c r="Q2457" s="174" t="n">
        <v>0.017</v>
      </c>
      <c r="R2457" s="174" t="n">
        <f aca="false">Q2457*H2457</f>
        <v>0.221</v>
      </c>
      <c r="S2457" s="174" t="n">
        <v>0</v>
      </c>
      <c r="T2457" s="174" t="n">
        <f aca="false">S2457*H2457</f>
        <v>0</v>
      </c>
      <c r="U2457" s="175"/>
      <c r="AR2457" s="176" t="s">
        <v>273</v>
      </c>
      <c r="AT2457" s="176" t="s">
        <v>167</v>
      </c>
      <c r="AU2457" s="176" t="s">
        <v>83</v>
      </c>
      <c r="AY2457" s="3" t="s">
        <v>165</v>
      </c>
      <c r="BE2457" s="177" t="n">
        <f aca="false">IF(N2457="základní",J2457,0)</f>
        <v>0</v>
      </c>
      <c r="BF2457" s="177" t="n">
        <f aca="false">IF(N2457="snížená",J2457,0)</f>
        <v>0</v>
      </c>
      <c r="BG2457" s="177" t="n">
        <f aca="false">IF(N2457="zákl. přenesená",J2457,0)</f>
        <v>0</v>
      </c>
      <c r="BH2457" s="177" t="n">
        <f aca="false">IF(N2457="sníž. přenesená",J2457,0)</f>
        <v>0</v>
      </c>
      <c r="BI2457" s="177" t="n">
        <f aca="false">IF(N2457="nulová",J2457,0)</f>
        <v>0</v>
      </c>
      <c r="BJ2457" s="3" t="s">
        <v>81</v>
      </c>
      <c r="BK2457" s="177" t="n">
        <f aca="false">ROUND(I2457*H2457,2)</f>
        <v>0</v>
      </c>
      <c r="BL2457" s="3" t="s">
        <v>273</v>
      </c>
      <c r="BM2457" s="176" t="s">
        <v>2463</v>
      </c>
    </row>
    <row r="2458" s="187" customFormat="true" ht="12" hidden="false" customHeight="false" outlineLevel="0" collapsed="false">
      <c r="B2458" s="188"/>
      <c r="D2458" s="180" t="s">
        <v>174</v>
      </c>
      <c r="E2458" s="189"/>
      <c r="F2458" s="190" t="s">
        <v>2464</v>
      </c>
      <c r="H2458" s="191" t="n">
        <v>13</v>
      </c>
      <c r="I2458" s="192"/>
      <c r="L2458" s="188"/>
      <c r="M2458" s="193"/>
      <c r="N2458" s="194"/>
      <c r="O2458" s="194"/>
      <c r="P2458" s="194"/>
      <c r="Q2458" s="194"/>
      <c r="R2458" s="194"/>
      <c r="S2458" s="194"/>
      <c r="T2458" s="194"/>
      <c r="U2458" s="195"/>
      <c r="AT2458" s="189" t="s">
        <v>174</v>
      </c>
      <c r="AU2458" s="189" t="s">
        <v>83</v>
      </c>
      <c r="AV2458" s="187" t="s">
        <v>83</v>
      </c>
      <c r="AW2458" s="187" t="s">
        <v>176</v>
      </c>
      <c r="AX2458" s="187" t="s">
        <v>73</v>
      </c>
      <c r="AY2458" s="189" t="s">
        <v>165</v>
      </c>
    </row>
    <row r="2459" s="196" customFormat="true" ht="12" hidden="false" customHeight="false" outlineLevel="0" collapsed="false">
      <c r="B2459" s="197"/>
      <c r="D2459" s="180" t="s">
        <v>174</v>
      </c>
      <c r="E2459" s="198"/>
      <c r="F2459" s="199" t="s">
        <v>178</v>
      </c>
      <c r="H2459" s="200" t="n">
        <v>13</v>
      </c>
      <c r="I2459" s="201"/>
      <c r="L2459" s="197"/>
      <c r="M2459" s="202"/>
      <c r="N2459" s="203"/>
      <c r="O2459" s="203"/>
      <c r="P2459" s="203"/>
      <c r="Q2459" s="203"/>
      <c r="R2459" s="203"/>
      <c r="S2459" s="203"/>
      <c r="T2459" s="203"/>
      <c r="U2459" s="204"/>
      <c r="AT2459" s="198" t="s">
        <v>174</v>
      </c>
      <c r="AU2459" s="198" t="s">
        <v>83</v>
      </c>
      <c r="AV2459" s="196" t="s">
        <v>172</v>
      </c>
      <c r="AW2459" s="196" t="s">
        <v>176</v>
      </c>
      <c r="AX2459" s="196" t="s">
        <v>81</v>
      </c>
      <c r="AY2459" s="198" t="s">
        <v>165</v>
      </c>
    </row>
    <row r="2460" s="22" customFormat="true" ht="48" hidden="false" customHeight="true" outlineLevel="0" collapsed="false">
      <c r="B2460" s="164"/>
      <c r="C2460" s="165" t="s">
        <v>2465</v>
      </c>
      <c r="D2460" s="165" t="s">
        <v>167</v>
      </c>
      <c r="E2460" s="166" t="s">
        <v>2466</v>
      </c>
      <c r="F2460" s="167" t="s">
        <v>2467</v>
      </c>
      <c r="G2460" s="168" t="s">
        <v>2447</v>
      </c>
      <c r="H2460" s="169" t="n">
        <v>1</v>
      </c>
      <c r="I2460" s="170"/>
      <c r="J2460" s="171" t="n">
        <f aca="false">ROUND(I2460*H2460,2)</f>
        <v>0</v>
      </c>
      <c r="K2460" s="167"/>
      <c r="L2460" s="23"/>
      <c r="M2460" s="172"/>
      <c r="N2460" s="173" t="s">
        <v>44</v>
      </c>
      <c r="O2460" s="54"/>
      <c r="P2460" s="174" t="n">
        <f aca="false">O2460*H2460</f>
        <v>0</v>
      </c>
      <c r="Q2460" s="174" t="n">
        <v>0.02</v>
      </c>
      <c r="R2460" s="174" t="n">
        <f aca="false">Q2460*H2460</f>
        <v>0.02</v>
      </c>
      <c r="S2460" s="174" t="n">
        <v>0</v>
      </c>
      <c r="T2460" s="174" t="n">
        <f aca="false">S2460*H2460</f>
        <v>0</v>
      </c>
      <c r="U2460" s="175"/>
      <c r="AR2460" s="176" t="s">
        <v>273</v>
      </c>
      <c r="AT2460" s="176" t="s">
        <v>167</v>
      </c>
      <c r="AU2460" s="176" t="s">
        <v>83</v>
      </c>
      <c r="AY2460" s="3" t="s">
        <v>165</v>
      </c>
      <c r="BE2460" s="177" t="n">
        <f aca="false">IF(N2460="základní",J2460,0)</f>
        <v>0</v>
      </c>
      <c r="BF2460" s="177" t="n">
        <f aca="false">IF(N2460="snížená",J2460,0)</f>
        <v>0</v>
      </c>
      <c r="BG2460" s="177" t="n">
        <f aca="false">IF(N2460="zákl. přenesená",J2460,0)</f>
        <v>0</v>
      </c>
      <c r="BH2460" s="177" t="n">
        <f aca="false">IF(N2460="sníž. přenesená",J2460,0)</f>
        <v>0</v>
      </c>
      <c r="BI2460" s="177" t="n">
        <f aca="false">IF(N2460="nulová",J2460,0)</f>
        <v>0</v>
      </c>
      <c r="BJ2460" s="3" t="s">
        <v>81</v>
      </c>
      <c r="BK2460" s="177" t="n">
        <f aca="false">ROUND(I2460*H2460,2)</f>
        <v>0</v>
      </c>
      <c r="BL2460" s="3" t="s">
        <v>273</v>
      </c>
      <c r="BM2460" s="176" t="s">
        <v>2468</v>
      </c>
    </row>
    <row r="2461" s="187" customFormat="true" ht="12" hidden="false" customHeight="false" outlineLevel="0" collapsed="false">
      <c r="B2461" s="188"/>
      <c r="D2461" s="180" t="s">
        <v>174</v>
      </c>
      <c r="E2461" s="189"/>
      <c r="F2461" s="190" t="s">
        <v>2469</v>
      </c>
      <c r="H2461" s="191" t="n">
        <v>1</v>
      </c>
      <c r="I2461" s="192"/>
      <c r="L2461" s="188"/>
      <c r="M2461" s="193"/>
      <c r="N2461" s="194"/>
      <c r="O2461" s="194"/>
      <c r="P2461" s="194"/>
      <c r="Q2461" s="194"/>
      <c r="R2461" s="194"/>
      <c r="S2461" s="194"/>
      <c r="T2461" s="194"/>
      <c r="U2461" s="195"/>
      <c r="AT2461" s="189" t="s">
        <v>174</v>
      </c>
      <c r="AU2461" s="189" t="s">
        <v>83</v>
      </c>
      <c r="AV2461" s="187" t="s">
        <v>83</v>
      </c>
      <c r="AW2461" s="187" t="s">
        <v>176</v>
      </c>
      <c r="AX2461" s="187" t="s">
        <v>73</v>
      </c>
      <c r="AY2461" s="189" t="s">
        <v>165</v>
      </c>
    </row>
    <row r="2462" s="196" customFormat="true" ht="12" hidden="false" customHeight="false" outlineLevel="0" collapsed="false">
      <c r="B2462" s="197"/>
      <c r="D2462" s="180" t="s">
        <v>174</v>
      </c>
      <c r="E2462" s="198"/>
      <c r="F2462" s="199" t="s">
        <v>178</v>
      </c>
      <c r="H2462" s="200" t="n">
        <v>1</v>
      </c>
      <c r="I2462" s="201"/>
      <c r="L2462" s="197"/>
      <c r="M2462" s="202"/>
      <c r="N2462" s="203"/>
      <c r="O2462" s="203"/>
      <c r="P2462" s="203"/>
      <c r="Q2462" s="203"/>
      <c r="R2462" s="203"/>
      <c r="S2462" s="203"/>
      <c r="T2462" s="203"/>
      <c r="U2462" s="204"/>
      <c r="AT2462" s="198" t="s">
        <v>174</v>
      </c>
      <c r="AU2462" s="198" t="s">
        <v>83</v>
      </c>
      <c r="AV2462" s="196" t="s">
        <v>172</v>
      </c>
      <c r="AW2462" s="196" t="s">
        <v>176</v>
      </c>
      <c r="AX2462" s="196" t="s">
        <v>81</v>
      </c>
      <c r="AY2462" s="198" t="s">
        <v>165</v>
      </c>
    </row>
    <row r="2463" s="22" customFormat="true" ht="48" hidden="false" customHeight="true" outlineLevel="0" collapsed="false">
      <c r="B2463" s="164"/>
      <c r="C2463" s="165" t="s">
        <v>2470</v>
      </c>
      <c r="D2463" s="165" t="s">
        <v>167</v>
      </c>
      <c r="E2463" s="166" t="s">
        <v>2471</v>
      </c>
      <c r="F2463" s="167" t="s">
        <v>2472</v>
      </c>
      <c r="G2463" s="168" t="s">
        <v>2447</v>
      </c>
      <c r="H2463" s="169" t="n">
        <v>4</v>
      </c>
      <c r="I2463" s="170"/>
      <c r="J2463" s="171" t="n">
        <f aca="false">ROUND(I2463*H2463,2)</f>
        <v>0</v>
      </c>
      <c r="K2463" s="167"/>
      <c r="L2463" s="23"/>
      <c r="M2463" s="172"/>
      <c r="N2463" s="173" t="s">
        <v>44</v>
      </c>
      <c r="O2463" s="54"/>
      <c r="P2463" s="174" t="n">
        <f aca="false">O2463*H2463</f>
        <v>0</v>
      </c>
      <c r="Q2463" s="174" t="n">
        <v>0.0275</v>
      </c>
      <c r="R2463" s="174" t="n">
        <f aca="false">Q2463*H2463</f>
        <v>0.11</v>
      </c>
      <c r="S2463" s="174" t="n">
        <v>0</v>
      </c>
      <c r="T2463" s="174" t="n">
        <f aca="false">S2463*H2463</f>
        <v>0</v>
      </c>
      <c r="U2463" s="175"/>
      <c r="AR2463" s="176" t="s">
        <v>273</v>
      </c>
      <c r="AT2463" s="176" t="s">
        <v>167</v>
      </c>
      <c r="AU2463" s="176" t="s">
        <v>83</v>
      </c>
      <c r="AY2463" s="3" t="s">
        <v>165</v>
      </c>
      <c r="BE2463" s="177" t="n">
        <f aca="false">IF(N2463="základní",J2463,0)</f>
        <v>0</v>
      </c>
      <c r="BF2463" s="177" t="n">
        <f aca="false">IF(N2463="snížená",J2463,0)</f>
        <v>0</v>
      </c>
      <c r="BG2463" s="177" t="n">
        <f aca="false">IF(N2463="zákl. přenesená",J2463,0)</f>
        <v>0</v>
      </c>
      <c r="BH2463" s="177" t="n">
        <f aca="false">IF(N2463="sníž. přenesená",J2463,0)</f>
        <v>0</v>
      </c>
      <c r="BI2463" s="177" t="n">
        <f aca="false">IF(N2463="nulová",J2463,0)</f>
        <v>0</v>
      </c>
      <c r="BJ2463" s="3" t="s">
        <v>81</v>
      </c>
      <c r="BK2463" s="177" t="n">
        <f aca="false">ROUND(I2463*H2463,2)</f>
        <v>0</v>
      </c>
      <c r="BL2463" s="3" t="s">
        <v>273</v>
      </c>
      <c r="BM2463" s="176" t="s">
        <v>2473</v>
      </c>
    </row>
    <row r="2464" s="187" customFormat="true" ht="12" hidden="false" customHeight="false" outlineLevel="0" collapsed="false">
      <c r="B2464" s="188"/>
      <c r="D2464" s="180" t="s">
        <v>174</v>
      </c>
      <c r="E2464" s="189"/>
      <c r="F2464" s="190" t="s">
        <v>2474</v>
      </c>
      <c r="H2464" s="191" t="n">
        <v>4</v>
      </c>
      <c r="I2464" s="192"/>
      <c r="L2464" s="188"/>
      <c r="M2464" s="193"/>
      <c r="N2464" s="194"/>
      <c r="O2464" s="194"/>
      <c r="P2464" s="194"/>
      <c r="Q2464" s="194"/>
      <c r="R2464" s="194"/>
      <c r="S2464" s="194"/>
      <c r="T2464" s="194"/>
      <c r="U2464" s="195"/>
      <c r="AT2464" s="189" t="s">
        <v>174</v>
      </c>
      <c r="AU2464" s="189" t="s">
        <v>83</v>
      </c>
      <c r="AV2464" s="187" t="s">
        <v>83</v>
      </c>
      <c r="AW2464" s="187" t="s">
        <v>176</v>
      </c>
      <c r="AX2464" s="187" t="s">
        <v>73</v>
      </c>
      <c r="AY2464" s="189" t="s">
        <v>165</v>
      </c>
    </row>
    <row r="2465" s="196" customFormat="true" ht="12" hidden="false" customHeight="false" outlineLevel="0" collapsed="false">
      <c r="B2465" s="197"/>
      <c r="D2465" s="180" t="s">
        <v>174</v>
      </c>
      <c r="E2465" s="198"/>
      <c r="F2465" s="199" t="s">
        <v>178</v>
      </c>
      <c r="H2465" s="200" t="n">
        <v>4</v>
      </c>
      <c r="I2465" s="201"/>
      <c r="L2465" s="197"/>
      <c r="M2465" s="202"/>
      <c r="N2465" s="203"/>
      <c r="O2465" s="203"/>
      <c r="P2465" s="203"/>
      <c r="Q2465" s="203"/>
      <c r="R2465" s="203"/>
      <c r="S2465" s="203"/>
      <c r="T2465" s="203"/>
      <c r="U2465" s="204"/>
      <c r="AT2465" s="198" t="s">
        <v>174</v>
      </c>
      <c r="AU2465" s="198" t="s">
        <v>83</v>
      </c>
      <c r="AV2465" s="196" t="s">
        <v>172</v>
      </c>
      <c r="AW2465" s="196" t="s">
        <v>176</v>
      </c>
      <c r="AX2465" s="196" t="s">
        <v>81</v>
      </c>
      <c r="AY2465" s="198" t="s">
        <v>165</v>
      </c>
    </row>
    <row r="2466" s="22" customFormat="true" ht="36" hidden="false" customHeight="true" outlineLevel="0" collapsed="false">
      <c r="B2466" s="164"/>
      <c r="C2466" s="165" t="s">
        <v>2475</v>
      </c>
      <c r="D2466" s="165" t="s">
        <v>167</v>
      </c>
      <c r="E2466" s="166" t="s">
        <v>2476</v>
      </c>
      <c r="F2466" s="167" t="s">
        <v>2477</v>
      </c>
      <c r="G2466" s="168" t="s">
        <v>2447</v>
      </c>
      <c r="H2466" s="169" t="n">
        <v>3</v>
      </c>
      <c r="I2466" s="170"/>
      <c r="J2466" s="171" t="n">
        <f aca="false">ROUND(I2466*H2466,2)</f>
        <v>0</v>
      </c>
      <c r="K2466" s="167"/>
      <c r="L2466" s="23"/>
      <c r="M2466" s="172"/>
      <c r="N2466" s="173" t="s">
        <v>44</v>
      </c>
      <c r="O2466" s="54"/>
      <c r="P2466" s="174" t="n">
        <f aca="false">O2466*H2466</f>
        <v>0</v>
      </c>
      <c r="Q2466" s="174" t="n">
        <v>0.15</v>
      </c>
      <c r="R2466" s="174" t="n">
        <f aca="false">Q2466*H2466</f>
        <v>0.45</v>
      </c>
      <c r="S2466" s="174" t="n">
        <v>0</v>
      </c>
      <c r="T2466" s="174" t="n">
        <f aca="false">S2466*H2466</f>
        <v>0</v>
      </c>
      <c r="U2466" s="175"/>
      <c r="AR2466" s="176" t="s">
        <v>273</v>
      </c>
      <c r="AT2466" s="176" t="s">
        <v>167</v>
      </c>
      <c r="AU2466" s="176" t="s">
        <v>83</v>
      </c>
      <c r="AY2466" s="3" t="s">
        <v>165</v>
      </c>
      <c r="BE2466" s="177" t="n">
        <f aca="false">IF(N2466="základní",J2466,0)</f>
        <v>0</v>
      </c>
      <c r="BF2466" s="177" t="n">
        <f aca="false">IF(N2466="snížená",J2466,0)</f>
        <v>0</v>
      </c>
      <c r="BG2466" s="177" t="n">
        <f aca="false">IF(N2466="zákl. přenesená",J2466,0)</f>
        <v>0</v>
      </c>
      <c r="BH2466" s="177" t="n">
        <f aca="false">IF(N2466="sníž. přenesená",J2466,0)</f>
        <v>0</v>
      </c>
      <c r="BI2466" s="177" t="n">
        <f aca="false">IF(N2466="nulová",J2466,0)</f>
        <v>0</v>
      </c>
      <c r="BJ2466" s="3" t="s">
        <v>81</v>
      </c>
      <c r="BK2466" s="177" t="n">
        <f aca="false">ROUND(I2466*H2466,2)</f>
        <v>0</v>
      </c>
      <c r="BL2466" s="3" t="s">
        <v>273</v>
      </c>
      <c r="BM2466" s="176" t="s">
        <v>2478</v>
      </c>
    </row>
    <row r="2467" s="187" customFormat="true" ht="12" hidden="false" customHeight="false" outlineLevel="0" collapsed="false">
      <c r="B2467" s="188"/>
      <c r="D2467" s="180" t="s">
        <v>174</v>
      </c>
      <c r="E2467" s="189"/>
      <c r="F2467" s="190" t="s">
        <v>2479</v>
      </c>
      <c r="H2467" s="191" t="n">
        <v>3</v>
      </c>
      <c r="I2467" s="192"/>
      <c r="L2467" s="188"/>
      <c r="M2467" s="193"/>
      <c r="N2467" s="194"/>
      <c r="O2467" s="194"/>
      <c r="P2467" s="194"/>
      <c r="Q2467" s="194"/>
      <c r="R2467" s="194"/>
      <c r="S2467" s="194"/>
      <c r="T2467" s="194"/>
      <c r="U2467" s="195"/>
      <c r="AT2467" s="189" t="s">
        <v>174</v>
      </c>
      <c r="AU2467" s="189" t="s">
        <v>83</v>
      </c>
      <c r="AV2467" s="187" t="s">
        <v>83</v>
      </c>
      <c r="AW2467" s="187" t="s">
        <v>176</v>
      </c>
      <c r="AX2467" s="187" t="s">
        <v>73</v>
      </c>
      <c r="AY2467" s="189" t="s">
        <v>165</v>
      </c>
    </row>
    <row r="2468" s="196" customFormat="true" ht="12" hidden="false" customHeight="false" outlineLevel="0" collapsed="false">
      <c r="B2468" s="197"/>
      <c r="D2468" s="180" t="s">
        <v>174</v>
      </c>
      <c r="E2468" s="198"/>
      <c r="F2468" s="199" t="s">
        <v>178</v>
      </c>
      <c r="H2468" s="200" t="n">
        <v>3</v>
      </c>
      <c r="I2468" s="201"/>
      <c r="L2468" s="197"/>
      <c r="M2468" s="202"/>
      <c r="N2468" s="203"/>
      <c r="O2468" s="203"/>
      <c r="P2468" s="203"/>
      <c r="Q2468" s="203"/>
      <c r="R2468" s="203"/>
      <c r="S2468" s="203"/>
      <c r="T2468" s="203"/>
      <c r="U2468" s="204"/>
      <c r="AT2468" s="198" t="s">
        <v>174</v>
      </c>
      <c r="AU2468" s="198" t="s">
        <v>83</v>
      </c>
      <c r="AV2468" s="196" t="s">
        <v>172</v>
      </c>
      <c r="AW2468" s="196" t="s">
        <v>176</v>
      </c>
      <c r="AX2468" s="196" t="s">
        <v>81</v>
      </c>
      <c r="AY2468" s="198" t="s">
        <v>165</v>
      </c>
    </row>
    <row r="2469" s="22" customFormat="true" ht="36" hidden="false" customHeight="true" outlineLevel="0" collapsed="false">
      <c r="B2469" s="164"/>
      <c r="C2469" s="165" t="s">
        <v>2480</v>
      </c>
      <c r="D2469" s="165" t="s">
        <v>167</v>
      </c>
      <c r="E2469" s="166" t="s">
        <v>2481</v>
      </c>
      <c r="F2469" s="167" t="s">
        <v>2482</v>
      </c>
      <c r="G2469" s="168" t="s">
        <v>2447</v>
      </c>
      <c r="H2469" s="169" t="n">
        <v>4</v>
      </c>
      <c r="I2469" s="170"/>
      <c r="J2469" s="171" t="n">
        <f aca="false">ROUND(I2469*H2469,2)</f>
        <v>0</v>
      </c>
      <c r="K2469" s="167"/>
      <c r="L2469" s="23"/>
      <c r="M2469" s="172"/>
      <c r="N2469" s="173" t="s">
        <v>44</v>
      </c>
      <c r="O2469" s="54"/>
      <c r="P2469" s="174" t="n">
        <f aca="false">O2469*H2469</f>
        <v>0</v>
      </c>
      <c r="Q2469" s="174" t="n">
        <v>0.11</v>
      </c>
      <c r="R2469" s="174" t="n">
        <f aca="false">Q2469*H2469</f>
        <v>0.44</v>
      </c>
      <c r="S2469" s="174" t="n">
        <v>0</v>
      </c>
      <c r="T2469" s="174" t="n">
        <f aca="false">S2469*H2469</f>
        <v>0</v>
      </c>
      <c r="U2469" s="175"/>
      <c r="AR2469" s="176" t="s">
        <v>273</v>
      </c>
      <c r="AT2469" s="176" t="s">
        <v>167</v>
      </c>
      <c r="AU2469" s="176" t="s">
        <v>83</v>
      </c>
      <c r="AY2469" s="3" t="s">
        <v>165</v>
      </c>
      <c r="BE2469" s="177" t="n">
        <f aca="false">IF(N2469="základní",J2469,0)</f>
        <v>0</v>
      </c>
      <c r="BF2469" s="177" t="n">
        <f aca="false">IF(N2469="snížená",J2469,0)</f>
        <v>0</v>
      </c>
      <c r="BG2469" s="177" t="n">
        <f aca="false">IF(N2469="zákl. přenesená",J2469,0)</f>
        <v>0</v>
      </c>
      <c r="BH2469" s="177" t="n">
        <f aca="false">IF(N2469="sníž. přenesená",J2469,0)</f>
        <v>0</v>
      </c>
      <c r="BI2469" s="177" t="n">
        <f aca="false">IF(N2469="nulová",J2469,0)</f>
        <v>0</v>
      </c>
      <c r="BJ2469" s="3" t="s">
        <v>81</v>
      </c>
      <c r="BK2469" s="177" t="n">
        <f aca="false">ROUND(I2469*H2469,2)</f>
        <v>0</v>
      </c>
      <c r="BL2469" s="3" t="s">
        <v>273</v>
      </c>
      <c r="BM2469" s="176" t="s">
        <v>2483</v>
      </c>
    </row>
    <row r="2470" s="187" customFormat="true" ht="12" hidden="false" customHeight="false" outlineLevel="0" collapsed="false">
      <c r="B2470" s="188"/>
      <c r="D2470" s="180" t="s">
        <v>174</v>
      </c>
      <c r="E2470" s="189"/>
      <c r="F2470" s="190" t="s">
        <v>2484</v>
      </c>
      <c r="H2470" s="191" t="n">
        <v>4</v>
      </c>
      <c r="I2470" s="192"/>
      <c r="L2470" s="188"/>
      <c r="M2470" s="193"/>
      <c r="N2470" s="194"/>
      <c r="O2470" s="194"/>
      <c r="P2470" s="194"/>
      <c r="Q2470" s="194"/>
      <c r="R2470" s="194"/>
      <c r="S2470" s="194"/>
      <c r="T2470" s="194"/>
      <c r="U2470" s="195"/>
      <c r="AT2470" s="189" t="s">
        <v>174</v>
      </c>
      <c r="AU2470" s="189" t="s">
        <v>83</v>
      </c>
      <c r="AV2470" s="187" t="s">
        <v>83</v>
      </c>
      <c r="AW2470" s="187" t="s">
        <v>176</v>
      </c>
      <c r="AX2470" s="187" t="s">
        <v>73</v>
      </c>
      <c r="AY2470" s="189" t="s">
        <v>165</v>
      </c>
    </row>
    <row r="2471" s="196" customFormat="true" ht="12" hidden="false" customHeight="false" outlineLevel="0" collapsed="false">
      <c r="B2471" s="197"/>
      <c r="D2471" s="180" t="s">
        <v>174</v>
      </c>
      <c r="E2471" s="198"/>
      <c r="F2471" s="199" t="s">
        <v>178</v>
      </c>
      <c r="H2471" s="200" t="n">
        <v>4</v>
      </c>
      <c r="I2471" s="201"/>
      <c r="L2471" s="197"/>
      <c r="M2471" s="202"/>
      <c r="N2471" s="203"/>
      <c r="O2471" s="203"/>
      <c r="P2471" s="203"/>
      <c r="Q2471" s="203"/>
      <c r="R2471" s="203"/>
      <c r="S2471" s="203"/>
      <c r="T2471" s="203"/>
      <c r="U2471" s="204"/>
      <c r="AT2471" s="198" t="s">
        <v>174</v>
      </c>
      <c r="AU2471" s="198" t="s">
        <v>83</v>
      </c>
      <c r="AV2471" s="196" t="s">
        <v>172</v>
      </c>
      <c r="AW2471" s="196" t="s">
        <v>176</v>
      </c>
      <c r="AX2471" s="196" t="s">
        <v>81</v>
      </c>
      <c r="AY2471" s="198" t="s">
        <v>165</v>
      </c>
    </row>
    <row r="2472" s="22" customFormat="true" ht="24" hidden="false" customHeight="true" outlineLevel="0" collapsed="false">
      <c r="B2472" s="164"/>
      <c r="C2472" s="165" t="s">
        <v>2485</v>
      </c>
      <c r="D2472" s="165" t="s">
        <v>167</v>
      </c>
      <c r="E2472" s="166" t="s">
        <v>2486</v>
      </c>
      <c r="F2472" s="167" t="s">
        <v>2487</v>
      </c>
      <c r="G2472" s="168" t="s">
        <v>2447</v>
      </c>
      <c r="H2472" s="169" t="n">
        <v>1</v>
      </c>
      <c r="I2472" s="170"/>
      <c r="J2472" s="171" t="n">
        <f aca="false">ROUND(I2472*H2472,2)</f>
        <v>0</v>
      </c>
      <c r="K2472" s="167"/>
      <c r="L2472" s="23"/>
      <c r="M2472" s="172"/>
      <c r="N2472" s="173" t="s">
        <v>44</v>
      </c>
      <c r="O2472" s="54"/>
      <c r="P2472" s="174" t="n">
        <f aca="false">O2472*H2472</f>
        <v>0</v>
      </c>
      <c r="Q2472" s="174" t="n">
        <v>0.03</v>
      </c>
      <c r="R2472" s="174" t="n">
        <f aca="false">Q2472*H2472</f>
        <v>0.03</v>
      </c>
      <c r="S2472" s="174" t="n">
        <v>0</v>
      </c>
      <c r="T2472" s="174" t="n">
        <f aca="false">S2472*H2472</f>
        <v>0</v>
      </c>
      <c r="U2472" s="175"/>
      <c r="AR2472" s="176" t="s">
        <v>273</v>
      </c>
      <c r="AT2472" s="176" t="s">
        <v>167</v>
      </c>
      <c r="AU2472" s="176" t="s">
        <v>83</v>
      </c>
      <c r="AY2472" s="3" t="s">
        <v>165</v>
      </c>
      <c r="BE2472" s="177" t="n">
        <f aca="false">IF(N2472="základní",J2472,0)</f>
        <v>0</v>
      </c>
      <c r="BF2472" s="177" t="n">
        <f aca="false">IF(N2472="snížená",J2472,0)</f>
        <v>0</v>
      </c>
      <c r="BG2472" s="177" t="n">
        <f aca="false">IF(N2472="zákl. přenesená",J2472,0)</f>
        <v>0</v>
      </c>
      <c r="BH2472" s="177" t="n">
        <f aca="false">IF(N2472="sníž. přenesená",J2472,0)</f>
        <v>0</v>
      </c>
      <c r="BI2472" s="177" t="n">
        <f aca="false">IF(N2472="nulová",J2472,0)</f>
        <v>0</v>
      </c>
      <c r="BJ2472" s="3" t="s">
        <v>81</v>
      </c>
      <c r="BK2472" s="177" t="n">
        <f aca="false">ROUND(I2472*H2472,2)</f>
        <v>0</v>
      </c>
      <c r="BL2472" s="3" t="s">
        <v>273</v>
      </c>
      <c r="BM2472" s="176" t="s">
        <v>2488</v>
      </c>
    </row>
    <row r="2473" s="187" customFormat="true" ht="12" hidden="false" customHeight="false" outlineLevel="0" collapsed="false">
      <c r="B2473" s="188"/>
      <c r="D2473" s="180" t="s">
        <v>174</v>
      </c>
      <c r="E2473" s="189"/>
      <c r="F2473" s="190" t="s">
        <v>421</v>
      </c>
      <c r="H2473" s="191" t="n">
        <v>1</v>
      </c>
      <c r="I2473" s="192"/>
      <c r="L2473" s="188"/>
      <c r="M2473" s="193"/>
      <c r="N2473" s="194"/>
      <c r="O2473" s="194"/>
      <c r="P2473" s="194"/>
      <c r="Q2473" s="194"/>
      <c r="R2473" s="194"/>
      <c r="S2473" s="194"/>
      <c r="T2473" s="194"/>
      <c r="U2473" s="195"/>
      <c r="AT2473" s="189" t="s">
        <v>174</v>
      </c>
      <c r="AU2473" s="189" t="s">
        <v>83</v>
      </c>
      <c r="AV2473" s="187" t="s">
        <v>83</v>
      </c>
      <c r="AW2473" s="187" t="s">
        <v>176</v>
      </c>
      <c r="AX2473" s="187" t="s">
        <v>73</v>
      </c>
      <c r="AY2473" s="189" t="s">
        <v>165</v>
      </c>
    </row>
    <row r="2474" s="196" customFormat="true" ht="12" hidden="false" customHeight="false" outlineLevel="0" collapsed="false">
      <c r="B2474" s="197"/>
      <c r="D2474" s="180" t="s">
        <v>174</v>
      </c>
      <c r="E2474" s="198"/>
      <c r="F2474" s="199" t="s">
        <v>178</v>
      </c>
      <c r="H2474" s="200" t="n">
        <v>1</v>
      </c>
      <c r="I2474" s="201"/>
      <c r="L2474" s="197"/>
      <c r="M2474" s="202"/>
      <c r="N2474" s="203"/>
      <c r="O2474" s="203"/>
      <c r="P2474" s="203"/>
      <c r="Q2474" s="203"/>
      <c r="R2474" s="203"/>
      <c r="S2474" s="203"/>
      <c r="T2474" s="203"/>
      <c r="U2474" s="204"/>
      <c r="AT2474" s="198" t="s">
        <v>174</v>
      </c>
      <c r="AU2474" s="198" t="s">
        <v>83</v>
      </c>
      <c r="AV2474" s="196" t="s">
        <v>172</v>
      </c>
      <c r="AW2474" s="196" t="s">
        <v>176</v>
      </c>
      <c r="AX2474" s="196" t="s">
        <v>81</v>
      </c>
      <c r="AY2474" s="198" t="s">
        <v>165</v>
      </c>
    </row>
    <row r="2475" s="22" customFormat="true" ht="24" hidden="false" customHeight="true" outlineLevel="0" collapsed="false">
      <c r="B2475" s="164"/>
      <c r="C2475" s="165" t="s">
        <v>2489</v>
      </c>
      <c r="D2475" s="165" t="s">
        <v>167</v>
      </c>
      <c r="E2475" s="166" t="s">
        <v>2490</v>
      </c>
      <c r="F2475" s="167" t="s">
        <v>2487</v>
      </c>
      <c r="G2475" s="168" t="s">
        <v>2447</v>
      </c>
      <c r="H2475" s="169" t="n">
        <v>2</v>
      </c>
      <c r="I2475" s="170"/>
      <c r="J2475" s="171" t="n">
        <f aca="false">ROUND(I2475*H2475,2)</f>
        <v>0</v>
      </c>
      <c r="K2475" s="167"/>
      <c r="L2475" s="23"/>
      <c r="M2475" s="172"/>
      <c r="N2475" s="173" t="s">
        <v>44</v>
      </c>
      <c r="O2475" s="54"/>
      <c r="P2475" s="174" t="n">
        <f aca="false">O2475*H2475</f>
        <v>0</v>
      </c>
      <c r="Q2475" s="174" t="n">
        <v>0.03</v>
      </c>
      <c r="R2475" s="174" t="n">
        <f aca="false">Q2475*H2475</f>
        <v>0.06</v>
      </c>
      <c r="S2475" s="174" t="n">
        <v>0</v>
      </c>
      <c r="T2475" s="174" t="n">
        <f aca="false">S2475*H2475</f>
        <v>0</v>
      </c>
      <c r="U2475" s="175"/>
      <c r="AR2475" s="176" t="s">
        <v>273</v>
      </c>
      <c r="AT2475" s="176" t="s">
        <v>167</v>
      </c>
      <c r="AU2475" s="176" t="s">
        <v>83</v>
      </c>
      <c r="AY2475" s="3" t="s">
        <v>165</v>
      </c>
      <c r="BE2475" s="177" t="n">
        <f aca="false">IF(N2475="základní",J2475,0)</f>
        <v>0</v>
      </c>
      <c r="BF2475" s="177" t="n">
        <f aca="false">IF(N2475="snížená",J2475,0)</f>
        <v>0</v>
      </c>
      <c r="BG2475" s="177" t="n">
        <f aca="false">IF(N2475="zákl. přenesená",J2475,0)</f>
        <v>0</v>
      </c>
      <c r="BH2475" s="177" t="n">
        <f aca="false">IF(N2475="sníž. přenesená",J2475,0)</f>
        <v>0</v>
      </c>
      <c r="BI2475" s="177" t="n">
        <f aca="false">IF(N2475="nulová",J2475,0)</f>
        <v>0</v>
      </c>
      <c r="BJ2475" s="3" t="s">
        <v>81</v>
      </c>
      <c r="BK2475" s="177" t="n">
        <f aca="false">ROUND(I2475*H2475,2)</f>
        <v>0</v>
      </c>
      <c r="BL2475" s="3" t="s">
        <v>273</v>
      </c>
      <c r="BM2475" s="176" t="s">
        <v>2491</v>
      </c>
    </row>
    <row r="2476" s="187" customFormat="true" ht="12" hidden="false" customHeight="false" outlineLevel="0" collapsed="false">
      <c r="B2476" s="188"/>
      <c r="D2476" s="180" t="s">
        <v>174</v>
      </c>
      <c r="E2476" s="189"/>
      <c r="F2476" s="190" t="s">
        <v>405</v>
      </c>
      <c r="H2476" s="191" t="n">
        <v>2</v>
      </c>
      <c r="I2476" s="192"/>
      <c r="L2476" s="188"/>
      <c r="M2476" s="193"/>
      <c r="N2476" s="194"/>
      <c r="O2476" s="194"/>
      <c r="P2476" s="194"/>
      <c r="Q2476" s="194"/>
      <c r="R2476" s="194"/>
      <c r="S2476" s="194"/>
      <c r="T2476" s="194"/>
      <c r="U2476" s="195"/>
      <c r="AT2476" s="189" t="s">
        <v>174</v>
      </c>
      <c r="AU2476" s="189" t="s">
        <v>83</v>
      </c>
      <c r="AV2476" s="187" t="s">
        <v>83</v>
      </c>
      <c r="AW2476" s="187" t="s">
        <v>176</v>
      </c>
      <c r="AX2476" s="187" t="s">
        <v>73</v>
      </c>
      <c r="AY2476" s="189" t="s">
        <v>165</v>
      </c>
    </row>
    <row r="2477" s="196" customFormat="true" ht="12" hidden="false" customHeight="false" outlineLevel="0" collapsed="false">
      <c r="B2477" s="197"/>
      <c r="D2477" s="180" t="s">
        <v>174</v>
      </c>
      <c r="E2477" s="198"/>
      <c r="F2477" s="199" t="s">
        <v>178</v>
      </c>
      <c r="H2477" s="200" t="n">
        <v>2</v>
      </c>
      <c r="I2477" s="201"/>
      <c r="L2477" s="197"/>
      <c r="M2477" s="202"/>
      <c r="N2477" s="203"/>
      <c r="O2477" s="203"/>
      <c r="P2477" s="203"/>
      <c r="Q2477" s="203"/>
      <c r="R2477" s="203"/>
      <c r="S2477" s="203"/>
      <c r="T2477" s="203"/>
      <c r="U2477" s="204"/>
      <c r="AT2477" s="198" t="s">
        <v>174</v>
      </c>
      <c r="AU2477" s="198" t="s">
        <v>83</v>
      </c>
      <c r="AV2477" s="196" t="s">
        <v>172</v>
      </c>
      <c r="AW2477" s="196" t="s">
        <v>176</v>
      </c>
      <c r="AX2477" s="196" t="s">
        <v>81</v>
      </c>
      <c r="AY2477" s="198" t="s">
        <v>165</v>
      </c>
    </row>
    <row r="2478" s="22" customFormat="true" ht="24" hidden="false" customHeight="true" outlineLevel="0" collapsed="false">
      <c r="B2478" s="164"/>
      <c r="C2478" s="165" t="s">
        <v>2492</v>
      </c>
      <c r="D2478" s="165" t="s">
        <v>167</v>
      </c>
      <c r="E2478" s="166" t="s">
        <v>2493</v>
      </c>
      <c r="F2478" s="167" t="s">
        <v>2487</v>
      </c>
      <c r="G2478" s="168" t="s">
        <v>2447</v>
      </c>
      <c r="H2478" s="169" t="n">
        <v>2</v>
      </c>
      <c r="I2478" s="170"/>
      <c r="J2478" s="171" t="n">
        <f aca="false">ROUND(I2478*H2478,2)</f>
        <v>0</v>
      </c>
      <c r="K2478" s="167"/>
      <c r="L2478" s="23"/>
      <c r="M2478" s="172"/>
      <c r="N2478" s="173" t="s">
        <v>44</v>
      </c>
      <c r="O2478" s="54"/>
      <c r="P2478" s="174" t="n">
        <f aca="false">O2478*H2478</f>
        <v>0</v>
      </c>
      <c r="Q2478" s="174" t="n">
        <v>0.03</v>
      </c>
      <c r="R2478" s="174" t="n">
        <f aca="false">Q2478*H2478</f>
        <v>0.06</v>
      </c>
      <c r="S2478" s="174" t="n">
        <v>0</v>
      </c>
      <c r="T2478" s="174" t="n">
        <f aca="false">S2478*H2478</f>
        <v>0</v>
      </c>
      <c r="U2478" s="175"/>
      <c r="AR2478" s="176" t="s">
        <v>273</v>
      </c>
      <c r="AT2478" s="176" t="s">
        <v>167</v>
      </c>
      <c r="AU2478" s="176" t="s">
        <v>83</v>
      </c>
      <c r="AY2478" s="3" t="s">
        <v>165</v>
      </c>
      <c r="BE2478" s="177" t="n">
        <f aca="false">IF(N2478="základní",J2478,0)</f>
        <v>0</v>
      </c>
      <c r="BF2478" s="177" t="n">
        <f aca="false">IF(N2478="snížená",J2478,0)</f>
        <v>0</v>
      </c>
      <c r="BG2478" s="177" t="n">
        <f aca="false">IF(N2478="zákl. přenesená",J2478,0)</f>
        <v>0</v>
      </c>
      <c r="BH2478" s="177" t="n">
        <f aca="false">IF(N2478="sníž. přenesená",J2478,0)</f>
        <v>0</v>
      </c>
      <c r="BI2478" s="177" t="n">
        <f aca="false">IF(N2478="nulová",J2478,0)</f>
        <v>0</v>
      </c>
      <c r="BJ2478" s="3" t="s">
        <v>81</v>
      </c>
      <c r="BK2478" s="177" t="n">
        <f aca="false">ROUND(I2478*H2478,2)</f>
        <v>0</v>
      </c>
      <c r="BL2478" s="3" t="s">
        <v>273</v>
      </c>
      <c r="BM2478" s="176" t="s">
        <v>2494</v>
      </c>
    </row>
    <row r="2479" s="187" customFormat="true" ht="12" hidden="false" customHeight="false" outlineLevel="0" collapsed="false">
      <c r="B2479" s="188"/>
      <c r="D2479" s="180" t="s">
        <v>174</v>
      </c>
      <c r="E2479" s="189"/>
      <c r="F2479" s="190" t="s">
        <v>427</v>
      </c>
      <c r="H2479" s="191" t="n">
        <v>2</v>
      </c>
      <c r="I2479" s="192"/>
      <c r="L2479" s="188"/>
      <c r="M2479" s="193"/>
      <c r="N2479" s="194"/>
      <c r="O2479" s="194"/>
      <c r="P2479" s="194"/>
      <c r="Q2479" s="194"/>
      <c r="R2479" s="194"/>
      <c r="S2479" s="194"/>
      <c r="T2479" s="194"/>
      <c r="U2479" s="195"/>
      <c r="AT2479" s="189" t="s">
        <v>174</v>
      </c>
      <c r="AU2479" s="189" t="s">
        <v>83</v>
      </c>
      <c r="AV2479" s="187" t="s">
        <v>83</v>
      </c>
      <c r="AW2479" s="187" t="s">
        <v>176</v>
      </c>
      <c r="AX2479" s="187" t="s">
        <v>73</v>
      </c>
      <c r="AY2479" s="189" t="s">
        <v>165</v>
      </c>
    </row>
    <row r="2480" s="196" customFormat="true" ht="12" hidden="false" customHeight="false" outlineLevel="0" collapsed="false">
      <c r="B2480" s="197"/>
      <c r="D2480" s="180" t="s">
        <v>174</v>
      </c>
      <c r="E2480" s="198"/>
      <c r="F2480" s="199" t="s">
        <v>178</v>
      </c>
      <c r="H2480" s="200" t="n">
        <v>2</v>
      </c>
      <c r="I2480" s="201"/>
      <c r="L2480" s="197"/>
      <c r="M2480" s="202"/>
      <c r="N2480" s="203"/>
      <c r="O2480" s="203"/>
      <c r="P2480" s="203"/>
      <c r="Q2480" s="203"/>
      <c r="R2480" s="203"/>
      <c r="S2480" s="203"/>
      <c r="T2480" s="203"/>
      <c r="U2480" s="204"/>
      <c r="AT2480" s="198" t="s">
        <v>174</v>
      </c>
      <c r="AU2480" s="198" t="s">
        <v>83</v>
      </c>
      <c r="AV2480" s="196" t="s">
        <v>172</v>
      </c>
      <c r="AW2480" s="196" t="s">
        <v>176</v>
      </c>
      <c r="AX2480" s="196" t="s">
        <v>81</v>
      </c>
      <c r="AY2480" s="198" t="s">
        <v>165</v>
      </c>
    </row>
    <row r="2481" s="22" customFormat="true" ht="48" hidden="false" customHeight="true" outlineLevel="0" collapsed="false">
      <c r="B2481" s="164"/>
      <c r="C2481" s="165" t="s">
        <v>2495</v>
      </c>
      <c r="D2481" s="165" t="s">
        <v>167</v>
      </c>
      <c r="E2481" s="166" t="s">
        <v>2496</v>
      </c>
      <c r="F2481" s="167" t="s">
        <v>2497</v>
      </c>
      <c r="G2481" s="168" t="s">
        <v>265</v>
      </c>
      <c r="H2481" s="169" t="n">
        <v>3.982</v>
      </c>
      <c r="I2481" s="170"/>
      <c r="J2481" s="171" t="n">
        <f aca="false">ROUND(I2481*H2481,2)</f>
        <v>0</v>
      </c>
      <c r="K2481" s="167" t="s">
        <v>171</v>
      </c>
      <c r="L2481" s="23"/>
      <c r="M2481" s="172"/>
      <c r="N2481" s="173" t="s">
        <v>44</v>
      </c>
      <c r="O2481" s="54"/>
      <c r="P2481" s="174" t="n">
        <f aca="false">O2481*H2481</f>
        <v>0</v>
      </c>
      <c r="Q2481" s="174" t="n">
        <v>0</v>
      </c>
      <c r="R2481" s="174" t="n">
        <f aca="false">Q2481*H2481</f>
        <v>0</v>
      </c>
      <c r="S2481" s="174" t="n">
        <v>0</v>
      </c>
      <c r="T2481" s="174" t="n">
        <f aca="false">S2481*H2481</f>
        <v>0</v>
      </c>
      <c r="U2481" s="175"/>
      <c r="AR2481" s="176" t="s">
        <v>273</v>
      </c>
      <c r="AT2481" s="176" t="s">
        <v>167</v>
      </c>
      <c r="AU2481" s="176" t="s">
        <v>83</v>
      </c>
      <c r="AY2481" s="3" t="s">
        <v>165</v>
      </c>
      <c r="BE2481" s="177" t="n">
        <f aca="false">IF(N2481="základní",J2481,0)</f>
        <v>0</v>
      </c>
      <c r="BF2481" s="177" t="n">
        <f aca="false">IF(N2481="snížená",J2481,0)</f>
        <v>0</v>
      </c>
      <c r="BG2481" s="177" t="n">
        <f aca="false">IF(N2481="zákl. přenesená",J2481,0)</f>
        <v>0</v>
      </c>
      <c r="BH2481" s="177" t="n">
        <f aca="false">IF(N2481="sníž. přenesená",J2481,0)</f>
        <v>0</v>
      </c>
      <c r="BI2481" s="177" t="n">
        <f aca="false">IF(N2481="nulová",J2481,0)</f>
        <v>0</v>
      </c>
      <c r="BJ2481" s="3" t="s">
        <v>81</v>
      </c>
      <c r="BK2481" s="177" t="n">
        <f aca="false">ROUND(I2481*H2481,2)</f>
        <v>0</v>
      </c>
      <c r="BL2481" s="3" t="s">
        <v>273</v>
      </c>
      <c r="BM2481" s="176" t="s">
        <v>2498</v>
      </c>
    </row>
    <row r="2482" s="150" customFormat="true" ht="23" hidden="false" customHeight="true" outlineLevel="0" collapsed="false">
      <c r="B2482" s="151"/>
      <c r="D2482" s="152" t="s">
        <v>72</v>
      </c>
      <c r="E2482" s="162" t="s">
        <v>2499</v>
      </c>
      <c r="F2482" s="162" t="s">
        <v>2500</v>
      </c>
      <c r="I2482" s="154"/>
      <c r="J2482" s="163" t="n">
        <f aca="false">BK2482</f>
        <v>0</v>
      </c>
      <c r="L2482" s="151"/>
      <c r="M2482" s="156"/>
      <c r="N2482" s="157"/>
      <c r="O2482" s="157"/>
      <c r="P2482" s="158" t="n">
        <f aca="false">SUM(P2483:P2535)</f>
        <v>0</v>
      </c>
      <c r="Q2482" s="157"/>
      <c r="R2482" s="158" t="n">
        <f aca="false">SUM(R2483:R2535)</f>
        <v>0.66095242</v>
      </c>
      <c r="S2482" s="157"/>
      <c r="T2482" s="158" t="n">
        <f aca="false">SUM(T2483:T2535)</f>
        <v>1.203</v>
      </c>
      <c r="U2482" s="159"/>
      <c r="AR2482" s="152" t="s">
        <v>83</v>
      </c>
      <c r="AT2482" s="160" t="s">
        <v>72</v>
      </c>
      <c r="AU2482" s="160" t="s">
        <v>81</v>
      </c>
      <c r="AY2482" s="152" t="s">
        <v>165</v>
      </c>
      <c r="BK2482" s="161" t="n">
        <f aca="false">SUM(BK2483:BK2535)</f>
        <v>0</v>
      </c>
    </row>
    <row r="2483" s="22" customFormat="true" ht="24" hidden="false" customHeight="true" outlineLevel="0" collapsed="false">
      <c r="B2483" s="164"/>
      <c r="C2483" s="165" t="s">
        <v>2501</v>
      </c>
      <c r="D2483" s="165" t="s">
        <v>167</v>
      </c>
      <c r="E2483" s="166" t="s">
        <v>2502</v>
      </c>
      <c r="F2483" s="167" t="s">
        <v>2503</v>
      </c>
      <c r="G2483" s="168" t="s">
        <v>181</v>
      </c>
      <c r="H2483" s="169" t="n">
        <v>69</v>
      </c>
      <c r="I2483" s="170"/>
      <c r="J2483" s="171" t="n">
        <f aca="false">ROUND(I2483*H2483,2)</f>
        <v>0</v>
      </c>
      <c r="K2483" s="215" t="s">
        <v>171</v>
      </c>
      <c r="L2483" s="23"/>
      <c r="M2483" s="172"/>
      <c r="N2483" s="173" t="s">
        <v>44</v>
      </c>
      <c r="O2483" s="54"/>
      <c r="P2483" s="174" t="n">
        <f aca="false">O2483*H2483</f>
        <v>0</v>
      </c>
      <c r="Q2483" s="174" t="n">
        <v>0</v>
      </c>
      <c r="R2483" s="174" t="n">
        <f aca="false">Q2483*H2483</f>
        <v>0</v>
      </c>
      <c r="S2483" s="174" t="n">
        <v>0.016</v>
      </c>
      <c r="T2483" s="174" t="n">
        <f aca="false">S2483*H2483</f>
        <v>1.104</v>
      </c>
      <c r="U2483" s="175"/>
      <c r="AR2483" s="176" t="s">
        <v>273</v>
      </c>
      <c r="AT2483" s="176" t="s">
        <v>167</v>
      </c>
      <c r="AU2483" s="176" t="s">
        <v>83</v>
      </c>
      <c r="AY2483" s="3" t="s">
        <v>165</v>
      </c>
      <c r="BE2483" s="177" t="n">
        <f aca="false">IF(N2483="základní",J2483,0)</f>
        <v>0</v>
      </c>
      <c r="BF2483" s="177" t="n">
        <f aca="false">IF(N2483="snížená",J2483,0)</f>
        <v>0</v>
      </c>
      <c r="BG2483" s="177" t="n">
        <f aca="false">IF(N2483="zákl. přenesená",J2483,0)</f>
        <v>0</v>
      </c>
      <c r="BH2483" s="177" t="n">
        <f aca="false">IF(N2483="sníž. přenesená",J2483,0)</f>
        <v>0</v>
      </c>
      <c r="BI2483" s="177" t="n">
        <f aca="false">IF(N2483="nulová",J2483,0)</f>
        <v>0</v>
      </c>
      <c r="BJ2483" s="3" t="s">
        <v>81</v>
      </c>
      <c r="BK2483" s="177" t="n">
        <f aca="false">ROUND(I2483*H2483,2)</f>
        <v>0</v>
      </c>
      <c r="BL2483" s="3" t="s">
        <v>273</v>
      </c>
      <c r="BM2483" s="176" t="s">
        <v>2504</v>
      </c>
    </row>
    <row r="2484" s="22" customFormat="true" ht="16.5" hidden="false" customHeight="true" outlineLevel="0" collapsed="false">
      <c r="B2484" s="164"/>
      <c r="C2484" s="165" t="s">
        <v>2505</v>
      </c>
      <c r="D2484" s="165" t="s">
        <v>167</v>
      </c>
      <c r="E2484" s="166" t="s">
        <v>2506</v>
      </c>
      <c r="F2484" s="167" t="s">
        <v>2244</v>
      </c>
      <c r="G2484" s="168" t="s">
        <v>181</v>
      </c>
      <c r="H2484" s="169" t="n">
        <v>33</v>
      </c>
      <c r="I2484" s="170"/>
      <c r="J2484" s="171" t="n">
        <f aca="false">ROUND(I2484*H2484,2)</f>
        <v>0</v>
      </c>
      <c r="K2484" s="215" t="s">
        <v>171</v>
      </c>
      <c r="L2484" s="23"/>
      <c r="M2484" s="172"/>
      <c r="N2484" s="173" t="s">
        <v>44</v>
      </c>
      <c r="O2484" s="54"/>
      <c r="P2484" s="174" t="n">
        <f aca="false">O2484*H2484</f>
        <v>0</v>
      </c>
      <c r="Q2484" s="174" t="n">
        <v>0</v>
      </c>
      <c r="R2484" s="174" t="n">
        <f aca="false">Q2484*H2484</f>
        <v>0</v>
      </c>
      <c r="S2484" s="174" t="n">
        <v>0.003</v>
      </c>
      <c r="T2484" s="174" t="n">
        <f aca="false">S2484*H2484</f>
        <v>0.099</v>
      </c>
      <c r="U2484" s="175"/>
      <c r="AR2484" s="176" t="s">
        <v>273</v>
      </c>
      <c r="AT2484" s="176" t="s">
        <v>167</v>
      </c>
      <c r="AU2484" s="176" t="s">
        <v>83</v>
      </c>
      <c r="AY2484" s="3" t="s">
        <v>165</v>
      </c>
      <c r="BE2484" s="177" t="n">
        <f aca="false">IF(N2484="základní",J2484,0)</f>
        <v>0</v>
      </c>
      <c r="BF2484" s="177" t="n">
        <f aca="false">IF(N2484="snížená",J2484,0)</f>
        <v>0</v>
      </c>
      <c r="BG2484" s="177" t="n">
        <f aca="false">IF(N2484="zákl. přenesená",J2484,0)</f>
        <v>0</v>
      </c>
      <c r="BH2484" s="177" t="n">
        <f aca="false">IF(N2484="sníž. přenesená",J2484,0)</f>
        <v>0</v>
      </c>
      <c r="BI2484" s="177" t="n">
        <f aca="false">IF(N2484="nulová",J2484,0)</f>
        <v>0</v>
      </c>
      <c r="BJ2484" s="3" t="s">
        <v>81</v>
      </c>
      <c r="BK2484" s="177" t="n">
        <f aca="false">ROUND(I2484*H2484,2)</f>
        <v>0</v>
      </c>
      <c r="BL2484" s="3" t="s">
        <v>273</v>
      </c>
      <c r="BM2484" s="176" t="s">
        <v>2507</v>
      </c>
    </row>
    <row r="2485" s="22" customFormat="true" ht="24" hidden="false" customHeight="true" outlineLevel="0" collapsed="false">
      <c r="B2485" s="164"/>
      <c r="C2485" s="165" t="s">
        <v>2508</v>
      </c>
      <c r="D2485" s="165" t="s">
        <v>167</v>
      </c>
      <c r="E2485" s="166" t="s">
        <v>2509</v>
      </c>
      <c r="F2485" s="167" t="s">
        <v>2510</v>
      </c>
      <c r="G2485" s="168" t="s">
        <v>170</v>
      </c>
      <c r="H2485" s="169" t="n">
        <v>1.2</v>
      </c>
      <c r="I2485" s="170"/>
      <c r="J2485" s="171" t="n">
        <f aca="false">ROUND(I2485*H2485,2)</f>
        <v>0</v>
      </c>
      <c r="K2485" s="167" t="s">
        <v>2511</v>
      </c>
      <c r="L2485" s="23"/>
      <c r="M2485" s="172"/>
      <c r="N2485" s="173" t="s">
        <v>44</v>
      </c>
      <c r="O2485" s="54"/>
      <c r="P2485" s="174" t="n">
        <f aca="false">O2485*H2485</f>
        <v>0</v>
      </c>
      <c r="Q2485" s="174" t="n">
        <v>0</v>
      </c>
      <c r="R2485" s="174" t="n">
        <f aca="false">Q2485*H2485</f>
        <v>0</v>
      </c>
      <c r="S2485" s="174" t="n">
        <v>0</v>
      </c>
      <c r="T2485" s="174" t="n">
        <f aca="false">S2485*H2485</f>
        <v>0</v>
      </c>
      <c r="U2485" s="175"/>
      <c r="AR2485" s="176" t="s">
        <v>273</v>
      </c>
      <c r="AT2485" s="176" t="s">
        <v>167</v>
      </c>
      <c r="AU2485" s="176" t="s">
        <v>83</v>
      </c>
      <c r="AY2485" s="3" t="s">
        <v>165</v>
      </c>
      <c r="BE2485" s="177" t="n">
        <f aca="false">IF(N2485="základní",J2485,0)</f>
        <v>0</v>
      </c>
      <c r="BF2485" s="177" t="n">
        <f aca="false">IF(N2485="snížená",J2485,0)</f>
        <v>0</v>
      </c>
      <c r="BG2485" s="177" t="n">
        <f aca="false">IF(N2485="zákl. přenesená",J2485,0)</f>
        <v>0</v>
      </c>
      <c r="BH2485" s="177" t="n">
        <f aca="false">IF(N2485="sníž. přenesená",J2485,0)</f>
        <v>0</v>
      </c>
      <c r="BI2485" s="177" t="n">
        <f aca="false">IF(N2485="nulová",J2485,0)</f>
        <v>0</v>
      </c>
      <c r="BJ2485" s="3" t="s">
        <v>81</v>
      </c>
      <c r="BK2485" s="177" t="n">
        <f aca="false">ROUND(I2485*H2485,2)</f>
        <v>0</v>
      </c>
      <c r="BL2485" s="3" t="s">
        <v>273</v>
      </c>
      <c r="BM2485" s="176" t="s">
        <v>2512</v>
      </c>
    </row>
    <row r="2486" s="187" customFormat="true" ht="12" hidden="false" customHeight="false" outlineLevel="0" collapsed="false">
      <c r="B2486" s="188"/>
      <c r="D2486" s="180" t="s">
        <v>174</v>
      </c>
      <c r="E2486" s="189"/>
      <c r="F2486" s="190" t="s">
        <v>2513</v>
      </c>
      <c r="H2486" s="191" t="n">
        <v>0.6</v>
      </c>
      <c r="I2486" s="192"/>
      <c r="L2486" s="188"/>
      <c r="M2486" s="193"/>
      <c r="N2486" s="194"/>
      <c r="O2486" s="194"/>
      <c r="P2486" s="194"/>
      <c r="Q2486" s="194"/>
      <c r="R2486" s="194"/>
      <c r="S2486" s="194"/>
      <c r="T2486" s="194"/>
      <c r="U2486" s="195"/>
      <c r="AT2486" s="189" t="s">
        <v>174</v>
      </c>
      <c r="AU2486" s="189" t="s">
        <v>83</v>
      </c>
      <c r="AV2486" s="187" t="s">
        <v>83</v>
      </c>
      <c r="AW2486" s="187" t="s">
        <v>176</v>
      </c>
      <c r="AX2486" s="187" t="s">
        <v>73</v>
      </c>
      <c r="AY2486" s="189" t="s">
        <v>165</v>
      </c>
    </row>
    <row r="2487" s="187" customFormat="true" ht="12" hidden="false" customHeight="false" outlineLevel="0" collapsed="false">
      <c r="B2487" s="188"/>
      <c r="D2487" s="180" t="s">
        <v>174</v>
      </c>
      <c r="E2487" s="189"/>
      <c r="F2487" s="190" t="s">
        <v>2514</v>
      </c>
      <c r="H2487" s="191" t="n">
        <v>0.6</v>
      </c>
      <c r="I2487" s="192"/>
      <c r="L2487" s="188"/>
      <c r="M2487" s="193"/>
      <c r="N2487" s="194"/>
      <c r="O2487" s="194"/>
      <c r="P2487" s="194"/>
      <c r="Q2487" s="194"/>
      <c r="R2487" s="194"/>
      <c r="S2487" s="194"/>
      <c r="T2487" s="194"/>
      <c r="U2487" s="195"/>
      <c r="AT2487" s="189" t="s">
        <v>174</v>
      </c>
      <c r="AU2487" s="189" t="s">
        <v>83</v>
      </c>
      <c r="AV2487" s="187" t="s">
        <v>83</v>
      </c>
      <c r="AW2487" s="187" t="s">
        <v>176</v>
      </c>
      <c r="AX2487" s="187" t="s">
        <v>73</v>
      </c>
      <c r="AY2487" s="189" t="s">
        <v>165</v>
      </c>
    </row>
    <row r="2488" s="196" customFormat="true" ht="12" hidden="false" customHeight="false" outlineLevel="0" collapsed="false">
      <c r="B2488" s="197"/>
      <c r="D2488" s="180" t="s">
        <v>174</v>
      </c>
      <c r="E2488" s="198"/>
      <c r="F2488" s="199" t="s">
        <v>178</v>
      </c>
      <c r="H2488" s="200" t="n">
        <v>1.2</v>
      </c>
      <c r="I2488" s="201"/>
      <c r="L2488" s="197"/>
      <c r="M2488" s="202"/>
      <c r="N2488" s="203"/>
      <c r="O2488" s="203"/>
      <c r="P2488" s="203"/>
      <c r="Q2488" s="203"/>
      <c r="R2488" s="203"/>
      <c r="S2488" s="203"/>
      <c r="T2488" s="203"/>
      <c r="U2488" s="204"/>
      <c r="AT2488" s="198" t="s">
        <v>174</v>
      </c>
      <c r="AU2488" s="198" t="s">
        <v>83</v>
      </c>
      <c r="AV2488" s="196" t="s">
        <v>172</v>
      </c>
      <c r="AW2488" s="196" t="s">
        <v>176</v>
      </c>
      <c r="AX2488" s="196" t="s">
        <v>81</v>
      </c>
      <c r="AY2488" s="198" t="s">
        <v>165</v>
      </c>
    </row>
    <row r="2489" s="22" customFormat="true" ht="16.5" hidden="false" customHeight="true" outlineLevel="0" collapsed="false">
      <c r="B2489" s="164"/>
      <c r="C2489" s="205" t="s">
        <v>2515</v>
      </c>
      <c r="D2489" s="205" t="s">
        <v>262</v>
      </c>
      <c r="E2489" s="206" t="s">
        <v>2516</v>
      </c>
      <c r="F2489" s="207" t="s">
        <v>2517</v>
      </c>
      <c r="G2489" s="208" t="s">
        <v>170</v>
      </c>
      <c r="H2489" s="209" t="n">
        <v>0.6</v>
      </c>
      <c r="I2489" s="210"/>
      <c r="J2489" s="211" t="n">
        <f aca="false">ROUND(I2489*H2489,2)</f>
        <v>0</v>
      </c>
      <c r="K2489" s="207" t="s">
        <v>171</v>
      </c>
      <c r="L2489" s="212"/>
      <c r="M2489" s="213"/>
      <c r="N2489" s="214" t="s">
        <v>44</v>
      </c>
      <c r="O2489" s="54"/>
      <c r="P2489" s="174" t="n">
        <f aca="false">O2489*H2489</f>
        <v>0</v>
      </c>
      <c r="Q2489" s="174" t="n">
        <v>0.016</v>
      </c>
      <c r="R2489" s="174" t="n">
        <f aca="false">Q2489*H2489</f>
        <v>0.0096</v>
      </c>
      <c r="S2489" s="174" t="n">
        <v>0</v>
      </c>
      <c r="T2489" s="174" t="n">
        <f aca="false">S2489*H2489</f>
        <v>0</v>
      </c>
      <c r="U2489" s="175"/>
      <c r="AR2489" s="176" t="s">
        <v>369</v>
      </c>
      <c r="AT2489" s="176" t="s">
        <v>262</v>
      </c>
      <c r="AU2489" s="176" t="s">
        <v>83</v>
      </c>
      <c r="AY2489" s="3" t="s">
        <v>165</v>
      </c>
      <c r="BE2489" s="177" t="n">
        <f aca="false">IF(N2489="základní",J2489,0)</f>
        <v>0</v>
      </c>
      <c r="BF2489" s="177" t="n">
        <f aca="false">IF(N2489="snížená",J2489,0)</f>
        <v>0</v>
      </c>
      <c r="BG2489" s="177" t="n">
        <f aca="false">IF(N2489="zákl. přenesená",J2489,0)</f>
        <v>0</v>
      </c>
      <c r="BH2489" s="177" t="n">
        <f aca="false">IF(N2489="sníž. přenesená",J2489,0)</f>
        <v>0</v>
      </c>
      <c r="BI2489" s="177" t="n">
        <f aca="false">IF(N2489="nulová",J2489,0)</f>
        <v>0</v>
      </c>
      <c r="BJ2489" s="3" t="s">
        <v>81</v>
      </c>
      <c r="BK2489" s="177" t="n">
        <f aca="false">ROUND(I2489*H2489,2)</f>
        <v>0</v>
      </c>
      <c r="BL2489" s="3" t="s">
        <v>273</v>
      </c>
      <c r="BM2489" s="176" t="s">
        <v>2518</v>
      </c>
    </row>
    <row r="2490" s="187" customFormat="true" ht="12" hidden="false" customHeight="false" outlineLevel="0" collapsed="false">
      <c r="B2490" s="188"/>
      <c r="D2490" s="180" t="s">
        <v>174</v>
      </c>
      <c r="E2490" s="189"/>
      <c r="F2490" s="190" t="s">
        <v>2513</v>
      </c>
      <c r="H2490" s="191" t="n">
        <v>0.6</v>
      </c>
      <c r="I2490" s="192"/>
      <c r="L2490" s="188"/>
      <c r="M2490" s="193"/>
      <c r="N2490" s="194"/>
      <c r="O2490" s="194"/>
      <c r="P2490" s="194"/>
      <c r="Q2490" s="194"/>
      <c r="R2490" s="194"/>
      <c r="S2490" s="194"/>
      <c r="T2490" s="194"/>
      <c r="U2490" s="195"/>
      <c r="AT2490" s="189" t="s">
        <v>174</v>
      </c>
      <c r="AU2490" s="189" t="s">
        <v>83</v>
      </c>
      <c r="AV2490" s="187" t="s">
        <v>83</v>
      </c>
      <c r="AW2490" s="187" t="s">
        <v>176</v>
      </c>
      <c r="AX2490" s="187" t="s">
        <v>73</v>
      </c>
      <c r="AY2490" s="189" t="s">
        <v>165</v>
      </c>
    </row>
    <row r="2491" s="196" customFormat="true" ht="12" hidden="false" customHeight="false" outlineLevel="0" collapsed="false">
      <c r="B2491" s="197"/>
      <c r="D2491" s="180" t="s">
        <v>174</v>
      </c>
      <c r="E2491" s="198"/>
      <c r="F2491" s="199" t="s">
        <v>178</v>
      </c>
      <c r="H2491" s="200" t="n">
        <v>0.6</v>
      </c>
      <c r="I2491" s="201"/>
      <c r="L2491" s="197"/>
      <c r="M2491" s="202"/>
      <c r="N2491" s="203"/>
      <c r="O2491" s="203"/>
      <c r="P2491" s="203"/>
      <c r="Q2491" s="203"/>
      <c r="R2491" s="203"/>
      <c r="S2491" s="203"/>
      <c r="T2491" s="203"/>
      <c r="U2491" s="204"/>
      <c r="AT2491" s="198" t="s">
        <v>174</v>
      </c>
      <c r="AU2491" s="198" t="s">
        <v>83</v>
      </c>
      <c r="AV2491" s="196" t="s">
        <v>172</v>
      </c>
      <c r="AW2491" s="196" t="s">
        <v>176</v>
      </c>
      <c r="AX2491" s="196" t="s">
        <v>81</v>
      </c>
      <c r="AY2491" s="198" t="s">
        <v>165</v>
      </c>
    </row>
    <row r="2492" s="22" customFormat="true" ht="36" hidden="false" customHeight="true" outlineLevel="0" collapsed="false">
      <c r="B2492" s="164"/>
      <c r="C2492" s="205" t="s">
        <v>2519</v>
      </c>
      <c r="D2492" s="205" t="s">
        <v>262</v>
      </c>
      <c r="E2492" s="206" t="s">
        <v>2520</v>
      </c>
      <c r="F2492" s="207" t="s">
        <v>2521</v>
      </c>
      <c r="G2492" s="208" t="s">
        <v>170</v>
      </c>
      <c r="H2492" s="209" t="n">
        <v>0.6</v>
      </c>
      <c r="I2492" s="210"/>
      <c r="J2492" s="211" t="n">
        <f aca="false">ROUND(I2492*H2492,2)</f>
        <v>0</v>
      </c>
      <c r="K2492" s="207" t="s">
        <v>171</v>
      </c>
      <c r="L2492" s="212"/>
      <c r="M2492" s="213"/>
      <c r="N2492" s="214" t="s">
        <v>44</v>
      </c>
      <c r="O2492" s="54"/>
      <c r="P2492" s="174" t="n">
        <f aca="false">O2492*H2492</f>
        <v>0</v>
      </c>
      <c r="Q2492" s="174" t="n">
        <v>0.0034</v>
      </c>
      <c r="R2492" s="174" t="n">
        <f aca="false">Q2492*H2492</f>
        <v>0.00204</v>
      </c>
      <c r="S2492" s="174" t="n">
        <v>0</v>
      </c>
      <c r="T2492" s="174" t="n">
        <f aca="false">S2492*H2492</f>
        <v>0</v>
      </c>
      <c r="U2492" s="175"/>
      <c r="AR2492" s="176" t="s">
        <v>369</v>
      </c>
      <c r="AT2492" s="176" t="s">
        <v>262</v>
      </c>
      <c r="AU2492" s="176" t="s">
        <v>83</v>
      </c>
      <c r="AY2492" s="3" t="s">
        <v>165</v>
      </c>
      <c r="BE2492" s="177" t="n">
        <f aca="false">IF(N2492="základní",J2492,0)</f>
        <v>0</v>
      </c>
      <c r="BF2492" s="177" t="n">
        <f aca="false">IF(N2492="snížená",J2492,0)</f>
        <v>0</v>
      </c>
      <c r="BG2492" s="177" t="n">
        <f aca="false">IF(N2492="zákl. přenesená",J2492,0)</f>
        <v>0</v>
      </c>
      <c r="BH2492" s="177" t="n">
        <f aca="false">IF(N2492="sníž. přenesená",J2492,0)</f>
        <v>0</v>
      </c>
      <c r="BI2492" s="177" t="n">
        <f aca="false">IF(N2492="nulová",J2492,0)</f>
        <v>0</v>
      </c>
      <c r="BJ2492" s="3" t="s">
        <v>81</v>
      </c>
      <c r="BK2492" s="177" t="n">
        <f aca="false">ROUND(I2492*H2492,2)</f>
        <v>0</v>
      </c>
      <c r="BL2492" s="3" t="s">
        <v>273</v>
      </c>
      <c r="BM2492" s="176" t="s">
        <v>2522</v>
      </c>
    </row>
    <row r="2493" s="187" customFormat="true" ht="12" hidden="false" customHeight="false" outlineLevel="0" collapsed="false">
      <c r="B2493" s="188"/>
      <c r="D2493" s="180" t="s">
        <v>174</v>
      </c>
      <c r="E2493" s="189"/>
      <c r="F2493" s="190" t="s">
        <v>2514</v>
      </c>
      <c r="H2493" s="191" t="n">
        <v>0.6</v>
      </c>
      <c r="I2493" s="192"/>
      <c r="L2493" s="188"/>
      <c r="M2493" s="193"/>
      <c r="N2493" s="194"/>
      <c r="O2493" s="194"/>
      <c r="P2493" s="194"/>
      <c r="Q2493" s="194"/>
      <c r="R2493" s="194"/>
      <c r="S2493" s="194"/>
      <c r="T2493" s="194"/>
      <c r="U2493" s="195"/>
      <c r="AT2493" s="189" t="s">
        <v>174</v>
      </c>
      <c r="AU2493" s="189" t="s">
        <v>83</v>
      </c>
      <c r="AV2493" s="187" t="s">
        <v>83</v>
      </c>
      <c r="AW2493" s="187" t="s">
        <v>176</v>
      </c>
      <c r="AX2493" s="187" t="s">
        <v>73</v>
      </c>
      <c r="AY2493" s="189" t="s">
        <v>165</v>
      </c>
    </row>
    <row r="2494" s="196" customFormat="true" ht="12" hidden="false" customHeight="false" outlineLevel="0" collapsed="false">
      <c r="B2494" s="197"/>
      <c r="D2494" s="180" t="s">
        <v>174</v>
      </c>
      <c r="E2494" s="198"/>
      <c r="F2494" s="199" t="s">
        <v>178</v>
      </c>
      <c r="H2494" s="200" t="n">
        <v>0.6</v>
      </c>
      <c r="I2494" s="201"/>
      <c r="L2494" s="197"/>
      <c r="M2494" s="202"/>
      <c r="N2494" s="203"/>
      <c r="O2494" s="203"/>
      <c r="P2494" s="203"/>
      <c r="Q2494" s="203"/>
      <c r="R2494" s="203"/>
      <c r="S2494" s="203"/>
      <c r="T2494" s="203"/>
      <c r="U2494" s="204"/>
      <c r="AT2494" s="198" t="s">
        <v>174</v>
      </c>
      <c r="AU2494" s="198" t="s">
        <v>83</v>
      </c>
      <c r="AV2494" s="196" t="s">
        <v>172</v>
      </c>
      <c r="AW2494" s="196" t="s">
        <v>176</v>
      </c>
      <c r="AX2494" s="196" t="s">
        <v>81</v>
      </c>
      <c r="AY2494" s="198" t="s">
        <v>165</v>
      </c>
    </row>
    <row r="2495" s="22" customFormat="true" ht="24" hidden="false" customHeight="true" outlineLevel="0" collapsed="false">
      <c r="B2495" s="164"/>
      <c r="C2495" s="165" t="s">
        <v>2523</v>
      </c>
      <c r="D2495" s="165" t="s">
        <v>167</v>
      </c>
      <c r="E2495" s="166" t="s">
        <v>2524</v>
      </c>
      <c r="F2495" s="167" t="s">
        <v>2525</v>
      </c>
      <c r="G2495" s="168" t="s">
        <v>181</v>
      </c>
      <c r="H2495" s="169" t="n">
        <v>6.4</v>
      </c>
      <c r="I2495" s="170"/>
      <c r="J2495" s="171" t="n">
        <f aca="false">ROUND(I2495*H2495,2)</f>
        <v>0</v>
      </c>
      <c r="K2495" s="167" t="s">
        <v>171</v>
      </c>
      <c r="L2495" s="23"/>
      <c r="M2495" s="172"/>
      <c r="N2495" s="173" t="s">
        <v>44</v>
      </c>
      <c r="O2495" s="54"/>
      <c r="P2495" s="174" t="n">
        <f aca="false">O2495*H2495</f>
        <v>0</v>
      </c>
      <c r="Q2495" s="174" t="n">
        <v>0</v>
      </c>
      <c r="R2495" s="174" t="n">
        <f aca="false">Q2495*H2495</f>
        <v>0</v>
      </c>
      <c r="S2495" s="174" t="n">
        <v>0</v>
      </c>
      <c r="T2495" s="174" t="n">
        <f aca="false">S2495*H2495</f>
        <v>0</v>
      </c>
      <c r="U2495" s="175"/>
      <c r="AR2495" s="176" t="s">
        <v>273</v>
      </c>
      <c r="AT2495" s="176" t="s">
        <v>167</v>
      </c>
      <c r="AU2495" s="176" t="s">
        <v>83</v>
      </c>
      <c r="AY2495" s="3" t="s">
        <v>165</v>
      </c>
      <c r="BE2495" s="177" t="n">
        <f aca="false">IF(N2495="základní",J2495,0)</f>
        <v>0</v>
      </c>
      <c r="BF2495" s="177" t="n">
        <f aca="false">IF(N2495="snížená",J2495,0)</f>
        <v>0</v>
      </c>
      <c r="BG2495" s="177" t="n">
        <f aca="false">IF(N2495="zákl. přenesená",J2495,0)</f>
        <v>0</v>
      </c>
      <c r="BH2495" s="177" t="n">
        <f aca="false">IF(N2495="sníž. přenesená",J2495,0)</f>
        <v>0</v>
      </c>
      <c r="BI2495" s="177" t="n">
        <f aca="false">IF(N2495="nulová",J2495,0)</f>
        <v>0</v>
      </c>
      <c r="BJ2495" s="3" t="s">
        <v>81</v>
      </c>
      <c r="BK2495" s="177" t="n">
        <f aca="false">ROUND(I2495*H2495,2)</f>
        <v>0</v>
      </c>
      <c r="BL2495" s="3" t="s">
        <v>273</v>
      </c>
      <c r="BM2495" s="176" t="s">
        <v>2526</v>
      </c>
    </row>
    <row r="2496" s="187" customFormat="true" ht="12" hidden="false" customHeight="false" outlineLevel="0" collapsed="false">
      <c r="B2496" s="188"/>
      <c r="D2496" s="180" t="s">
        <v>174</v>
      </c>
      <c r="E2496" s="189"/>
      <c r="F2496" s="190" t="s">
        <v>2527</v>
      </c>
      <c r="H2496" s="191" t="n">
        <v>3.2</v>
      </c>
      <c r="I2496" s="192"/>
      <c r="L2496" s="188"/>
      <c r="M2496" s="193"/>
      <c r="N2496" s="194"/>
      <c r="O2496" s="194"/>
      <c r="P2496" s="194"/>
      <c r="Q2496" s="194"/>
      <c r="R2496" s="194"/>
      <c r="S2496" s="194"/>
      <c r="T2496" s="194"/>
      <c r="U2496" s="195"/>
      <c r="AT2496" s="189" t="s">
        <v>174</v>
      </c>
      <c r="AU2496" s="189" t="s">
        <v>83</v>
      </c>
      <c r="AV2496" s="187" t="s">
        <v>83</v>
      </c>
      <c r="AW2496" s="187" t="s">
        <v>176</v>
      </c>
      <c r="AX2496" s="187" t="s">
        <v>73</v>
      </c>
      <c r="AY2496" s="189" t="s">
        <v>165</v>
      </c>
    </row>
    <row r="2497" s="187" customFormat="true" ht="12" hidden="false" customHeight="false" outlineLevel="0" collapsed="false">
      <c r="B2497" s="188"/>
      <c r="D2497" s="180" t="s">
        <v>174</v>
      </c>
      <c r="E2497" s="189"/>
      <c r="F2497" s="190" t="s">
        <v>2528</v>
      </c>
      <c r="H2497" s="191" t="n">
        <v>3.2</v>
      </c>
      <c r="I2497" s="192"/>
      <c r="L2497" s="188"/>
      <c r="M2497" s="193"/>
      <c r="N2497" s="194"/>
      <c r="O2497" s="194"/>
      <c r="P2497" s="194"/>
      <c r="Q2497" s="194"/>
      <c r="R2497" s="194"/>
      <c r="S2497" s="194"/>
      <c r="T2497" s="194"/>
      <c r="U2497" s="195"/>
      <c r="AT2497" s="189" t="s">
        <v>174</v>
      </c>
      <c r="AU2497" s="189" t="s">
        <v>83</v>
      </c>
      <c r="AV2497" s="187" t="s">
        <v>83</v>
      </c>
      <c r="AW2497" s="187" t="s">
        <v>176</v>
      </c>
      <c r="AX2497" s="187" t="s">
        <v>73</v>
      </c>
      <c r="AY2497" s="189" t="s">
        <v>165</v>
      </c>
    </row>
    <row r="2498" s="196" customFormat="true" ht="12" hidden="false" customHeight="false" outlineLevel="0" collapsed="false">
      <c r="B2498" s="197"/>
      <c r="D2498" s="180" t="s">
        <v>174</v>
      </c>
      <c r="E2498" s="198"/>
      <c r="F2498" s="199" t="s">
        <v>178</v>
      </c>
      <c r="H2498" s="200" t="n">
        <v>6.4</v>
      </c>
      <c r="I2498" s="201"/>
      <c r="L2498" s="197"/>
      <c r="M2498" s="202"/>
      <c r="N2498" s="203"/>
      <c r="O2498" s="203"/>
      <c r="P2498" s="203"/>
      <c r="Q2498" s="203"/>
      <c r="R2498" s="203"/>
      <c r="S2498" s="203"/>
      <c r="T2498" s="203"/>
      <c r="U2498" s="204"/>
      <c r="AT2498" s="198" t="s">
        <v>174</v>
      </c>
      <c r="AU2498" s="198" t="s">
        <v>83</v>
      </c>
      <c r="AV2498" s="196" t="s">
        <v>172</v>
      </c>
      <c r="AW2498" s="196" t="s">
        <v>176</v>
      </c>
      <c r="AX2498" s="196" t="s">
        <v>81</v>
      </c>
      <c r="AY2498" s="198" t="s">
        <v>165</v>
      </c>
    </row>
    <row r="2499" s="22" customFormat="true" ht="16.5" hidden="false" customHeight="true" outlineLevel="0" collapsed="false">
      <c r="B2499" s="164"/>
      <c r="C2499" s="205" t="s">
        <v>2529</v>
      </c>
      <c r="D2499" s="205" t="s">
        <v>262</v>
      </c>
      <c r="E2499" s="206" t="s">
        <v>2530</v>
      </c>
      <c r="F2499" s="207" t="s">
        <v>2531</v>
      </c>
      <c r="G2499" s="208" t="s">
        <v>181</v>
      </c>
      <c r="H2499" s="209" t="n">
        <v>6.4</v>
      </c>
      <c r="I2499" s="210"/>
      <c r="J2499" s="211" t="n">
        <f aca="false">ROUND(I2499*H2499,2)</f>
        <v>0</v>
      </c>
      <c r="K2499" s="207" t="s">
        <v>171</v>
      </c>
      <c r="L2499" s="212"/>
      <c r="M2499" s="213"/>
      <c r="N2499" s="214" t="s">
        <v>44</v>
      </c>
      <c r="O2499" s="54"/>
      <c r="P2499" s="174" t="n">
        <f aca="false">O2499*H2499</f>
        <v>0</v>
      </c>
      <c r="Q2499" s="174" t="n">
        <v>0.0002</v>
      </c>
      <c r="R2499" s="174" t="n">
        <f aca="false">Q2499*H2499</f>
        <v>0.00128</v>
      </c>
      <c r="S2499" s="174" t="n">
        <v>0</v>
      </c>
      <c r="T2499" s="174" t="n">
        <f aca="false">S2499*H2499</f>
        <v>0</v>
      </c>
      <c r="U2499" s="175"/>
      <c r="AR2499" s="176" t="s">
        <v>369</v>
      </c>
      <c r="AT2499" s="176" t="s">
        <v>262</v>
      </c>
      <c r="AU2499" s="176" t="s">
        <v>83</v>
      </c>
      <c r="AY2499" s="3" t="s">
        <v>165</v>
      </c>
      <c r="BE2499" s="177" t="n">
        <f aca="false">IF(N2499="základní",J2499,0)</f>
        <v>0</v>
      </c>
      <c r="BF2499" s="177" t="n">
        <f aca="false">IF(N2499="snížená",J2499,0)</f>
        <v>0</v>
      </c>
      <c r="BG2499" s="177" t="n">
        <f aca="false">IF(N2499="zákl. přenesená",J2499,0)</f>
        <v>0</v>
      </c>
      <c r="BH2499" s="177" t="n">
        <f aca="false">IF(N2499="sníž. přenesená",J2499,0)</f>
        <v>0</v>
      </c>
      <c r="BI2499" s="177" t="n">
        <f aca="false">IF(N2499="nulová",J2499,0)</f>
        <v>0</v>
      </c>
      <c r="BJ2499" s="3" t="s">
        <v>81</v>
      </c>
      <c r="BK2499" s="177" t="n">
        <f aca="false">ROUND(I2499*H2499,2)</f>
        <v>0</v>
      </c>
      <c r="BL2499" s="3" t="s">
        <v>273</v>
      </c>
      <c r="BM2499" s="176" t="s">
        <v>2532</v>
      </c>
    </row>
    <row r="2500" s="187" customFormat="true" ht="12" hidden="false" customHeight="false" outlineLevel="0" collapsed="false">
      <c r="B2500" s="188"/>
      <c r="D2500" s="180" t="s">
        <v>174</v>
      </c>
      <c r="E2500" s="189"/>
      <c r="F2500" s="190" t="s">
        <v>2527</v>
      </c>
      <c r="H2500" s="191" t="n">
        <v>3.2</v>
      </c>
      <c r="I2500" s="192"/>
      <c r="L2500" s="188"/>
      <c r="M2500" s="193"/>
      <c r="N2500" s="194"/>
      <c r="O2500" s="194"/>
      <c r="P2500" s="194"/>
      <c r="Q2500" s="194"/>
      <c r="R2500" s="194"/>
      <c r="S2500" s="194"/>
      <c r="T2500" s="194"/>
      <c r="U2500" s="195"/>
      <c r="AT2500" s="189" t="s">
        <v>174</v>
      </c>
      <c r="AU2500" s="189" t="s">
        <v>83</v>
      </c>
      <c r="AV2500" s="187" t="s">
        <v>83</v>
      </c>
      <c r="AW2500" s="187" t="s">
        <v>176</v>
      </c>
      <c r="AX2500" s="187" t="s">
        <v>73</v>
      </c>
      <c r="AY2500" s="189" t="s">
        <v>165</v>
      </c>
    </row>
    <row r="2501" s="187" customFormat="true" ht="12" hidden="false" customHeight="false" outlineLevel="0" collapsed="false">
      <c r="B2501" s="188"/>
      <c r="D2501" s="180" t="s">
        <v>174</v>
      </c>
      <c r="E2501" s="189"/>
      <c r="F2501" s="190" t="s">
        <v>2528</v>
      </c>
      <c r="H2501" s="191" t="n">
        <v>3.2</v>
      </c>
      <c r="I2501" s="192"/>
      <c r="L2501" s="188"/>
      <c r="M2501" s="193"/>
      <c r="N2501" s="194"/>
      <c r="O2501" s="194"/>
      <c r="P2501" s="194"/>
      <c r="Q2501" s="194"/>
      <c r="R2501" s="194"/>
      <c r="S2501" s="194"/>
      <c r="T2501" s="194"/>
      <c r="U2501" s="195"/>
      <c r="AT2501" s="189" t="s">
        <v>174</v>
      </c>
      <c r="AU2501" s="189" t="s">
        <v>83</v>
      </c>
      <c r="AV2501" s="187" t="s">
        <v>83</v>
      </c>
      <c r="AW2501" s="187" t="s">
        <v>176</v>
      </c>
      <c r="AX2501" s="187" t="s">
        <v>73</v>
      </c>
      <c r="AY2501" s="189" t="s">
        <v>165</v>
      </c>
    </row>
    <row r="2502" s="196" customFormat="true" ht="12" hidden="false" customHeight="false" outlineLevel="0" collapsed="false">
      <c r="B2502" s="197"/>
      <c r="D2502" s="180" t="s">
        <v>174</v>
      </c>
      <c r="E2502" s="198"/>
      <c r="F2502" s="199" t="s">
        <v>178</v>
      </c>
      <c r="H2502" s="200" t="n">
        <v>6.4</v>
      </c>
      <c r="I2502" s="201"/>
      <c r="L2502" s="197"/>
      <c r="M2502" s="202"/>
      <c r="N2502" s="203"/>
      <c r="O2502" s="203"/>
      <c r="P2502" s="203"/>
      <c r="Q2502" s="203"/>
      <c r="R2502" s="203"/>
      <c r="S2502" s="203"/>
      <c r="T2502" s="203"/>
      <c r="U2502" s="204"/>
      <c r="AT2502" s="198" t="s">
        <v>174</v>
      </c>
      <c r="AU2502" s="198" t="s">
        <v>83</v>
      </c>
      <c r="AV2502" s="196" t="s">
        <v>172</v>
      </c>
      <c r="AW2502" s="196" t="s">
        <v>176</v>
      </c>
      <c r="AX2502" s="196" t="s">
        <v>81</v>
      </c>
      <c r="AY2502" s="198" t="s">
        <v>165</v>
      </c>
    </row>
    <row r="2503" s="22" customFormat="true" ht="24" hidden="false" customHeight="true" outlineLevel="0" collapsed="false">
      <c r="B2503" s="164"/>
      <c r="C2503" s="165" t="s">
        <v>2533</v>
      </c>
      <c r="D2503" s="165" t="s">
        <v>167</v>
      </c>
      <c r="E2503" s="166" t="s">
        <v>2534</v>
      </c>
      <c r="F2503" s="167" t="s">
        <v>2535</v>
      </c>
      <c r="G2503" s="168" t="s">
        <v>2536</v>
      </c>
      <c r="H2503" s="169" t="n">
        <v>417.207</v>
      </c>
      <c r="I2503" s="170"/>
      <c r="J2503" s="171" t="n">
        <f aca="false">ROUND(I2503*H2503,2)</f>
        <v>0</v>
      </c>
      <c r="K2503" s="215"/>
      <c r="L2503" s="23"/>
      <c r="M2503" s="172"/>
      <c r="N2503" s="173" t="s">
        <v>44</v>
      </c>
      <c r="O2503" s="54"/>
      <c r="P2503" s="174" t="n">
        <f aca="false">O2503*H2503</f>
        <v>0</v>
      </c>
      <c r="Q2503" s="174" t="n">
        <v>6E-005</v>
      </c>
      <c r="R2503" s="174" t="n">
        <f aca="false">Q2503*H2503</f>
        <v>0.02503242</v>
      </c>
      <c r="S2503" s="174" t="n">
        <v>0</v>
      </c>
      <c r="T2503" s="174" t="n">
        <f aca="false">S2503*H2503</f>
        <v>0</v>
      </c>
      <c r="U2503" s="175"/>
      <c r="AR2503" s="176" t="s">
        <v>273</v>
      </c>
      <c r="AT2503" s="176" t="s">
        <v>167</v>
      </c>
      <c r="AU2503" s="176" t="s">
        <v>83</v>
      </c>
      <c r="AY2503" s="3" t="s">
        <v>165</v>
      </c>
      <c r="BE2503" s="177" t="n">
        <f aca="false">IF(N2503="základní",J2503,0)</f>
        <v>0</v>
      </c>
      <c r="BF2503" s="177" t="n">
        <f aca="false">IF(N2503="snížená",J2503,0)</f>
        <v>0</v>
      </c>
      <c r="BG2503" s="177" t="n">
        <f aca="false">IF(N2503="zákl. přenesená",J2503,0)</f>
        <v>0</v>
      </c>
      <c r="BH2503" s="177" t="n">
        <f aca="false">IF(N2503="sníž. přenesená",J2503,0)</f>
        <v>0</v>
      </c>
      <c r="BI2503" s="177" t="n">
        <f aca="false">IF(N2503="nulová",J2503,0)</f>
        <v>0</v>
      </c>
      <c r="BJ2503" s="3" t="s">
        <v>81</v>
      </c>
      <c r="BK2503" s="177" t="n">
        <f aca="false">ROUND(I2503*H2503,2)</f>
        <v>0</v>
      </c>
      <c r="BL2503" s="3" t="s">
        <v>273</v>
      </c>
      <c r="BM2503" s="176" t="s">
        <v>2537</v>
      </c>
    </row>
    <row r="2504" s="178" customFormat="true" ht="24" hidden="false" customHeight="false" outlineLevel="0" collapsed="false">
      <c r="B2504" s="179"/>
      <c r="D2504" s="180" t="s">
        <v>174</v>
      </c>
      <c r="E2504" s="181"/>
      <c r="F2504" s="182" t="s">
        <v>2538</v>
      </c>
      <c r="H2504" s="181"/>
      <c r="I2504" s="183"/>
      <c r="L2504" s="179"/>
      <c r="M2504" s="184"/>
      <c r="N2504" s="185"/>
      <c r="O2504" s="185"/>
      <c r="P2504" s="185"/>
      <c r="Q2504" s="185"/>
      <c r="R2504" s="185"/>
      <c r="S2504" s="185"/>
      <c r="T2504" s="185"/>
      <c r="U2504" s="186"/>
      <c r="AT2504" s="181" t="s">
        <v>174</v>
      </c>
      <c r="AU2504" s="181" t="s">
        <v>83</v>
      </c>
      <c r="AV2504" s="178" t="s">
        <v>81</v>
      </c>
      <c r="AW2504" s="178" t="s">
        <v>176</v>
      </c>
      <c r="AX2504" s="178" t="s">
        <v>73</v>
      </c>
      <c r="AY2504" s="181" t="s">
        <v>165</v>
      </c>
    </row>
    <row r="2505" s="187" customFormat="true" ht="12" hidden="false" customHeight="false" outlineLevel="0" collapsed="false">
      <c r="B2505" s="188"/>
      <c r="D2505" s="180" t="s">
        <v>174</v>
      </c>
      <c r="E2505" s="189"/>
      <c r="F2505" s="190" t="s">
        <v>2539</v>
      </c>
      <c r="H2505" s="191" t="n">
        <v>120.096</v>
      </c>
      <c r="I2505" s="192"/>
      <c r="L2505" s="188"/>
      <c r="M2505" s="193"/>
      <c r="N2505" s="194"/>
      <c r="O2505" s="194"/>
      <c r="P2505" s="194"/>
      <c r="Q2505" s="194"/>
      <c r="R2505" s="194"/>
      <c r="S2505" s="194"/>
      <c r="T2505" s="194"/>
      <c r="U2505" s="195"/>
      <c r="AT2505" s="189" t="s">
        <v>174</v>
      </c>
      <c r="AU2505" s="189" t="s">
        <v>83</v>
      </c>
      <c r="AV2505" s="187" t="s">
        <v>83</v>
      </c>
      <c r="AW2505" s="187" t="s">
        <v>176</v>
      </c>
      <c r="AX2505" s="187" t="s">
        <v>73</v>
      </c>
      <c r="AY2505" s="189" t="s">
        <v>165</v>
      </c>
    </row>
    <row r="2506" s="187" customFormat="true" ht="12" hidden="false" customHeight="false" outlineLevel="0" collapsed="false">
      <c r="B2506" s="188"/>
      <c r="D2506" s="180" t="s">
        <v>174</v>
      </c>
      <c r="E2506" s="189"/>
      <c r="F2506" s="190" t="s">
        <v>2540</v>
      </c>
      <c r="H2506" s="191" t="n">
        <v>117.975</v>
      </c>
      <c r="I2506" s="192"/>
      <c r="L2506" s="188"/>
      <c r="M2506" s="193"/>
      <c r="N2506" s="194"/>
      <c r="O2506" s="194"/>
      <c r="P2506" s="194"/>
      <c r="Q2506" s="194"/>
      <c r="R2506" s="194"/>
      <c r="S2506" s="194"/>
      <c r="T2506" s="194"/>
      <c r="U2506" s="195"/>
      <c r="AT2506" s="189" t="s">
        <v>174</v>
      </c>
      <c r="AU2506" s="189" t="s">
        <v>83</v>
      </c>
      <c r="AV2506" s="187" t="s">
        <v>83</v>
      </c>
      <c r="AW2506" s="187" t="s">
        <v>176</v>
      </c>
      <c r="AX2506" s="187" t="s">
        <v>73</v>
      </c>
      <c r="AY2506" s="189" t="s">
        <v>165</v>
      </c>
    </row>
    <row r="2507" s="178" customFormat="true" ht="12" hidden="false" customHeight="false" outlineLevel="0" collapsed="false">
      <c r="B2507" s="179"/>
      <c r="D2507" s="180" t="s">
        <v>174</v>
      </c>
      <c r="E2507" s="181"/>
      <c r="F2507" s="182" t="s">
        <v>715</v>
      </c>
      <c r="H2507" s="181"/>
      <c r="I2507" s="183"/>
      <c r="L2507" s="179"/>
      <c r="M2507" s="184"/>
      <c r="N2507" s="185"/>
      <c r="O2507" s="185"/>
      <c r="P2507" s="185"/>
      <c r="Q2507" s="185"/>
      <c r="R2507" s="185"/>
      <c r="S2507" s="185"/>
      <c r="T2507" s="185"/>
      <c r="U2507" s="186"/>
      <c r="AT2507" s="181" t="s">
        <v>174</v>
      </c>
      <c r="AU2507" s="181" t="s">
        <v>83</v>
      </c>
      <c r="AV2507" s="178" t="s">
        <v>81</v>
      </c>
      <c r="AW2507" s="178" t="s">
        <v>176</v>
      </c>
      <c r="AX2507" s="178" t="s">
        <v>73</v>
      </c>
      <c r="AY2507" s="181" t="s">
        <v>165</v>
      </c>
    </row>
    <row r="2508" s="187" customFormat="true" ht="12" hidden="false" customHeight="false" outlineLevel="0" collapsed="false">
      <c r="B2508" s="188"/>
      <c r="D2508" s="180" t="s">
        <v>174</v>
      </c>
      <c r="E2508" s="189"/>
      <c r="F2508" s="190" t="s">
        <v>2541</v>
      </c>
      <c r="H2508" s="191" t="n">
        <v>158.4</v>
      </c>
      <c r="I2508" s="192"/>
      <c r="L2508" s="188"/>
      <c r="M2508" s="193"/>
      <c r="N2508" s="194"/>
      <c r="O2508" s="194"/>
      <c r="P2508" s="194"/>
      <c r="Q2508" s="194"/>
      <c r="R2508" s="194"/>
      <c r="S2508" s="194"/>
      <c r="T2508" s="194"/>
      <c r="U2508" s="195"/>
      <c r="AT2508" s="189" t="s">
        <v>174</v>
      </c>
      <c r="AU2508" s="189" t="s">
        <v>83</v>
      </c>
      <c r="AV2508" s="187" t="s">
        <v>83</v>
      </c>
      <c r="AW2508" s="187" t="s">
        <v>176</v>
      </c>
      <c r="AX2508" s="187" t="s">
        <v>73</v>
      </c>
      <c r="AY2508" s="189" t="s">
        <v>165</v>
      </c>
    </row>
    <row r="2509" s="187" customFormat="true" ht="12" hidden="false" customHeight="false" outlineLevel="0" collapsed="false">
      <c r="B2509" s="188"/>
      <c r="D2509" s="180" t="s">
        <v>174</v>
      </c>
      <c r="E2509" s="189"/>
      <c r="F2509" s="190" t="s">
        <v>2542</v>
      </c>
      <c r="H2509" s="191" t="n">
        <v>20.736</v>
      </c>
      <c r="I2509" s="192"/>
      <c r="L2509" s="188"/>
      <c r="M2509" s="193"/>
      <c r="N2509" s="194"/>
      <c r="O2509" s="194"/>
      <c r="P2509" s="194"/>
      <c r="Q2509" s="194"/>
      <c r="R2509" s="194"/>
      <c r="S2509" s="194"/>
      <c r="T2509" s="194"/>
      <c r="U2509" s="195"/>
      <c r="AT2509" s="189" t="s">
        <v>174</v>
      </c>
      <c r="AU2509" s="189" t="s">
        <v>83</v>
      </c>
      <c r="AV2509" s="187" t="s">
        <v>83</v>
      </c>
      <c r="AW2509" s="187" t="s">
        <v>176</v>
      </c>
      <c r="AX2509" s="187" t="s">
        <v>73</v>
      </c>
      <c r="AY2509" s="189" t="s">
        <v>165</v>
      </c>
    </row>
    <row r="2510" s="196" customFormat="true" ht="12" hidden="false" customHeight="false" outlineLevel="0" collapsed="false">
      <c r="B2510" s="197"/>
      <c r="D2510" s="180" t="s">
        <v>174</v>
      </c>
      <c r="E2510" s="198"/>
      <c r="F2510" s="199" t="s">
        <v>178</v>
      </c>
      <c r="H2510" s="200" t="n">
        <v>417.207</v>
      </c>
      <c r="I2510" s="201"/>
      <c r="L2510" s="197"/>
      <c r="M2510" s="202"/>
      <c r="N2510" s="203"/>
      <c r="O2510" s="203"/>
      <c r="P2510" s="203"/>
      <c r="Q2510" s="203"/>
      <c r="R2510" s="203"/>
      <c r="S2510" s="203"/>
      <c r="T2510" s="203"/>
      <c r="U2510" s="204"/>
      <c r="AT2510" s="198" t="s">
        <v>174</v>
      </c>
      <c r="AU2510" s="198" t="s">
        <v>83</v>
      </c>
      <c r="AV2510" s="196" t="s">
        <v>172</v>
      </c>
      <c r="AW2510" s="196" t="s">
        <v>176</v>
      </c>
      <c r="AX2510" s="196" t="s">
        <v>81</v>
      </c>
      <c r="AY2510" s="198" t="s">
        <v>165</v>
      </c>
    </row>
    <row r="2511" s="22" customFormat="true" ht="16.5" hidden="false" customHeight="true" outlineLevel="0" collapsed="false">
      <c r="B2511" s="164"/>
      <c r="C2511" s="205" t="s">
        <v>2543</v>
      </c>
      <c r="D2511" s="205" t="s">
        <v>262</v>
      </c>
      <c r="E2511" s="206" t="s">
        <v>2544</v>
      </c>
      <c r="F2511" s="207" t="s">
        <v>2545</v>
      </c>
      <c r="G2511" s="208" t="s">
        <v>265</v>
      </c>
      <c r="H2511" s="209" t="n">
        <v>0.132</v>
      </c>
      <c r="I2511" s="210"/>
      <c r="J2511" s="211" t="n">
        <f aca="false">ROUND(I2511*H2511,2)</f>
        <v>0</v>
      </c>
      <c r="K2511" s="207" t="s">
        <v>171</v>
      </c>
      <c r="L2511" s="212"/>
      <c r="M2511" s="213"/>
      <c r="N2511" s="214" t="s">
        <v>44</v>
      </c>
      <c r="O2511" s="54"/>
      <c r="P2511" s="174" t="n">
        <f aca="false">O2511*H2511</f>
        <v>0</v>
      </c>
      <c r="Q2511" s="174" t="n">
        <v>1</v>
      </c>
      <c r="R2511" s="174" t="n">
        <f aca="false">Q2511*H2511</f>
        <v>0.132</v>
      </c>
      <c r="S2511" s="174" t="n">
        <v>0</v>
      </c>
      <c r="T2511" s="174" t="n">
        <f aca="false">S2511*H2511</f>
        <v>0</v>
      </c>
      <c r="U2511" s="175"/>
      <c r="AR2511" s="176" t="s">
        <v>369</v>
      </c>
      <c r="AT2511" s="176" t="s">
        <v>262</v>
      </c>
      <c r="AU2511" s="176" t="s">
        <v>83</v>
      </c>
      <c r="AY2511" s="3" t="s">
        <v>165</v>
      </c>
      <c r="BE2511" s="177" t="n">
        <f aca="false">IF(N2511="základní",J2511,0)</f>
        <v>0</v>
      </c>
      <c r="BF2511" s="177" t="n">
        <f aca="false">IF(N2511="snížená",J2511,0)</f>
        <v>0</v>
      </c>
      <c r="BG2511" s="177" t="n">
        <f aca="false">IF(N2511="zákl. přenesená",J2511,0)</f>
        <v>0</v>
      </c>
      <c r="BH2511" s="177" t="n">
        <f aca="false">IF(N2511="sníž. přenesená",J2511,0)</f>
        <v>0</v>
      </c>
      <c r="BI2511" s="177" t="n">
        <f aca="false">IF(N2511="nulová",J2511,0)</f>
        <v>0</v>
      </c>
      <c r="BJ2511" s="3" t="s">
        <v>81</v>
      </c>
      <c r="BK2511" s="177" t="n">
        <f aca="false">ROUND(I2511*H2511,2)</f>
        <v>0</v>
      </c>
      <c r="BL2511" s="3" t="s">
        <v>273</v>
      </c>
      <c r="BM2511" s="176" t="s">
        <v>2546</v>
      </c>
    </row>
    <row r="2512" s="178" customFormat="true" ht="12" hidden="false" customHeight="false" outlineLevel="0" collapsed="false">
      <c r="B2512" s="179"/>
      <c r="D2512" s="180" t="s">
        <v>174</v>
      </c>
      <c r="E2512" s="181"/>
      <c r="F2512" s="182" t="s">
        <v>2547</v>
      </c>
      <c r="H2512" s="181"/>
      <c r="I2512" s="183"/>
      <c r="L2512" s="179"/>
      <c r="M2512" s="184"/>
      <c r="N2512" s="185"/>
      <c r="O2512" s="185"/>
      <c r="P2512" s="185"/>
      <c r="Q2512" s="185"/>
      <c r="R2512" s="185"/>
      <c r="S2512" s="185"/>
      <c r="T2512" s="185"/>
      <c r="U2512" s="186"/>
      <c r="AT2512" s="181" t="s">
        <v>174</v>
      </c>
      <c r="AU2512" s="181" t="s">
        <v>83</v>
      </c>
      <c r="AV2512" s="178" t="s">
        <v>81</v>
      </c>
      <c r="AW2512" s="178" t="s">
        <v>176</v>
      </c>
      <c r="AX2512" s="178" t="s">
        <v>73</v>
      </c>
      <c r="AY2512" s="181" t="s">
        <v>165</v>
      </c>
    </row>
    <row r="2513" s="187" customFormat="true" ht="12" hidden="false" customHeight="false" outlineLevel="0" collapsed="false">
      <c r="B2513" s="188"/>
      <c r="D2513" s="180" t="s">
        <v>174</v>
      </c>
      <c r="E2513" s="189"/>
      <c r="F2513" s="190" t="s">
        <v>2548</v>
      </c>
      <c r="H2513" s="191" t="n">
        <v>0.1321056</v>
      </c>
      <c r="I2513" s="192"/>
      <c r="L2513" s="188"/>
      <c r="M2513" s="193"/>
      <c r="N2513" s="194"/>
      <c r="O2513" s="194"/>
      <c r="P2513" s="194"/>
      <c r="Q2513" s="194"/>
      <c r="R2513" s="194"/>
      <c r="S2513" s="194"/>
      <c r="T2513" s="194"/>
      <c r="U2513" s="195"/>
      <c r="AT2513" s="189" t="s">
        <v>174</v>
      </c>
      <c r="AU2513" s="189" t="s">
        <v>83</v>
      </c>
      <c r="AV2513" s="187" t="s">
        <v>83</v>
      </c>
      <c r="AW2513" s="187" t="s">
        <v>176</v>
      </c>
      <c r="AX2513" s="187" t="s">
        <v>73</v>
      </c>
      <c r="AY2513" s="189" t="s">
        <v>165</v>
      </c>
    </row>
    <row r="2514" s="196" customFormat="true" ht="12" hidden="false" customHeight="false" outlineLevel="0" collapsed="false">
      <c r="B2514" s="197"/>
      <c r="D2514" s="180" t="s">
        <v>174</v>
      </c>
      <c r="E2514" s="198"/>
      <c r="F2514" s="199" t="s">
        <v>178</v>
      </c>
      <c r="H2514" s="200" t="n">
        <v>0.1321056</v>
      </c>
      <c r="I2514" s="201"/>
      <c r="L2514" s="197"/>
      <c r="M2514" s="202"/>
      <c r="N2514" s="203"/>
      <c r="O2514" s="203"/>
      <c r="P2514" s="203"/>
      <c r="Q2514" s="203"/>
      <c r="R2514" s="203"/>
      <c r="S2514" s="203"/>
      <c r="T2514" s="203"/>
      <c r="U2514" s="204"/>
      <c r="AT2514" s="198" t="s">
        <v>174</v>
      </c>
      <c r="AU2514" s="198" t="s">
        <v>83</v>
      </c>
      <c r="AV2514" s="196" t="s">
        <v>172</v>
      </c>
      <c r="AW2514" s="196" t="s">
        <v>176</v>
      </c>
      <c r="AX2514" s="196" t="s">
        <v>81</v>
      </c>
      <c r="AY2514" s="198" t="s">
        <v>165</v>
      </c>
    </row>
    <row r="2515" s="22" customFormat="true" ht="16.5" hidden="false" customHeight="true" outlineLevel="0" collapsed="false">
      <c r="B2515" s="164"/>
      <c r="C2515" s="205" t="s">
        <v>2549</v>
      </c>
      <c r="D2515" s="205" t="s">
        <v>262</v>
      </c>
      <c r="E2515" s="206" t="s">
        <v>2550</v>
      </c>
      <c r="F2515" s="207" t="s">
        <v>2551</v>
      </c>
      <c r="G2515" s="208" t="s">
        <v>265</v>
      </c>
      <c r="H2515" s="209" t="n">
        <v>0.274</v>
      </c>
      <c r="I2515" s="210"/>
      <c r="J2515" s="211" t="n">
        <f aca="false">ROUND(I2515*H2515,2)</f>
        <v>0</v>
      </c>
      <c r="K2515" s="207" t="s">
        <v>171</v>
      </c>
      <c r="L2515" s="212"/>
      <c r="M2515" s="213"/>
      <c r="N2515" s="214" t="s">
        <v>44</v>
      </c>
      <c r="O2515" s="54"/>
      <c r="P2515" s="174" t="n">
        <f aca="false">O2515*H2515</f>
        <v>0</v>
      </c>
      <c r="Q2515" s="174" t="n">
        <v>1</v>
      </c>
      <c r="R2515" s="174" t="n">
        <f aca="false">Q2515*H2515</f>
        <v>0.274</v>
      </c>
      <c r="S2515" s="174" t="n">
        <v>0</v>
      </c>
      <c r="T2515" s="174" t="n">
        <f aca="false">S2515*H2515</f>
        <v>0</v>
      </c>
      <c r="U2515" s="175"/>
      <c r="AR2515" s="176" t="s">
        <v>369</v>
      </c>
      <c r="AT2515" s="176" t="s">
        <v>262</v>
      </c>
      <c r="AU2515" s="176" t="s">
        <v>83</v>
      </c>
      <c r="AY2515" s="3" t="s">
        <v>165</v>
      </c>
      <c r="BE2515" s="177" t="n">
        <f aca="false">IF(N2515="základní",J2515,0)</f>
        <v>0</v>
      </c>
      <c r="BF2515" s="177" t="n">
        <f aca="false">IF(N2515="snížená",J2515,0)</f>
        <v>0</v>
      </c>
      <c r="BG2515" s="177" t="n">
        <f aca="false">IF(N2515="zákl. přenesená",J2515,0)</f>
        <v>0</v>
      </c>
      <c r="BH2515" s="177" t="n">
        <f aca="false">IF(N2515="sníž. přenesená",J2515,0)</f>
        <v>0</v>
      </c>
      <c r="BI2515" s="177" t="n">
        <f aca="false">IF(N2515="nulová",J2515,0)</f>
        <v>0</v>
      </c>
      <c r="BJ2515" s="3" t="s">
        <v>81</v>
      </c>
      <c r="BK2515" s="177" t="n">
        <f aca="false">ROUND(I2515*H2515,2)</f>
        <v>0</v>
      </c>
      <c r="BL2515" s="3" t="s">
        <v>273</v>
      </c>
      <c r="BM2515" s="176" t="s">
        <v>2552</v>
      </c>
    </row>
    <row r="2516" s="178" customFormat="true" ht="12" hidden="false" customHeight="false" outlineLevel="0" collapsed="false">
      <c r="B2516" s="179"/>
      <c r="D2516" s="180" t="s">
        <v>174</v>
      </c>
      <c r="E2516" s="181"/>
      <c r="F2516" s="182" t="s">
        <v>715</v>
      </c>
      <c r="H2516" s="181"/>
      <c r="I2516" s="183"/>
      <c r="L2516" s="179"/>
      <c r="M2516" s="184"/>
      <c r="N2516" s="185"/>
      <c r="O2516" s="185"/>
      <c r="P2516" s="185"/>
      <c r="Q2516" s="185"/>
      <c r="R2516" s="185"/>
      <c r="S2516" s="185"/>
      <c r="T2516" s="185"/>
      <c r="U2516" s="186"/>
      <c r="AT2516" s="181" t="s">
        <v>174</v>
      </c>
      <c r="AU2516" s="181" t="s">
        <v>83</v>
      </c>
      <c r="AV2516" s="178" t="s">
        <v>81</v>
      </c>
      <c r="AW2516" s="178" t="s">
        <v>176</v>
      </c>
      <c r="AX2516" s="178" t="s">
        <v>73</v>
      </c>
      <c r="AY2516" s="181" t="s">
        <v>165</v>
      </c>
    </row>
    <row r="2517" s="187" customFormat="true" ht="12" hidden="false" customHeight="false" outlineLevel="0" collapsed="false">
      <c r="B2517" s="188"/>
      <c r="D2517" s="180" t="s">
        <v>174</v>
      </c>
      <c r="E2517" s="189"/>
      <c r="F2517" s="190" t="s">
        <v>2553</v>
      </c>
      <c r="H2517" s="191" t="n">
        <v>0.2737152</v>
      </c>
      <c r="I2517" s="192"/>
      <c r="L2517" s="188"/>
      <c r="M2517" s="193"/>
      <c r="N2517" s="194"/>
      <c r="O2517" s="194"/>
      <c r="P2517" s="194"/>
      <c r="Q2517" s="194"/>
      <c r="R2517" s="194"/>
      <c r="S2517" s="194"/>
      <c r="T2517" s="194"/>
      <c r="U2517" s="195"/>
      <c r="AT2517" s="189" t="s">
        <v>174</v>
      </c>
      <c r="AU2517" s="189" t="s">
        <v>83</v>
      </c>
      <c r="AV2517" s="187" t="s">
        <v>83</v>
      </c>
      <c r="AW2517" s="187" t="s">
        <v>176</v>
      </c>
      <c r="AX2517" s="187" t="s">
        <v>73</v>
      </c>
      <c r="AY2517" s="189" t="s">
        <v>165</v>
      </c>
    </row>
    <row r="2518" s="196" customFormat="true" ht="12" hidden="false" customHeight="false" outlineLevel="0" collapsed="false">
      <c r="B2518" s="197"/>
      <c r="D2518" s="180" t="s">
        <v>174</v>
      </c>
      <c r="E2518" s="198"/>
      <c r="F2518" s="199" t="s">
        <v>178</v>
      </c>
      <c r="H2518" s="200" t="n">
        <v>0.2737152</v>
      </c>
      <c r="I2518" s="201"/>
      <c r="L2518" s="197"/>
      <c r="M2518" s="202"/>
      <c r="N2518" s="203"/>
      <c r="O2518" s="203"/>
      <c r="P2518" s="203"/>
      <c r="Q2518" s="203"/>
      <c r="R2518" s="203"/>
      <c r="S2518" s="203"/>
      <c r="T2518" s="203"/>
      <c r="U2518" s="204"/>
      <c r="AT2518" s="198" t="s">
        <v>174</v>
      </c>
      <c r="AU2518" s="198" t="s">
        <v>83</v>
      </c>
      <c r="AV2518" s="196" t="s">
        <v>172</v>
      </c>
      <c r="AW2518" s="196" t="s">
        <v>176</v>
      </c>
      <c r="AX2518" s="196" t="s">
        <v>81</v>
      </c>
      <c r="AY2518" s="198" t="s">
        <v>165</v>
      </c>
    </row>
    <row r="2519" s="22" customFormat="true" ht="16.5" hidden="false" customHeight="true" outlineLevel="0" collapsed="false">
      <c r="B2519" s="164"/>
      <c r="C2519" s="205" t="s">
        <v>2554</v>
      </c>
      <c r="D2519" s="205" t="s">
        <v>262</v>
      </c>
      <c r="E2519" s="206" t="s">
        <v>2555</v>
      </c>
      <c r="F2519" s="207" t="s">
        <v>2556</v>
      </c>
      <c r="G2519" s="208" t="s">
        <v>265</v>
      </c>
      <c r="H2519" s="209" t="n">
        <v>0.174</v>
      </c>
      <c r="I2519" s="210"/>
      <c r="J2519" s="211" t="n">
        <f aca="false">ROUND(I2519*H2519,2)</f>
        <v>0</v>
      </c>
      <c r="K2519" s="207" t="s">
        <v>171</v>
      </c>
      <c r="L2519" s="212"/>
      <c r="M2519" s="213"/>
      <c r="N2519" s="214" t="s">
        <v>44</v>
      </c>
      <c r="O2519" s="54"/>
      <c r="P2519" s="174" t="n">
        <f aca="false">O2519*H2519</f>
        <v>0</v>
      </c>
      <c r="Q2519" s="174" t="n">
        <v>1</v>
      </c>
      <c r="R2519" s="174" t="n">
        <f aca="false">Q2519*H2519</f>
        <v>0.174</v>
      </c>
      <c r="S2519" s="174" t="n">
        <v>0</v>
      </c>
      <c r="T2519" s="174" t="n">
        <f aca="false">S2519*H2519</f>
        <v>0</v>
      </c>
      <c r="U2519" s="175"/>
      <c r="AR2519" s="176" t="s">
        <v>369</v>
      </c>
      <c r="AT2519" s="176" t="s">
        <v>262</v>
      </c>
      <c r="AU2519" s="176" t="s">
        <v>83</v>
      </c>
      <c r="AY2519" s="3" t="s">
        <v>165</v>
      </c>
      <c r="BE2519" s="177" t="n">
        <f aca="false">IF(N2519="základní",J2519,0)</f>
        <v>0</v>
      </c>
      <c r="BF2519" s="177" t="n">
        <f aca="false">IF(N2519="snížená",J2519,0)</f>
        <v>0</v>
      </c>
      <c r="BG2519" s="177" t="n">
        <f aca="false">IF(N2519="zákl. přenesená",J2519,0)</f>
        <v>0</v>
      </c>
      <c r="BH2519" s="177" t="n">
        <f aca="false">IF(N2519="sníž. přenesená",J2519,0)</f>
        <v>0</v>
      </c>
      <c r="BI2519" s="177" t="n">
        <f aca="false">IF(N2519="nulová",J2519,0)</f>
        <v>0</v>
      </c>
      <c r="BJ2519" s="3" t="s">
        <v>81</v>
      </c>
      <c r="BK2519" s="177" t="n">
        <f aca="false">ROUND(I2519*H2519,2)</f>
        <v>0</v>
      </c>
      <c r="BL2519" s="3" t="s">
        <v>273</v>
      </c>
      <c r="BM2519" s="176" t="s">
        <v>2557</v>
      </c>
    </row>
    <row r="2520" s="178" customFormat="true" ht="12" hidden="false" customHeight="false" outlineLevel="0" collapsed="false">
      <c r="B2520" s="179"/>
      <c r="D2520" s="180" t="s">
        <v>174</v>
      </c>
      <c r="E2520" s="181"/>
      <c r="F2520" s="182" t="s">
        <v>715</v>
      </c>
      <c r="H2520" s="181"/>
      <c r="I2520" s="183"/>
      <c r="L2520" s="179"/>
      <c r="M2520" s="184"/>
      <c r="N2520" s="185"/>
      <c r="O2520" s="185"/>
      <c r="P2520" s="185"/>
      <c r="Q2520" s="185"/>
      <c r="R2520" s="185"/>
      <c r="S2520" s="185"/>
      <c r="T2520" s="185"/>
      <c r="U2520" s="186"/>
      <c r="AT2520" s="181" t="s">
        <v>174</v>
      </c>
      <c r="AU2520" s="181" t="s">
        <v>83</v>
      </c>
      <c r="AV2520" s="178" t="s">
        <v>81</v>
      </c>
      <c r="AW2520" s="178" t="s">
        <v>176</v>
      </c>
      <c r="AX2520" s="178" t="s">
        <v>73</v>
      </c>
      <c r="AY2520" s="181" t="s">
        <v>165</v>
      </c>
    </row>
    <row r="2521" s="187" customFormat="true" ht="12" hidden="false" customHeight="false" outlineLevel="0" collapsed="false">
      <c r="B2521" s="188"/>
      <c r="D2521" s="180" t="s">
        <v>174</v>
      </c>
      <c r="E2521" s="189"/>
      <c r="F2521" s="190" t="s">
        <v>2558</v>
      </c>
      <c r="H2521" s="191" t="n">
        <v>0.17424</v>
      </c>
      <c r="I2521" s="192"/>
      <c r="L2521" s="188"/>
      <c r="M2521" s="193"/>
      <c r="N2521" s="194"/>
      <c r="O2521" s="194"/>
      <c r="P2521" s="194"/>
      <c r="Q2521" s="194"/>
      <c r="R2521" s="194"/>
      <c r="S2521" s="194"/>
      <c r="T2521" s="194"/>
      <c r="U2521" s="195"/>
      <c r="AT2521" s="189" t="s">
        <v>174</v>
      </c>
      <c r="AU2521" s="189" t="s">
        <v>83</v>
      </c>
      <c r="AV2521" s="187" t="s">
        <v>83</v>
      </c>
      <c r="AW2521" s="187" t="s">
        <v>176</v>
      </c>
      <c r="AX2521" s="187" t="s">
        <v>73</v>
      </c>
      <c r="AY2521" s="189" t="s">
        <v>165</v>
      </c>
    </row>
    <row r="2522" s="196" customFormat="true" ht="12" hidden="false" customHeight="false" outlineLevel="0" collapsed="false">
      <c r="B2522" s="197"/>
      <c r="D2522" s="180" t="s">
        <v>174</v>
      </c>
      <c r="E2522" s="198"/>
      <c r="F2522" s="199" t="s">
        <v>178</v>
      </c>
      <c r="H2522" s="200" t="n">
        <v>0.17424</v>
      </c>
      <c r="I2522" s="201"/>
      <c r="L2522" s="197"/>
      <c r="M2522" s="202"/>
      <c r="N2522" s="203"/>
      <c r="O2522" s="203"/>
      <c r="P2522" s="203"/>
      <c r="Q2522" s="203"/>
      <c r="R2522" s="203"/>
      <c r="S2522" s="203"/>
      <c r="T2522" s="203"/>
      <c r="U2522" s="204"/>
      <c r="AT2522" s="198" t="s">
        <v>174</v>
      </c>
      <c r="AU2522" s="198" t="s">
        <v>83</v>
      </c>
      <c r="AV2522" s="196" t="s">
        <v>172</v>
      </c>
      <c r="AW2522" s="196" t="s">
        <v>176</v>
      </c>
      <c r="AX2522" s="196" t="s">
        <v>81</v>
      </c>
      <c r="AY2522" s="198" t="s">
        <v>165</v>
      </c>
    </row>
    <row r="2523" s="22" customFormat="true" ht="16.5" hidden="false" customHeight="true" outlineLevel="0" collapsed="false">
      <c r="B2523" s="164"/>
      <c r="C2523" s="205" t="s">
        <v>2559</v>
      </c>
      <c r="D2523" s="205" t="s">
        <v>262</v>
      </c>
      <c r="E2523" s="206" t="s">
        <v>2560</v>
      </c>
      <c r="F2523" s="207" t="s">
        <v>2561</v>
      </c>
      <c r="G2523" s="208" t="s">
        <v>265</v>
      </c>
      <c r="H2523" s="209" t="n">
        <v>0.043</v>
      </c>
      <c r="I2523" s="210"/>
      <c r="J2523" s="211" t="n">
        <f aca="false">ROUND(I2523*H2523,2)</f>
        <v>0</v>
      </c>
      <c r="K2523" s="207" t="s">
        <v>171</v>
      </c>
      <c r="L2523" s="212"/>
      <c r="M2523" s="213"/>
      <c r="N2523" s="214" t="s">
        <v>44</v>
      </c>
      <c r="O2523" s="54"/>
      <c r="P2523" s="174" t="n">
        <f aca="false">O2523*H2523</f>
        <v>0</v>
      </c>
      <c r="Q2523" s="174" t="n">
        <v>1</v>
      </c>
      <c r="R2523" s="174" t="n">
        <f aca="false">Q2523*H2523</f>
        <v>0.043</v>
      </c>
      <c r="S2523" s="174" t="n">
        <v>0</v>
      </c>
      <c r="T2523" s="174" t="n">
        <f aca="false">S2523*H2523</f>
        <v>0</v>
      </c>
      <c r="U2523" s="175"/>
      <c r="AR2523" s="176" t="s">
        <v>369</v>
      </c>
      <c r="AT2523" s="176" t="s">
        <v>262</v>
      </c>
      <c r="AU2523" s="176" t="s">
        <v>83</v>
      </c>
      <c r="AY2523" s="3" t="s">
        <v>165</v>
      </c>
      <c r="BE2523" s="177" t="n">
        <f aca="false">IF(N2523="základní",J2523,0)</f>
        <v>0</v>
      </c>
      <c r="BF2523" s="177" t="n">
        <f aca="false">IF(N2523="snížená",J2523,0)</f>
        <v>0</v>
      </c>
      <c r="BG2523" s="177" t="n">
        <f aca="false">IF(N2523="zákl. přenesená",J2523,0)</f>
        <v>0</v>
      </c>
      <c r="BH2523" s="177" t="n">
        <f aca="false">IF(N2523="sníž. přenesená",J2523,0)</f>
        <v>0</v>
      </c>
      <c r="BI2523" s="177" t="n">
        <f aca="false">IF(N2523="nulová",J2523,0)</f>
        <v>0</v>
      </c>
      <c r="BJ2523" s="3" t="s">
        <v>81</v>
      </c>
      <c r="BK2523" s="177" t="n">
        <f aca="false">ROUND(I2523*H2523,2)</f>
        <v>0</v>
      </c>
      <c r="BL2523" s="3" t="s">
        <v>273</v>
      </c>
      <c r="BM2523" s="176" t="s">
        <v>2562</v>
      </c>
    </row>
    <row r="2524" s="178" customFormat="true" ht="12" hidden="false" customHeight="false" outlineLevel="0" collapsed="false">
      <c r="B2524" s="179"/>
      <c r="D2524" s="180" t="s">
        <v>174</v>
      </c>
      <c r="E2524" s="181"/>
      <c r="F2524" s="182" t="s">
        <v>2547</v>
      </c>
      <c r="H2524" s="181"/>
      <c r="I2524" s="183"/>
      <c r="L2524" s="179"/>
      <c r="M2524" s="184"/>
      <c r="N2524" s="185"/>
      <c r="O2524" s="185"/>
      <c r="P2524" s="185"/>
      <c r="Q2524" s="185"/>
      <c r="R2524" s="185"/>
      <c r="S2524" s="185"/>
      <c r="T2524" s="185"/>
      <c r="U2524" s="186"/>
      <c r="AT2524" s="181" t="s">
        <v>174</v>
      </c>
      <c r="AU2524" s="181" t="s">
        <v>83</v>
      </c>
      <c r="AV2524" s="178" t="s">
        <v>81</v>
      </c>
      <c r="AW2524" s="178" t="s">
        <v>176</v>
      </c>
      <c r="AX2524" s="178" t="s">
        <v>73</v>
      </c>
      <c r="AY2524" s="181" t="s">
        <v>165</v>
      </c>
    </row>
    <row r="2525" s="187" customFormat="true" ht="12" hidden="false" customHeight="false" outlineLevel="0" collapsed="false">
      <c r="B2525" s="188"/>
      <c r="D2525" s="180" t="s">
        <v>174</v>
      </c>
      <c r="E2525" s="189"/>
      <c r="F2525" s="190" t="s">
        <v>2563</v>
      </c>
      <c r="H2525" s="191" t="n">
        <v>0.0432575</v>
      </c>
      <c r="I2525" s="192"/>
      <c r="L2525" s="188"/>
      <c r="M2525" s="193"/>
      <c r="N2525" s="194"/>
      <c r="O2525" s="194"/>
      <c r="P2525" s="194"/>
      <c r="Q2525" s="194"/>
      <c r="R2525" s="194"/>
      <c r="S2525" s="194"/>
      <c r="T2525" s="194"/>
      <c r="U2525" s="195"/>
      <c r="AT2525" s="189" t="s">
        <v>174</v>
      </c>
      <c r="AU2525" s="189" t="s">
        <v>83</v>
      </c>
      <c r="AV2525" s="187" t="s">
        <v>83</v>
      </c>
      <c r="AW2525" s="187" t="s">
        <v>176</v>
      </c>
      <c r="AX2525" s="187" t="s">
        <v>73</v>
      </c>
      <c r="AY2525" s="189" t="s">
        <v>165</v>
      </c>
    </row>
    <row r="2526" s="196" customFormat="true" ht="12" hidden="false" customHeight="false" outlineLevel="0" collapsed="false">
      <c r="B2526" s="197"/>
      <c r="D2526" s="180" t="s">
        <v>174</v>
      </c>
      <c r="E2526" s="198"/>
      <c r="F2526" s="199" t="s">
        <v>178</v>
      </c>
      <c r="H2526" s="200" t="n">
        <v>0.0432575</v>
      </c>
      <c r="I2526" s="201"/>
      <c r="L2526" s="197"/>
      <c r="M2526" s="202"/>
      <c r="N2526" s="203"/>
      <c r="O2526" s="203"/>
      <c r="P2526" s="203"/>
      <c r="Q2526" s="203"/>
      <c r="R2526" s="203"/>
      <c r="S2526" s="203"/>
      <c r="T2526" s="203"/>
      <c r="U2526" s="204"/>
      <c r="AT2526" s="198" t="s">
        <v>174</v>
      </c>
      <c r="AU2526" s="198" t="s">
        <v>83</v>
      </c>
      <c r="AV2526" s="196" t="s">
        <v>172</v>
      </c>
      <c r="AW2526" s="196" t="s">
        <v>176</v>
      </c>
      <c r="AX2526" s="196" t="s">
        <v>81</v>
      </c>
      <c r="AY2526" s="198" t="s">
        <v>165</v>
      </c>
    </row>
    <row r="2527" s="22" customFormat="true" ht="36" hidden="false" customHeight="true" outlineLevel="0" collapsed="false">
      <c r="B2527" s="164"/>
      <c r="C2527" s="165" t="s">
        <v>2564</v>
      </c>
      <c r="D2527" s="165" t="s">
        <v>167</v>
      </c>
      <c r="E2527" s="166" t="s">
        <v>2565</v>
      </c>
      <c r="F2527" s="167" t="s">
        <v>2566</v>
      </c>
      <c r="G2527" s="168" t="s">
        <v>181</v>
      </c>
      <c r="H2527" s="169" t="n">
        <v>33</v>
      </c>
      <c r="I2527" s="170"/>
      <c r="J2527" s="171" t="n">
        <f aca="false">ROUND(I2527*H2527,2)</f>
        <v>0</v>
      </c>
      <c r="K2527" s="167"/>
      <c r="L2527" s="23"/>
      <c r="M2527" s="172"/>
      <c r="N2527" s="173" t="s">
        <v>44</v>
      </c>
      <c r="O2527" s="54"/>
      <c r="P2527" s="174" t="n">
        <f aca="false">O2527*H2527</f>
        <v>0</v>
      </c>
      <c r="Q2527" s="174" t="n">
        <v>0</v>
      </c>
      <c r="R2527" s="174" t="n">
        <f aca="false">Q2527*H2527</f>
        <v>0</v>
      </c>
      <c r="S2527" s="174" t="n">
        <v>0</v>
      </c>
      <c r="T2527" s="174" t="n">
        <f aca="false">S2527*H2527</f>
        <v>0</v>
      </c>
      <c r="U2527" s="175"/>
      <c r="AR2527" s="176" t="s">
        <v>273</v>
      </c>
      <c r="AT2527" s="176" t="s">
        <v>167</v>
      </c>
      <c r="AU2527" s="176" t="s">
        <v>83</v>
      </c>
      <c r="AY2527" s="3" t="s">
        <v>165</v>
      </c>
      <c r="BE2527" s="177" t="n">
        <f aca="false">IF(N2527="základní",J2527,0)</f>
        <v>0</v>
      </c>
      <c r="BF2527" s="177" t="n">
        <f aca="false">IF(N2527="snížená",J2527,0)</f>
        <v>0</v>
      </c>
      <c r="BG2527" s="177" t="n">
        <f aca="false">IF(N2527="zákl. přenesená",J2527,0)</f>
        <v>0</v>
      </c>
      <c r="BH2527" s="177" t="n">
        <f aca="false">IF(N2527="sníž. přenesená",J2527,0)</f>
        <v>0</v>
      </c>
      <c r="BI2527" s="177" t="n">
        <f aca="false">IF(N2527="nulová",J2527,0)</f>
        <v>0</v>
      </c>
      <c r="BJ2527" s="3" t="s">
        <v>81</v>
      </c>
      <c r="BK2527" s="177" t="n">
        <f aca="false">ROUND(I2527*H2527,2)</f>
        <v>0</v>
      </c>
      <c r="BL2527" s="3" t="s">
        <v>273</v>
      </c>
      <c r="BM2527" s="176" t="s">
        <v>2567</v>
      </c>
    </row>
    <row r="2528" s="187" customFormat="true" ht="12" hidden="false" customHeight="false" outlineLevel="0" collapsed="false">
      <c r="B2528" s="188"/>
      <c r="D2528" s="180" t="s">
        <v>174</v>
      </c>
      <c r="E2528" s="189"/>
      <c r="F2528" s="190" t="s">
        <v>2568</v>
      </c>
      <c r="H2528" s="191" t="n">
        <v>33</v>
      </c>
      <c r="I2528" s="192"/>
      <c r="L2528" s="188"/>
      <c r="M2528" s="193"/>
      <c r="N2528" s="194"/>
      <c r="O2528" s="194"/>
      <c r="P2528" s="194"/>
      <c r="Q2528" s="194"/>
      <c r="R2528" s="194"/>
      <c r="S2528" s="194"/>
      <c r="T2528" s="194"/>
      <c r="U2528" s="195"/>
      <c r="AT2528" s="189" t="s">
        <v>174</v>
      </c>
      <c r="AU2528" s="189" t="s">
        <v>83</v>
      </c>
      <c r="AV2528" s="187" t="s">
        <v>83</v>
      </c>
      <c r="AW2528" s="187" t="s">
        <v>176</v>
      </c>
      <c r="AX2528" s="187" t="s">
        <v>73</v>
      </c>
      <c r="AY2528" s="189" t="s">
        <v>165</v>
      </c>
    </row>
    <row r="2529" s="196" customFormat="true" ht="12" hidden="false" customHeight="false" outlineLevel="0" collapsed="false">
      <c r="B2529" s="197"/>
      <c r="D2529" s="180" t="s">
        <v>174</v>
      </c>
      <c r="E2529" s="198"/>
      <c r="F2529" s="199" t="s">
        <v>178</v>
      </c>
      <c r="H2529" s="200" t="n">
        <v>33</v>
      </c>
      <c r="I2529" s="201"/>
      <c r="L2529" s="197"/>
      <c r="M2529" s="202"/>
      <c r="N2529" s="203"/>
      <c r="O2529" s="203"/>
      <c r="P2529" s="203"/>
      <c r="Q2529" s="203"/>
      <c r="R2529" s="203"/>
      <c r="S2529" s="203"/>
      <c r="T2529" s="203"/>
      <c r="U2529" s="204"/>
      <c r="AT2529" s="198" t="s">
        <v>174</v>
      </c>
      <c r="AU2529" s="198" t="s">
        <v>83</v>
      </c>
      <c r="AV2529" s="196" t="s">
        <v>172</v>
      </c>
      <c r="AW2529" s="196" t="s">
        <v>176</v>
      </c>
      <c r="AX2529" s="196" t="s">
        <v>81</v>
      </c>
      <c r="AY2529" s="198" t="s">
        <v>165</v>
      </c>
    </row>
    <row r="2530" s="22" customFormat="true" ht="16.5" hidden="false" customHeight="true" outlineLevel="0" collapsed="false">
      <c r="B2530" s="164"/>
      <c r="C2530" s="165" t="s">
        <v>2569</v>
      </c>
      <c r="D2530" s="165" t="s">
        <v>167</v>
      </c>
      <c r="E2530" s="166" t="s">
        <v>2570</v>
      </c>
      <c r="F2530" s="167" t="s">
        <v>2571</v>
      </c>
      <c r="G2530" s="168" t="s">
        <v>2447</v>
      </c>
      <c r="H2530" s="169" t="n">
        <v>2</v>
      </c>
      <c r="I2530" s="170"/>
      <c r="J2530" s="171" t="n">
        <f aca="false">ROUND(I2530*H2530,2)</f>
        <v>0</v>
      </c>
      <c r="K2530" s="167"/>
      <c r="L2530" s="23"/>
      <c r="M2530" s="172"/>
      <c r="N2530" s="173" t="s">
        <v>44</v>
      </c>
      <c r="O2530" s="54"/>
      <c r="P2530" s="174" t="n">
        <f aca="false">O2530*H2530</f>
        <v>0</v>
      </c>
      <c r="Q2530" s="174" t="n">
        <v>0</v>
      </c>
      <c r="R2530" s="174" t="n">
        <f aca="false">Q2530*H2530</f>
        <v>0</v>
      </c>
      <c r="S2530" s="174" t="n">
        <v>0</v>
      </c>
      <c r="T2530" s="174" t="n">
        <f aca="false">S2530*H2530</f>
        <v>0</v>
      </c>
      <c r="U2530" s="175"/>
      <c r="AR2530" s="176" t="s">
        <v>273</v>
      </c>
      <c r="AT2530" s="176" t="s">
        <v>167</v>
      </c>
      <c r="AU2530" s="176" t="s">
        <v>83</v>
      </c>
      <c r="AY2530" s="3" t="s">
        <v>165</v>
      </c>
      <c r="BE2530" s="177" t="n">
        <f aca="false">IF(N2530="základní",J2530,0)</f>
        <v>0</v>
      </c>
      <c r="BF2530" s="177" t="n">
        <f aca="false">IF(N2530="snížená",J2530,0)</f>
        <v>0</v>
      </c>
      <c r="BG2530" s="177" t="n">
        <f aca="false">IF(N2530="zákl. přenesená",J2530,0)</f>
        <v>0</v>
      </c>
      <c r="BH2530" s="177" t="n">
        <f aca="false">IF(N2530="sníž. přenesená",J2530,0)</f>
        <v>0</v>
      </c>
      <c r="BI2530" s="177" t="n">
        <f aca="false">IF(N2530="nulová",J2530,0)</f>
        <v>0</v>
      </c>
      <c r="BJ2530" s="3" t="s">
        <v>81</v>
      </c>
      <c r="BK2530" s="177" t="n">
        <f aca="false">ROUND(I2530*H2530,2)</f>
        <v>0</v>
      </c>
      <c r="BL2530" s="3" t="s">
        <v>273</v>
      </c>
      <c r="BM2530" s="176" t="s">
        <v>2572</v>
      </c>
    </row>
    <row r="2531" s="187" customFormat="true" ht="12" hidden="false" customHeight="false" outlineLevel="0" collapsed="false">
      <c r="B2531" s="188"/>
      <c r="D2531" s="180" t="s">
        <v>174</v>
      </c>
      <c r="E2531" s="189"/>
      <c r="F2531" s="190" t="s">
        <v>2573</v>
      </c>
      <c r="H2531" s="191" t="n">
        <v>2</v>
      </c>
      <c r="I2531" s="192"/>
      <c r="L2531" s="188"/>
      <c r="M2531" s="193"/>
      <c r="N2531" s="194"/>
      <c r="O2531" s="194"/>
      <c r="P2531" s="194"/>
      <c r="Q2531" s="194"/>
      <c r="R2531" s="194"/>
      <c r="S2531" s="194"/>
      <c r="T2531" s="194"/>
      <c r="U2531" s="195"/>
      <c r="AT2531" s="189" t="s">
        <v>174</v>
      </c>
      <c r="AU2531" s="189" t="s">
        <v>83</v>
      </c>
      <c r="AV2531" s="187" t="s">
        <v>83</v>
      </c>
      <c r="AW2531" s="187" t="s">
        <v>176</v>
      </c>
      <c r="AX2531" s="187" t="s">
        <v>73</v>
      </c>
      <c r="AY2531" s="189" t="s">
        <v>165</v>
      </c>
    </row>
    <row r="2532" s="196" customFormat="true" ht="12" hidden="false" customHeight="false" outlineLevel="0" collapsed="false">
      <c r="B2532" s="197"/>
      <c r="D2532" s="180" t="s">
        <v>174</v>
      </c>
      <c r="E2532" s="198"/>
      <c r="F2532" s="199" t="s">
        <v>178</v>
      </c>
      <c r="H2532" s="200" t="n">
        <v>2</v>
      </c>
      <c r="I2532" s="201"/>
      <c r="L2532" s="197"/>
      <c r="M2532" s="202"/>
      <c r="N2532" s="203"/>
      <c r="O2532" s="203"/>
      <c r="P2532" s="203"/>
      <c r="Q2532" s="203"/>
      <c r="R2532" s="203"/>
      <c r="S2532" s="203"/>
      <c r="T2532" s="203"/>
      <c r="U2532" s="204"/>
      <c r="AT2532" s="198" t="s">
        <v>174</v>
      </c>
      <c r="AU2532" s="198" t="s">
        <v>83</v>
      </c>
      <c r="AV2532" s="196" t="s">
        <v>172</v>
      </c>
      <c r="AW2532" s="196" t="s">
        <v>176</v>
      </c>
      <c r="AX2532" s="196" t="s">
        <v>81</v>
      </c>
      <c r="AY2532" s="198" t="s">
        <v>165</v>
      </c>
    </row>
    <row r="2533" s="22" customFormat="true" ht="24" hidden="false" customHeight="true" outlineLevel="0" collapsed="false">
      <c r="B2533" s="164"/>
      <c r="C2533" s="165" t="s">
        <v>2574</v>
      </c>
      <c r="D2533" s="165" t="s">
        <v>167</v>
      </c>
      <c r="E2533" s="166" t="s">
        <v>2575</v>
      </c>
      <c r="F2533" s="167" t="s">
        <v>2576</v>
      </c>
      <c r="G2533" s="168" t="s">
        <v>2447</v>
      </c>
      <c r="H2533" s="169" t="n">
        <v>2</v>
      </c>
      <c r="I2533" s="170"/>
      <c r="J2533" s="171" t="n">
        <f aca="false">ROUND(I2533*H2533,2)</f>
        <v>0</v>
      </c>
      <c r="K2533" s="167"/>
      <c r="L2533" s="23"/>
      <c r="M2533" s="172"/>
      <c r="N2533" s="173" t="s">
        <v>44</v>
      </c>
      <c r="O2533" s="54"/>
      <c r="P2533" s="174" t="n">
        <f aca="false">O2533*H2533</f>
        <v>0</v>
      </c>
      <c r="Q2533" s="174" t="n">
        <v>0</v>
      </c>
      <c r="R2533" s="174" t="n">
        <f aca="false">Q2533*H2533</f>
        <v>0</v>
      </c>
      <c r="S2533" s="174" t="n">
        <v>0</v>
      </c>
      <c r="T2533" s="174" t="n">
        <f aca="false">S2533*H2533</f>
        <v>0</v>
      </c>
      <c r="U2533" s="175"/>
      <c r="AR2533" s="176" t="s">
        <v>273</v>
      </c>
      <c r="AT2533" s="176" t="s">
        <v>167</v>
      </c>
      <c r="AU2533" s="176" t="s">
        <v>83</v>
      </c>
      <c r="AY2533" s="3" t="s">
        <v>165</v>
      </c>
      <c r="BE2533" s="177" t="n">
        <f aca="false">IF(N2533="základní",J2533,0)</f>
        <v>0</v>
      </c>
      <c r="BF2533" s="177" t="n">
        <f aca="false">IF(N2533="snížená",J2533,0)</f>
        <v>0</v>
      </c>
      <c r="BG2533" s="177" t="n">
        <f aca="false">IF(N2533="zákl. přenesená",J2533,0)</f>
        <v>0</v>
      </c>
      <c r="BH2533" s="177" t="n">
        <f aca="false">IF(N2533="sníž. přenesená",J2533,0)</f>
        <v>0</v>
      </c>
      <c r="BI2533" s="177" t="n">
        <f aca="false">IF(N2533="nulová",J2533,0)</f>
        <v>0</v>
      </c>
      <c r="BJ2533" s="3" t="s">
        <v>81</v>
      </c>
      <c r="BK2533" s="177" t="n">
        <f aca="false">ROUND(I2533*H2533,2)</f>
        <v>0</v>
      </c>
      <c r="BL2533" s="3" t="s">
        <v>273</v>
      </c>
      <c r="BM2533" s="176" t="s">
        <v>2577</v>
      </c>
    </row>
    <row r="2534" s="22" customFormat="true" ht="24" hidden="false" customHeight="true" outlineLevel="0" collapsed="false">
      <c r="B2534" s="164"/>
      <c r="C2534" s="165" t="s">
        <v>2578</v>
      </c>
      <c r="D2534" s="165" t="s">
        <v>167</v>
      </c>
      <c r="E2534" s="166" t="s">
        <v>2579</v>
      </c>
      <c r="F2534" s="167" t="s">
        <v>2580</v>
      </c>
      <c r="G2534" s="168" t="s">
        <v>2447</v>
      </c>
      <c r="H2534" s="169" t="n">
        <v>2</v>
      </c>
      <c r="I2534" s="170"/>
      <c r="J2534" s="171" t="n">
        <f aca="false">ROUND(I2534*H2534,2)</f>
        <v>0</v>
      </c>
      <c r="K2534" s="167"/>
      <c r="L2534" s="23"/>
      <c r="M2534" s="172"/>
      <c r="N2534" s="173" t="s">
        <v>44</v>
      </c>
      <c r="O2534" s="54"/>
      <c r="P2534" s="174" t="n">
        <f aca="false">O2534*H2534</f>
        <v>0</v>
      </c>
      <c r="Q2534" s="174" t="n">
        <v>0</v>
      </c>
      <c r="R2534" s="174" t="n">
        <f aca="false">Q2534*H2534</f>
        <v>0</v>
      </c>
      <c r="S2534" s="174" t="n">
        <v>0</v>
      </c>
      <c r="T2534" s="174" t="n">
        <f aca="false">S2534*H2534</f>
        <v>0</v>
      </c>
      <c r="U2534" s="175"/>
      <c r="AR2534" s="176" t="s">
        <v>273</v>
      </c>
      <c r="AT2534" s="176" t="s">
        <v>167</v>
      </c>
      <c r="AU2534" s="176" t="s">
        <v>83</v>
      </c>
      <c r="AY2534" s="3" t="s">
        <v>165</v>
      </c>
      <c r="BE2534" s="177" t="n">
        <f aca="false">IF(N2534="základní",J2534,0)</f>
        <v>0</v>
      </c>
      <c r="BF2534" s="177" t="n">
        <f aca="false">IF(N2534="snížená",J2534,0)</f>
        <v>0</v>
      </c>
      <c r="BG2534" s="177" t="n">
        <f aca="false">IF(N2534="zákl. přenesená",J2534,0)</f>
        <v>0</v>
      </c>
      <c r="BH2534" s="177" t="n">
        <f aca="false">IF(N2534="sníž. přenesená",J2534,0)</f>
        <v>0</v>
      </c>
      <c r="BI2534" s="177" t="n">
        <f aca="false">IF(N2534="nulová",J2534,0)</f>
        <v>0</v>
      </c>
      <c r="BJ2534" s="3" t="s">
        <v>81</v>
      </c>
      <c r="BK2534" s="177" t="n">
        <f aca="false">ROUND(I2534*H2534,2)</f>
        <v>0</v>
      </c>
      <c r="BL2534" s="3" t="s">
        <v>273</v>
      </c>
      <c r="BM2534" s="176" t="s">
        <v>2581</v>
      </c>
    </row>
    <row r="2535" s="22" customFormat="true" ht="48" hidden="false" customHeight="true" outlineLevel="0" collapsed="false">
      <c r="B2535" s="164"/>
      <c r="C2535" s="165" t="s">
        <v>2582</v>
      </c>
      <c r="D2535" s="165" t="s">
        <v>167</v>
      </c>
      <c r="E2535" s="166" t="s">
        <v>2583</v>
      </c>
      <c r="F2535" s="167" t="s">
        <v>2584</v>
      </c>
      <c r="G2535" s="168" t="s">
        <v>265</v>
      </c>
      <c r="H2535" s="169" t="n">
        <v>0.661</v>
      </c>
      <c r="I2535" s="170"/>
      <c r="J2535" s="171" t="n">
        <f aca="false">ROUND(I2535*H2535,2)</f>
        <v>0</v>
      </c>
      <c r="K2535" s="167" t="s">
        <v>171</v>
      </c>
      <c r="L2535" s="23"/>
      <c r="M2535" s="172"/>
      <c r="N2535" s="173" t="s">
        <v>44</v>
      </c>
      <c r="O2535" s="54"/>
      <c r="P2535" s="174" t="n">
        <f aca="false">O2535*H2535</f>
        <v>0</v>
      </c>
      <c r="Q2535" s="174" t="n">
        <v>0</v>
      </c>
      <c r="R2535" s="174" t="n">
        <f aca="false">Q2535*H2535</f>
        <v>0</v>
      </c>
      <c r="S2535" s="174" t="n">
        <v>0</v>
      </c>
      <c r="T2535" s="174" t="n">
        <f aca="false">S2535*H2535</f>
        <v>0</v>
      </c>
      <c r="U2535" s="175"/>
      <c r="AR2535" s="176" t="s">
        <v>273</v>
      </c>
      <c r="AT2535" s="176" t="s">
        <v>167</v>
      </c>
      <c r="AU2535" s="176" t="s">
        <v>83</v>
      </c>
      <c r="AY2535" s="3" t="s">
        <v>165</v>
      </c>
      <c r="BE2535" s="177" t="n">
        <f aca="false">IF(N2535="základní",J2535,0)</f>
        <v>0</v>
      </c>
      <c r="BF2535" s="177" t="n">
        <f aca="false">IF(N2535="snížená",J2535,0)</f>
        <v>0</v>
      </c>
      <c r="BG2535" s="177" t="n">
        <f aca="false">IF(N2535="zákl. přenesená",J2535,0)</f>
        <v>0</v>
      </c>
      <c r="BH2535" s="177" t="n">
        <f aca="false">IF(N2535="sníž. přenesená",J2535,0)</f>
        <v>0</v>
      </c>
      <c r="BI2535" s="177" t="n">
        <f aca="false">IF(N2535="nulová",J2535,0)</f>
        <v>0</v>
      </c>
      <c r="BJ2535" s="3" t="s">
        <v>81</v>
      </c>
      <c r="BK2535" s="177" t="n">
        <f aca="false">ROUND(I2535*H2535,2)</f>
        <v>0</v>
      </c>
      <c r="BL2535" s="3" t="s">
        <v>273</v>
      </c>
      <c r="BM2535" s="176" t="s">
        <v>2585</v>
      </c>
    </row>
    <row r="2536" s="150" customFormat="true" ht="23" hidden="false" customHeight="true" outlineLevel="0" collapsed="false">
      <c r="B2536" s="151"/>
      <c r="D2536" s="152" t="s">
        <v>72</v>
      </c>
      <c r="E2536" s="162" t="s">
        <v>2586</v>
      </c>
      <c r="F2536" s="162" t="s">
        <v>2587</v>
      </c>
      <c r="I2536" s="154"/>
      <c r="J2536" s="163" t="n">
        <f aca="false">BK2536</f>
        <v>0</v>
      </c>
      <c r="L2536" s="151"/>
      <c r="M2536" s="156"/>
      <c r="N2536" s="157"/>
      <c r="O2536" s="157"/>
      <c r="P2536" s="158" t="n">
        <f aca="false">SUM(P2537:P2618)</f>
        <v>0</v>
      </c>
      <c r="Q2536" s="157"/>
      <c r="R2536" s="158" t="n">
        <f aca="false">SUM(R2537:R2618)</f>
        <v>7.85111423</v>
      </c>
      <c r="S2536" s="157"/>
      <c r="T2536" s="158" t="n">
        <f aca="false">SUM(T2537:T2618)</f>
        <v>0</v>
      </c>
      <c r="U2536" s="159"/>
      <c r="AR2536" s="152" t="s">
        <v>83</v>
      </c>
      <c r="AT2536" s="160" t="s">
        <v>72</v>
      </c>
      <c r="AU2536" s="160" t="s">
        <v>81</v>
      </c>
      <c r="AY2536" s="152" t="s">
        <v>165</v>
      </c>
      <c r="BK2536" s="161" t="n">
        <f aca="false">SUM(BK2537:BK2618)</f>
        <v>0</v>
      </c>
    </row>
    <row r="2537" s="22" customFormat="true" ht="16.5" hidden="false" customHeight="true" outlineLevel="0" collapsed="false">
      <c r="B2537" s="164"/>
      <c r="C2537" s="165" t="s">
        <v>2588</v>
      </c>
      <c r="D2537" s="165" t="s">
        <v>167</v>
      </c>
      <c r="E2537" s="166" t="s">
        <v>2589</v>
      </c>
      <c r="F2537" s="167" t="s">
        <v>2590</v>
      </c>
      <c r="G2537" s="168" t="s">
        <v>170</v>
      </c>
      <c r="H2537" s="169" t="n">
        <v>260.481</v>
      </c>
      <c r="I2537" s="170"/>
      <c r="J2537" s="171" t="n">
        <f aca="false">ROUND(I2537*H2537,2)</f>
        <v>0</v>
      </c>
      <c r="K2537" s="167" t="s">
        <v>171</v>
      </c>
      <c r="L2537" s="23"/>
      <c r="M2537" s="172"/>
      <c r="N2537" s="173" t="s">
        <v>44</v>
      </c>
      <c r="O2537" s="54"/>
      <c r="P2537" s="174" t="n">
        <f aca="false">O2537*H2537</f>
        <v>0</v>
      </c>
      <c r="Q2537" s="174" t="n">
        <v>0.0003</v>
      </c>
      <c r="R2537" s="174" t="n">
        <f aca="false">Q2537*H2537</f>
        <v>0.0781443</v>
      </c>
      <c r="S2537" s="174" t="n">
        <v>0</v>
      </c>
      <c r="T2537" s="174" t="n">
        <f aca="false">S2537*H2537</f>
        <v>0</v>
      </c>
      <c r="U2537" s="175"/>
      <c r="AR2537" s="176" t="s">
        <v>273</v>
      </c>
      <c r="AT2537" s="176" t="s">
        <v>167</v>
      </c>
      <c r="AU2537" s="176" t="s">
        <v>83</v>
      </c>
      <c r="AY2537" s="3" t="s">
        <v>165</v>
      </c>
      <c r="BE2537" s="177" t="n">
        <f aca="false">IF(N2537="základní",J2537,0)</f>
        <v>0</v>
      </c>
      <c r="BF2537" s="177" t="n">
        <f aca="false">IF(N2537="snížená",J2537,0)</f>
        <v>0</v>
      </c>
      <c r="BG2537" s="177" t="n">
        <f aca="false">IF(N2537="zákl. přenesená",J2537,0)</f>
        <v>0</v>
      </c>
      <c r="BH2537" s="177" t="n">
        <f aca="false">IF(N2537="sníž. přenesená",J2537,0)</f>
        <v>0</v>
      </c>
      <c r="BI2537" s="177" t="n">
        <f aca="false">IF(N2537="nulová",J2537,0)</f>
        <v>0</v>
      </c>
      <c r="BJ2537" s="3" t="s">
        <v>81</v>
      </c>
      <c r="BK2537" s="177" t="n">
        <f aca="false">ROUND(I2537*H2537,2)</f>
        <v>0</v>
      </c>
      <c r="BL2537" s="3" t="s">
        <v>273</v>
      </c>
      <c r="BM2537" s="176" t="s">
        <v>2591</v>
      </c>
    </row>
    <row r="2538" s="178" customFormat="true" ht="12" hidden="false" customHeight="false" outlineLevel="0" collapsed="false">
      <c r="B2538" s="179"/>
      <c r="D2538" s="180" t="s">
        <v>174</v>
      </c>
      <c r="E2538" s="181"/>
      <c r="F2538" s="182" t="s">
        <v>1437</v>
      </c>
      <c r="H2538" s="181"/>
      <c r="I2538" s="183"/>
      <c r="L2538" s="179"/>
      <c r="M2538" s="184"/>
      <c r="N2538" s="185"/>
      <c r="O2538" s="185"/>
      <c r="P2538" s="185"/>
      <c r="Q2538" s="185"/>
      <c r="R2538" s="185"/>
      <c r="S2538" s="185"/>
      <c r="T2538" s="185"/>
      <c r="U2538" s="186"/>
      <c r="AT2538" s="181" t="s">
        <v>174</v>
      </c>
      <c r="AU2538" s="181" t="s">
        <v>83</v>
      </c>
      <c r="AV2538" s="178" t="s">
        <v>81</v>
      </c>
      <c r="AW2538" s="178" t="s">
        <v>176</v>
      </c>
      <c r="AX2538" s="178" t="s">
        <v>73</v>
      </c>
      <c r="AY2538" s="181" t="s">
        <v>165</v>
      </c>
    </row>
    <row r="2539" s="187" customFormat="true" ht="12" hidden="false" customHeight="false" outlineLevel="0" collapsed="false">
      <c r="B2539" s="188"/>
      <c r="D2539" s="180" t="s">
        <v>174</v>
      </c>
      <c r="E2539" s="189"/>
      <c r="F2539" s="190" t="s">
        <v>2592</v>
      </c>
      <c r="H2539" s="191" t="n">
        <v>14.421</v>
      </c>
      <c r="I2539" s="192"/>
      <c r="L2539" s="188"/>
      <c r="M2539" s="193"/>
      <c r="N2539" s="194"/>
      <c r="O2539" s="194"/>
      <c r="P2539" s="194"/>
      <c r="Q2539" s="194"/>
      <c r="R2539" s="194"/>
      <c r="S2539" s="194"/>
      <c r="T2539" s="194"/>
      <c r="U2539" s="195"/>
      <c r="AT2539" s="189" t="s">
        <v>174</v>
      </c>
      <c r="AU2539" s="189" t="s">
        <v>83</v>
      </c>
      <c r="AV2539" s="187" t="s">
        <v>83</v>
      </c>
      <c r="AW2539" s="187" t="s">
        <v>176</v>
      </c>
      <c r="AX2539" s="187" t="s">
        <v>73</v>
      </c>
      <c r="AY2539" s="189" t="s">
        <v>165</v>
      </c>
    </row>
    <row r="2540" s="178" customFormat="true" ht="12" hidden="false" customHeight="false" outlineLevel="0" collapsed="false">
      <c r="B2540" s="179"/>
      <c r="D2540" s="180" t="s">
        <v>174</v>
      </c>
      <c r="E2540" s="181"/>
      <c r="F2540" s="182" t="s">
        <v>1437</v>
      </c>
      <c r="H2540" s="181"/>
      <c r="I2540" s="183"/>
      <c r="L2540" s="179"/>
      <c r="M2540" s="184"/>
      <c r="N2540" s="185"/>
      <c r="O2540" s="185"/>
      <c r="P2540" s="185"/>
      <c r="Q2540" s="185"/>
      <c r="R2540" s="185"/>
      <c r="S2540" s="185"/>
      <c r="T2540" s="185"/>
      <c r="U2540" s="186"/>
      <c r="AT2540" s="181" t="s">
        <v>174</v>
      </c>
      <c r="AU2540" s="181" t="s">
        <v>83</v>
      </c>
      <c r="AV2540" s="178" t="s">
        <v>81</v>
      </c>
      <c r="AW2540" s="178" t="s">
        <v>176</v>
      </c>
      <c r="AX2540" s="178" t="s">
        <v>73</v>
      </c>
      <c r="AY2540" s="181" t="s">
        <v>165</v>
      </c>
    </row>
    <row r="2541" s="187" customFormat="true" ht="12" hidden="false" customHeight="false" outlineLevel="0" collapsed="false">
      <c r="B2541" s="188"/>
      <c r="D2541" s="180" t="s">
        <v>174</v>
      </c>
      <c r="E2541" s="189"/>
      <c r="F2541" s="190" t="s">
        <v>2593</v>
      </c>
      <c r="H2541" s="191" t="n">
        <v>6.555</v>
      </c>
      <c r="I2541" s="192"/>
      <c r="L2541" s="188"/>
      <c r="M2541" s="193"/>
      <c r="N2541" s="194"/>
      <c r="O2541" s="194"/>
      <c r="P2541" s="194"/>
      <c r="Q2541" s="194"/>
      <c r="R2541" s="194"/>
      <c r="S2541" s="194"/>
      <c r="T2541" s="194"/>
      <c r="U2541" s="195"/>
      <c r="AT2541" s="189" t="s">
        <v>174</v>
      </c>
      <c r="AU2541" s="189" t="s">
        <v>83</v>
      </c>
      <c r="AV2541" s="187" t="s">
        <v>83</v>
      </c>
      <c r="AW2541" s="187" t="s">
        <v>176</v>
      </c>
      <c r="AX2541" s="187" t="s">
        <v>73</v>
      </c>
      <c r="AY2541" s="189" t="s">
        <v>165</v>
      </c>
    </row>
    <row r="2542" s="187" customFormat="true" ht="12" hidden="false" customHeight="false" outlineLevel="0" collapsed="false">
      <c r="B2542" s="188"/>
      <c r="D2542" s="180" t="s">
        <v>174</v>
      </c>
      <c r="E2542" s="189"/>
      <c r="F2542" s="190" t="s">
        <v>2594</v>
      </c>
      <c r="H2542" s="191" t="n">
        <v>2.223</v>
      </c>
      <c r="I2542" s="192"/>
      <c r="L2542" s="188"/>
      <c r="M2542" s="193"/>
      <c r="N2542" s="194"/>
      <c r="O2542" s="194"/>
      <c r="P2542" s="194"/>
      <c r="Q2542" s="194"/>
      <c r="R2542" s="194"/>
      <c r="S2542" s="194"/>
      <c r="T2542" s="194"/>
      <c r="U2542" s="195"/>
      <c r="AT2542" s="189" t="s">
        <v>174</v>
      </c>
      <c r="AU2542" s="189" t="s">
        <v>83</v>
      </c>
      <c r="AV2542" s="187" t="s">
        <v>83</v>
      </c>
      <c r="AW2542" s="187" t="s">
        <v>176</v>
      </c>
      <c r="AX2542" s="187" t="s">
        <v>73</v>
      </c>
      <c r="AY2542" s="189" t="s">
        <v>165</v>
      </c>
    </row>
    <row r="2543" s="187" customFormat="true" ht="12" hidden="false" customHeight="false" outlineLevel="0" collapsed="false">
      <c r="B2543" s="188"/>
      <c r="D2543" s="180" t="s">
        <v>174</v>
      </c>
      <c r="E2543" s="189"/>
      <c r="F2543" s="190" t="s">
        <v>2595</v>
      </c>
      <c r="H2543" s="191" t="n">
        <v>237.282</v>
      </c>
      <c r="I2543" s="192"/>
      <c r="L2543" s="188"/>
      <c r="M2543" s="193"/>
      <c r="N2543" s="194"/>
      <c r="O2543" s="194"/>
      <c r="P2543" s="194"/>
      <c r="Q2543" s="194"/>
      <c r="R2543" s="194"/>
      <c r="S2543" s="194"/>
      <c r="T2543" s="194"/>
      <c r="U2543" s="195"/>
      <c r="AT2543" s="189" t="s">
        <v>174</v>
      </c>
      <c r="AU2543" s="189" t="s">
        <v>83</v>
      </c>
      <c r="AV2543" s="187" t="s">
        <v>83</v>
      </c>
      <c r="AW2543" s="187" t="s">
        <v>176</v>
      </c>
      <c r="AX2543" s="187" t="s">
        <v>73</v>
      </c>
      <c r="AY2543" s="189" t="s">
        <v>165</v>
      </c>
    </row>
    <row r="2544" s="196" customFormat="true" ht="12" hidden="false" customHeight="false" outlineLevel="0" collapsed="false">
      <c r="B2544" s="197"/>
      <c r="D2544" s="180" t="s">
        <v>174</v>
      </c>
      <c r="E2544" s="198"/>
      <c r="F2544" s="199" t="s">
        <v>178</v>
      </c>
      <c r="H2544" s="200" t="n">
        <v>260.481</v>
      </c>
      <c r="I2544" s="201"/>
      <c r="L2544" s="197"/>
      <c r="M2544" s="202"/>
      <c r="N2544" s="203"/>
      <c r="O2544" s="203"/>
      <c r="P2544" s="203"/>
      <c r="Q2544" s="203"/>
      <c r="R2544" s="203"/>
      <c r="S2544" s="203"/>
      <c r="T2544" s="203"/>
      <c r="U2544" s="204"/>
      <c r="AT2544" s="198" t="s">
        <v>174</v>
      </c>
      <c r="AU2544" s="198" t="s">
        <v>83</v>
      </c>
      <c r="AV2544" s="196" t="s">
        <v>172</v>
      </c>
      <c r="AW2544" s="196" t="s">
        <v>176</v>
      </c>
      <c r="AX2544" s="196" t="s">
        <v>81</v>
      </c>
      <c r="AY2544" s="198" t="s">
        <v>165</v>
      </c>
    </row>
    <row r="2545" s="22" customFormat="true" ht="24" hidden="false" customHeight="true" outlineLevel="0" collapsed="false">
      <c r="B2545" s="164"/>
      <c r="C2545" s="165" t="s">
        <v>2596</v>
      </c>
      <c r="D2545" s="165" t="s">
        <v>167</v>
      </c>
      <c r="E2545" s="166" t="s">
        <v>2597</v>
      </c>
      <c r="F2545" s="167" t="s">
        <v>2598</v>
      </c>
      <c r="G2545" s="168" t="s">
        <v>181</v>
      </c>
      <c r="H2545" s="169" t="n">
        <v>24.2</v>
      </c>
      <c r="I2545" s="170"/>
      <c r="J2545" s="171" t="n">
        <f aca="false">ROUND(I2545*H2545,2)</f>
        <v>0</v>
      </c>
      <c r="K2545" s="167" t="s">
        <v>171</v>
      </c>
      <c r="L2545" s="23"/>
      <c r="M2545" s="172"/>
      <c r="N2545" s="173" t="s">
        <v>44</v>
      </c>
      <c r="O2545" s="54"/>
      <c r="P2545" s="174" t="n">
        <f aca="false">O2545*H2545</f>
        <v>0</v>
      </c>
      <c r="Q2545" s="174" t="n">
        <v>0</v>
      </c>
      <c r="R2545" s="174" t="n">
        <f aca="false">Q2545*H2545</f>
        <v>0</v>
      </c>
      <c r="S2545" s="174" t="n">
        <v>0</v>
      </c>
      <c r="T2545" s="174" t="n">
        <f aca="false">S2545*H2545</f>
        <v>0</v>
      </c>
      <c r="U2545" s="175"/>
      <c r="AR2545" s="176" t="s">
        <v>273</v>
      </c>
      <c r="AT2545" s="176" t="s">
        <v>167</v>
      </c>
      <c r="AU2545" s="176" t="s">
        <v>83</v>
      </c>
      <c r="AY2545" s="3" t="s">
        <v>165</v>
      </c>
      <c r="BE2545" s="177" t="n">
        <f aca="false">IF(N2545="základní",J2545,0)</f>
        <v>0</v>
      </c>
      <c r="BF2545" s="177" t="n">
        <f aca="false">IF(N2545="snížená",J2545,0)</f>
        <v>0</v>
      </c>
      <c r="BG2545" s="177" t="n">
        <f aca="false">IF(N2545="zákl. přenesená",J2545,0)</f>
        <v>0</v>
      </c>
      <c r="BH2545" s="177" t="n">
        <f aca="false">IF(N2545="sníž. přenesená",J2545,0)</f>
        <v>0</v>
      </c>
      <c r="BI2545" s="177" t="n">
        <f aca="false">IF(N2545="nulová",J2545,0)</f>
        <v>0</v>
      </c>
      <c r="BJ2545" s="3" t="s">
        <v>81</v>
      </c>
      <c r="BK2545" s="177" t="n">
        <f aca="false">ROUND(I2545*H2545,2)</f>
        <v>0</v>
      </c>
      <c r="BL2545" s="3" t="s">
        <v>273</v>
      </c>
      <c r="BM2545" s="176" t="s">
        <v>2599</v>
      </c>
    </row>
    <row r="2546" s="216" customFormat="true" ht="12" hidden="false" customHeight="false" outlineLevel="0" collapsed="false">
      <c r="B2546" s="217"/>
      <c r="D2546" s="180" t="s">
        <v>174</v>
      </c>
      <c r="E2546" s="218"/>
      <c r="F2546" s="219" t="s">
        <v>283</v>
      </c>
      <c r="H2546" s="220" t="n">
        <v>0</v>
      </c>
      <c r="I2546" s="221"/>
      <c r="L2546" s="217"/>
      <c r="M2546" s="222"/>
      <c r="N2546" s="223"/>
      <c r="O2546" s="223"/>
      <c r="P2546" s="223"/>
      <c r="Q2546" s="223"/>
      <c r="R2546" s="223"/>
      <c r="S2546" s="223"/>
      <c r="T2546" s="223"/>
      <c r="U2546" s="224"/>
      <c r="AT2546" s="218" t="s">
        <v>174</v>
      </c>
      <c r="AU2546" s="218" t="s">
        <v>83</v>
      </c>
      <c r="AV2546" s="216" t="s">
        <v>184</v>
      </c>
      <c r="AW2546" s="216" t="s">
        <v>176</v>
      </c>
      <c r="AX2546" s="216" t="s">
        <v>73</v>
      </c>
      <c r="AY2546" s="218" t="s">
        <v>165</v>
      </c>
    </row>
    <row r="2547" s="178" customFormat="true" ht="12" hidden="false" customHeight="false" outlineLevel="0" collapsed="false">
      <c r="B2547" s="179"/>
      <c r="D2547" s="180" t="s">
        <v>174</v>
      </c>
      <c r="E2547" s="181"/>
      <c r="F2547" s="182" t="s">
        <v>2600</v>
      </c>
      <c r="H2547" s="181"/>
      <c r="I2547" s="183"/>
      <c r="L2547" s="179"/>
      <c r="M2547" s="184"/>
      <c r="N2547" s="185"/>
      <c r="O2547" s="185"/>
      <c r="P2547" s="185"/>
      <c r="Q2547" s="185"/>
      <c r="R2547" s="185"/>
      <c r="S2547" s="185"/>
      <c r="T2547" s="185"/>
      <c r="U2547" s="186"/>
      <c r="AT2547" s="181" t="s">
        <v>174</v>
      </c>
      <c r="AU2547" s="181" t="s">
        <v>83</v>
      </c>
      <c r="AV2547" s="178" t="s">
        <v>81</v>
      </c>
      <c r="AW2547" s="178" t="s">
        <v>176</v>
      </c>
      <c r="AX2547" s="178" t="s">
        <v>73</v>
      </c>
      <c r="AY2547" s="181" t="s">
        <v>165</v>
      </c>
    </row>
    <row r="2548" s="178" customFormat="true" ht="12" hidden="false" customHeight="false" outlineLevel="0" collapsed="false">
      <c r="B2548" s="179"/>
      <c r="D2548" s="180" t="s">
        <v>174</v>
      </c>
      <c r="E2548" s="181"/>
      <c r="F2548" s="182" t="s">
        <v>210</v>
      </c>
      <c r="H2548" s="181"/>
      <c r="I2548" s="183"/>
      <c r="L2548" s="179"/>
      <c r="M2548" s="184"/>
      <c r="N2548" s="185"/>
      <c r="O2548" s="185"/>
      <c r="P2548" s="185"/>
      <c r="Q2548" s="185"/>
      <c r="R2548" s="185"/>
      <c r="S2548" s="185"/>
      <c r="T2548" s="185"/>
      <c r="U2548" s="186"/>
      <c r="AT2548" s="181" t="s">
        <v>174</v>
      </c>
      <c r="AU2548" s="181" t="s">
        <v>83</v>
      </c>
      <c r="AV2548" s="178" t="s">
        <v>81</v>
      </c>
      <c r="AW2548" s="178" t="s">
        <v>176</v>
      </c>
      <c r="AX2548" s="178" t="s">
        <v>73</v>
      </c>
      <c r="AY2548" s="181" t="s">
        <v>165</v>
      </c>
    </row>
    <row r="2549" s="187" customFormat="true" ht="12" hidden="false" customHeight="false" outlineLevel="0" collapsed="false">
      <c r="B2549" s="188"/>
      <c r="D2549" s="180" t="s">
        <v>174</v>
      </c>
      <c r="E2549" s="189"/>
      <c r="F2549" s="190" t="s">
        <v>2601</v>
      </c>
      <c r="H2549" s="191" t="n">
        <v>1.4</v>
      </c>
      <c r="I2549" s="192"/>
      <c r="L2549" s="188"/>
      <c r="M2549" s="193"/>
      <c r="N2549" s="194"/>
      <c r="O2549" s="194"/>
      <c r="P2549" s="194"/>
      <c r="Q2549" s="194"/>
      <c r="R2549" s="194"/>
      <c r="S2549" s="194"/>
      <c r="T2549" s="194"/>
      <c r="U2549" s="195"/>
      <c r="AT2549" s="189" t="s">
        <v>174</v>
      </c>
      <c r="AU2549" s="189" t="s">
        <v>83</v>
      </c>
      <c r="AV2549" s="187" t="s">
        <v>83</v>
      </c>
      <c r="AW2549" s="187" t="s">
        <v>176</v>
      </c>
      <c r="AX2549" s="187" t="s">
        <v>73</v>
      </c>
      <c r="AY2549" s="189" t="s">
        <v>165</v>
      </c>
    </row>
    <row r="2550" s="187" customFormat="true" ht="12" hidden="false" customHeight="false" outlineLevel="0" collapsed="false">
      <c r="B2550" s="188"/>
      <c r="D2550" s="180" t="s">
        <v>174</v>
      </c>
      <c r="E2550" s="189"/>
      <c r="F2550" s="190" t="s">
        <v>2602</v>
      </c>
      <c r="H2550" s="191" t="n">
        <v>2.4</v>
      </c>
      <c r="I2550" s="192"/>
      <c r="L2550" s="188"/>
      <c r="M2550" s="193"/>
      <c r="N2550" s="194"/>
      <c r="O2550" s="194"/>
      <c r="P2550" s="194"/>
      <c r="Q2550" s="194"/>
      <c r="R2550" s="194"/>
      <c r="S2550" s="194"/>
      <c r="T2550" s="194"/>
      <c r="U2550" s="195"/>
      <c r="AT2550" s="189" t="s">
        <v>174</v>
      </c>
      <c r="AU2550" s="189" t="s">
        <v>83</v>
      </c>
      <c r="AV2550" s="187" t="s">
        <v>83</v>
      </c>
      <c r="AW2550" s="187" t="s">
        <v>176</v>
      </c>
      <c r="AX2550" s="187" t="s">
        <v>73</v>
      </c>
      <c r="AY2550" s="189" t="s">
        <v>165</v>
      </c>
    </row>
    <row r="2551" s="187" customFormat="true" ht="12" hidden="false" customHeight="false" outlineLevel="0" collapsed="false">
      <c r="B2551" s="188"/>
      <c r="D2551" s="180" t="s">
        <v>174</v>
      </c>
      <c r="E2551" s="189"/>
      <c r="F2551" s="190" t="s">
        <v>2603</v>
      </c>
      <c r="H2551" s="191" t="n">
        <v>5.4</v>
      </c>
      <c r="I2551" s="192"/>
      <c r="L2551" s="188"/>
      <c r="M2551" s="193"/>
      <c r="N2551" s="194"/>
      <c r="O2551" s="194"/>
      <c r="P2551" s="194"/>
      <c r="Q2551" s="194"/>
      <c r="R2551" s="194"/>
      <c r="S2551" s="194"/>
      <c r="T2551" s="194"/>
      <c r="U2551" s="195"/>
      <c r="AT2551" s="189" t="s">
        <v>174</v>
      </c>
      <c r="AU2551" s="189" t="s">
        <v>83</v>
      </c>
      <c r="AV2551" s="187" t="s">
        <v>83</v>
      </c>
      <c r="AW2551" s="187" t="s">
        <v>176</v>
      </c>
      <c r="AX2551" s="187" t="s">
        <v>73</v>
      </c>
      <c r="AY2551" s="189" t="s">
        <v>165</v>
      </c>
    </row>
    <row r="2552" s="187" customFormat="true" ht="12" hidden="false" customHeight="false" outlineLevel="0" collapsed="false">
      <c r="B2552" s="188"/>
      <c r="D2552" s="180" t="s">
        <v>174</v>
      </c>
      <c r="E2552" s="189"/>
      <c r="F2552" s="190" t="s">
        <v>2604</v>
      </c>
      <c r="H2552" s="191" t="n">
        <v>1</v>
      </c>
      <c r="I2552" s="192"/>
      <c r="L2552" s="188"/>
      <c r="M2552" s="193"/>
      <c r="N2552" s="194"/>
      <c r="O2552" s="194"/>
      <c r="P2552" s="194"/>
      <c r="Q2552" s="194"/>
      <c r="R2552" s="194"/>
      <c r="S2552" s="194"/>
      <c r="T2552" s="194"/>
      <c r="U2552" s="195"/>
      <c r="AT2552" s="189" t="s">
        <v>174</v>
      </c>
      <c r="AU2552" s="189" t="s">
        <v>83</v>
      </c>
      <c r="AV2552" s="187" t="s">
        <v>83</v>
      </c>
      <c r="AW2552" s="187" t="s">
        <v>176</v>
      </c>
      <c r="AX2552" s="187" t="s">
        <v>73</v>
      </c>
      <c r="AY2552" s="189" t="s">
        <v>165</v>
      </c>
    </row>
    <row r="2553" s="187" customFormat="true" ht="12" hidden="false" customHeight="false" outlineLevel="0" collapsed="false">
      <c r="B2553" s="188"/>
      <c r="D2553" s="180" t="s">
        <v>174</v>
      </c>
      <c r="E2553" s="189"/>
      <c r="F2553" s="190" t="s">
        <v>2605</v>
      </c>
      <c r="H2553" s="191" t="n">
        <v>1.2</v>
      </c>
      <c r="I2553" s="192"/>
      <c r="L2553" s="188"/>
      <c r="M2553" s="193"/>
      <c r="N2553" s="194"/>
      <c r="O2553" s="194"/>
      <c r="P2553" s="194"/>
      <c r="Q2553" s="194"/>
      <c r="R2553" s="194"/>
      <c r="S2553" s="194"/>
      <c r="T2553" s="194"/>
      <c r="U2553" s="195"/>
      <c r="AT2553" s="189" t="s">
        <v>174</v>
      </c>
      <c r="AU2553" s="189" t="s">
        <v>83</v>
      </c>
      <c r="AV2553" s="187" t="s">
        <v>83</v>
      </c>
      <c r="AW2553" s="187" t="s">
        <v>176</v>
      </c>
      <c r="AX2553" s="187" t="s">
        <v>73</v>
      </c>
      <c r="AY2553" s="189" t="s">
        <v>165</v>
      </c>
    </row>
    <row r="2554" s="178" customFormat="true" ht="12" hidden="false" customHeight="false" outlineLevel="0" collapsed="false">
      <c r="B2554" s="179"/>
      <c r="D2554" s="180" t="s">
        <v>174</v>
      </c>
      <c r="E2554" s="181"/>
      <c r="F2554" s="182" t="s">
        <v>375</v>
      </c>
      <c r="H2554" s="181"/>
      <c r="I2554" s="183"/>
      <c r="L2554" s="179"/>
      <c r="M2554" s="184"/>
      <c r="N2554" s="185"/>
      <c r="O2554" s="185"/>
      <c r="P2554" s="185"/>
      <c r="Q2554" s="185"/>
      <c r="R2554" s="185"/>
      <c r="S2554" s="185"/>
      <c r="T2554" s="185"/>
      <c r="U2554" s="186"/>
      <c r="AT2554" s="181" t="s">
        <v>174</v>
      </c>
      <c r="AU2554" s="181" t="s">
        <v>83</v>
      </c>
      <c r="AV2554" s="178" t="s">
        <v>81</v>
      </c>
      <c r="AW2554" s="178" t="s">
        <v>176</v>
      </c>
      <c r="AX2554" s="178" t="s">
        <v>73</v>
      </c>
      <c r="AY2554" s="181" t="s">
        <v>165</v>
      </c>
    </row>
    <row r="2555" s="187" customFormat="true" ht="12" hidden="false" customHeight="false" outlineLevel="0" collapsed="false">
      <c r="B2555" s="188"/>
      <c r="D2555" s="180" t="s">
        <v>174</v>
      </c>
      <c r="E2555" s="189"/>
      <c r="F2555" s="190" t="s">
        <v>2606</v>
      </c>
      <c r="H2555" s="191" t="n">
        <v>6.4</v>
      </c>
      <c r="I2555" s="192"/>
      <c r="L2555" s="188"/>
      <c r="M2555" s="193"/>
      <c r="N2555" s="194"/>
      <c r="O2555" s="194"/>
      <c r="P2555" s="194"/>
      <c r="Q2555" s="194"/>
      <c r="R2555" s="194"/>
      <c r="S2555" s="194"/>
      <c r="T2555" s="194"/>
      <c r="U2555" s="195"/>
      <c r="AT2555" s="189" t="s">
        <v>174</v>
      </c>
      <c r="AU2555" s="189" t="s">
        <v>83</v>
      </c>
      <c r="AV2555" s="187" t="s">
        <v>83</v>
      </c>
      <c r="AW2555" s="187" t="s">
        <v>176</v>
      </c>
      <c r="AX2555" s="187" t="s">
        <v>73</v>
      </c>
      <c r="AY2555" s="189" t="s">
        <v>165</v>
      </c>
    </row>
    <row r="2556" s="178" customFormat="true" ht="12" hidden="false" customHeight="false" outlineLevel="0" collapsed="false">
      <c r="B2556" s="179"/>
      <c r="D2556" s="180" t="s">
        <v>174</v>
      </c>
      <c r="E2556" s="181"/>
      <c r="F2556" s="182" t="s">
        <v>377</v>
      </c>
      <c r="H2556" s="181"/>
      <c r="I2556" s="183"/>
      <c r="L2556" s="179"/>
      <c r="M2556" s="184"/>
      <c r="N2556" s="185"/>
      <c r="O2556" s="185"/>
      <c r="P2556" s="185"/>
      <c r="Q2556" s="185"/>
      <c r="R2556" s="185"/>
      <c r="S2556" s="185"/>
      <c r="T2556" s="185"/>
      <c r="U2556" s="186"/>
      <c r="AT2556" s="181" t="s">
        <v>174</v>
      </c>
      <c r="AU2556" s="181" t="s">
        <v>83</v>
      </c>
      <c r="AV2556" s="178" t="s">
        <v>81</v>
      </c>
      <c r="AW2556" s="178" t="s">
        <v>176</v>
      </c>
      <c r="AX2556" s="178" t="s">
        <v>73</v>
      </c>
      <c r="AY2556" s="181" t="s">
        <v>165</v>
      </c>
    </row>
    <row r="2557" s="187" customFormat="true" ht="12" hidden="false" customHeight="false" outlineLevel="0" collapsed="false">
      <c r="B2557" s="188"/>
      <c r="D2557" s="180" t="s">
        <v>174</v>
      </c>
      <c r="E2557" s="189"/>
      <c r="F2557" s="190" t="s">
        <v>2606</v>
      </c>
      <c r="H2557" s="191" t="n">
        <v>6.4</v>
      </c>
      <c r="I2557" s="192"/>
      <c r="L2557" s="188"/>
      <c r="M2557" s="193"/>
      <c r="N2557" s="194"/>
      <c r="O2557" s="194"/>
      <c r="P2557" s="194"/>
      <c r="Q2557" s="194"/>
      <c r="R2557" s="194"/>
      <c r="S2557" s="194"/>
      <c r="T2557" s="194"/>
      <c r="U2557" s="195"/>
      <c r="AT2557" s="189" t="s">
        <v>174</v>
      </c>
      <c r="AU2557" s="189" t="s">
        <v>83</v>
      </c>
      <c r="AV2557" s="187" t="s">
        <v>83</v>
      </c>
      <c r="AW2557" s="187" t="s">
        <v>176</v>
      </c>
      <c r="AX2557" s="187" t="s">
        <v>73</v>
      </c>
      <c r="AY2557" s="189" t="s">
        <v>165</v>
      </c>
    </row>
    <row r="2558" s="216" customFormat="true" ht="12" hidden="false" customHeight="false" outlineLevel="0" collapsed="false">
      <c r="B2558" s="217"/>
      <c r="D2558" s="180" t="s">
        <v>174</v>
      </c>
      <c r="E2558" s="218"/>
      <c r="F2558" s="219" t="s">
        <v>283</v>
      </c>
      <c r="H2558" s="220" t="n">
        <v>24.2</v>
      </c>
      <c r="I2558" s="221"/>
      <c r="L2558" s="217"/>
      <c r="M2558" s="222"/>
      <c r="N2558" s="223"/>
      <c r="O2558" s="223"/>
      <c r="P2558" s="223"/>
      <c r="Q2558" s="223"/>
      <c r="R2558" s="223"/>
      <c r="S2558" s="223"/>
      <c r="T2558" s="223"/>
      <c r="U2558" s="224"/>
      <c r="AT2558" s="218" t="s">
        <v>174</v>
      </c>
      <c r="AU2558" s="218" t="s">
        <v>83</v>
      </c>
      <c r="AV2558" s="216" t="s">
        <v>184</v>
      </c>
      <c r="AW2558" s="216" t="s">
        <v>176</v>
      </c>
      <c r="AX2558" s="216" t="s">
        <v>73</v>
      </c>
      <c r="AY2558" s="218" t="s">
        <v>165</v>
      </c>
    </row>
    <row r="2559" s="196" customFormat="true" ht="12" hidden="false" customHeight="false" outlineLevel="0" collapsed="false">
      <c r="B2559" s="197"/>
      <c r="D2559" s="180" t="s">
        <v>174</v>
      </c>
      <c r="E2559" s="198"/>
      <c r="F2559" s="199" t="s">
        <v>178</v>
      </c>
      <c r="H2559" s="200" t="n">
        <v>24.2</v>
      </c>
      <c r="I2559" s="201"/>
      <c r="L2559" s="197"/>
      <c r="M2559" s="202"/>
      <c r="N2559" s="203"/>
      <c r="O2559" s="203"/>
      <c r="P2559" s="203"/>
      <c r="Q2559" s="203"/>
      <c r="R2559" s="203"/>
      <c r="S2559" s="203"/>
      <c r="T2559" s="203"/>
      <c r="U2559" s="204"/>
      <c r="AT2559" s="198" t="s">
        <v>174</v>
      </c>
      <c r="AU2559" s="198" t="s">
        <v>83</v>
      </c>
      <c r="AV2559" s="196" t="s">
        <v>172</v>
      </c>
      <c r="AW2559" s="196" t="s">
        <v>176</v>
      </c>
      <c r="AX2559" s="196" t="s">
        <v>81</v>
      </c>
      <c r="AY2559" s="198" t="s">
        <v>165</v>
      </c>
    </row>
    <row r="2560" s="22" customFormat="true" ht="24" hidden="false" customHeight="true" outlineLevel="0" collapsed="false">
      <c r="B2560" s="164"/>
      <c r="C2560" s="205" t="s">
        <v>2607</v>
      </c>
      <c r="D2560" s="205" t="s">
        <v>262</v>
      </c>
      <c r="E2560" s="206" t="s">
        <v>2608</v>
      </c>
      <c r="F2560" s="207" t="s">
        <v>2609</v>
      </c>
      <c r="G2560" s="208" t="s">
        <v>181</v>
      </c>
      <c r="H2560" s="209" t="n">
        <v>27.83</v>
      </c>
      <c r="I2560" s="210"/>
      <c r="J2560" s="211" t="n">
        <f aca="false">ROUND(I2560*H2560,2)</f>
        <v>0</v>
      </c>
      <c r="K2560" s="207" t="s">
        <v>171</v>
      </c>
      <c r="L2560" s="212"/>
      <c r="M2560" s="213"/>
      <c r="N2560" s="214" t="s">
        <v>44</v>
      </c>
      <c r="O2560" s="54"/>
      <c r="P2560" s="174" t="n">
        <f aca="false">O2560*H2560</f>
        <v>0</v>
      </c>
      <c r="Q2560" s="174" t="n">
        <v>4E-005</v>
      </c>
      <c r="R2560" s="174" t="n">
        <f aca="false">Q2560*H2560</f>
        <v>0.0011132</v>
      </c>
      <c r="S2560" s="174" t="n">
        <v>0</v>
      </c>
      <c r="T2560" s="174" t="n">
        <f aca="false">S2560*H2560</f>
        <v>0</v>
      </c>
      <c r="U2560" s="175"/>
      <c r="AR2560" s="176" t="s">
        <v>369</v>
      </c>
      <c r="AT2560" s="176" t="s">
        <v>262</v>
      </c>
      <c r="AU2560" s="176" t="s">
        <v>83</v>
      </c>
      <c r="AY2560" s="3" t="s">
        <v>165</v>
      </c>
      <c r="BE2560" s="177" t="n">
        <f aca="false">IF(N2560="základní",J2560,0)</f>
        <v>0</v>
      </c>
      <c r="BF2560" s="177" t="n">
        <f aca="false">IF(N2560="snížená",J2560,0)</f>
        <v>0</v>
      </c>
      <c r="BG2560" s="177" t="n">
        <f aca="false">IF(N2560="zákl. přenesená",J2560,0)</f>
        <v>0</v>
      </c>
      <c r="BH2560" s="177" t="n">
        <f aca="false">IF(N2560="sníž. přenesená",J2560,0)</f>
        <v>0</v>
      </c>
      <c r="BI2560" s="177" t="n">
        <f aca="false">IF(N2560="nulová",J2560,0)</f>
        <v>0</v>
      </c>
      <c r="BJ2560" s="3" t="s">
        <v>81</v>
      </c>
      <c r="BK2560" s="177" t="n">
        <f aca="false">ROUND(I2560*H2560,2)</f>
        <v>0</v>
      </c>
      <c r="BL2560" s="3" t="s">
        <v>273</v>
      </c>
      <c r="BM2560" s="176" t="s">
        <v>2610</v>
      </c>
    </row>
    <row r="2561" s="187" customFormat="true" ht="12" hidden="false" customHeight="false" outlineLevel="0" collapsed="false">
      <c r="B2561" s="188"/>
      <c r="D2561" s="180" t="s">
        <v>174</v>
      </c>
      <c r="E2561" s="189"/>
      <c r="F2561" s="190" t="s">
        <v>2611</v>
      </c>
      <c r="H2561" s="191" t="n">
        <v>27.83</v>
      </c>
      <c r="I2561" s="192"/>
      <c r="L2561" s="188"/>
      <c r="M2561" s="193"/>
      <c r="N2561" s="194"/>
      <c r="O2561" s="194"/>
      <c r="P2561" s="194"/>
      <c r="Q2561" s="194"/>
      <c r="R2561" s="194"/>
      <c r="S2561" s="194"/>
      <c r="T2561" s="194"/>
      <c r="U2561" s="195"/>
      <c r="AT2561" s="189" t="s">
        <v>174</v>
      </c>
      <c r="AU2561" s="189" t="s">
        <v>83</v>
      </c>
      <c r="AV2561" s="187" t="s">
        <v>83</v>
      </c>
      <c r="AW2561" s="187" t="s">
        <v>176</v>
      </c>
      <c r="AX2561" s="187" t="s">
        <v>73</v>
      </c>
      <c r="AY2561" s="189" t="s">
        <v>165</v>
      </c>
    </row>
    <row r="2562" s="196" customFormat="true" ht="12" hidden="false" customHeight="false" outlineLevel="0" collapsed="false">
      <c r="B2562" s="197"/>
      <c r="D2562" s="180" t="s">
        <v>174</v>
      </c>
      <c r="E2562" s="198"/>
      <c r="F2562" s="199" t="s">
        <v>178</v>
      </c>
      <c r="H2562" s="200" t="n">
        <v>27.83</v>
      </c>
      <c r="I2562" s="201"/>
      <c r="L2562" s="197"/>
      <c r="M2562" s="202"/>
      <c r="N2562" s="203"/>
      <c r="O2562" s="203"/>
      <c r="P2562" s="203"/>
      <c r="Q2562" s="203"/>
      <c r="R2562" s="203"/>
      <c r="S2562" s="203"/>
      <c r="T2562" s="203"/>
      <c r="U2562" s="204"/>
      <c r="AT2562" s="198" t="s">
        <v>174</v>
      </c>
      <c r="AU2562" s="198" t="s">
        <v>83</v>
      </c>
      <c r="AV2562" s="196" t="s">
        <v>172</v>
      </c>
      <c r="AW2562" s="196" t="s">
        <v>176</v>
      </c>
      <c r="AX2562" s="196" t="s">
        <v>81</v>
      </c>
      <c r="AY2562" s="198" t="s">
        <v>165</v>
      </c>
    </row>
    <row r="2563" s="22" customFormat="true" ht="16.5" hidden="false" customHeight="true" outlineLevel="0" collapsed="false">
      <c r="B2563" s="164"/>
      <c r="C2563" s="165" t="s">
        <v>2612</v>
      </c>
      <c r="D2563" s="165" t="s">
        <v>167</v>
      </c>
      <c r="E2563" s="166" t="s">
        <v>2613</v>
      </c>
      <c r="F2563" s="167" t="s">
        <v>2614</v>
      </c>
      <c r="G2563" s="168" t="s">
        <v>181</v>
      </c>
      <c r="H2563" s="169" t="n">
        <v>43.7</v>
      </c>
      <c r="I2563" s="170"/>
      <c r="J2563" s="171" t="n">
        <f aca="false">ROUND(I2563*H2563,2)</f>
        <v>0</v>
      </c>
      <c r="K2563" s="167" t="s">
        <v>171</v>
      </c>
      <c r="L2563" s="23"/>
      <c r="M2563" s="172"/>
      <c r="N2563" s="173" t="s">
        <v>44</v>
      </c>
      <c r="O2563" s="54"/>
      <c r="P2563" s="174" t="n">
        <f aca="false">O2563*H2563</f>
        <v>0</v>
      </c>
      <c r="Q2563" s="174" t="n">
        <v>0.00034</v>
      </c>
      <c r="R2563" s="174" t="n">
        <f aca="false">Q2563*H2563</f>
        <v>0.014858</v>
      </c>
      <c r="S2563" s="174" t="n">
        <v>0</v>
      </c>
      <c r="T2563" s="174" t="n">
        <f aca="false">S2563*H2563</f>
        <v>0</v>
      </c>
      <c r="U2563" s="175"/>
      <c r="AR2563" s="176" t="s">
        <v>273</v>
      </c>
      <c r="AT2563" s="176" t="s">
        <v>167</v>
      </c>
      <c r="AU2563" s="176" t="s">
        <v>83</v>
      </c>
      <c r="AY2563" s="3" t="s">
        <v>165</v>
      </c>
      <c r="BE2563" s="177" t="n">
        <f aca="false">IF(N2563="základní",J2563,0)</f>
        <v>0</v>
      </c>
      <c r="BF2563" s="177" t="n">
        <f aca="false">IF(N2563="snížená",J2563,0)</f>
        <v>0</v>
      </c>
      <c r="BG2563" s="177" t="n">
        <f aca="false">IF(N2563="zákl. přenesená",J2563,0)</f>
        <v>0</v>
      </c>
      <c r="BH2563" s="177" t="n">
        <f aca="false">IF(N2563="sníž. přenesená",J2563,0)</f>
        <v>0</v>
      </c>
      <c r="BI2563" s="177" t="n">
        <f aca="false">IF(N2563="nulová",J2563,0)</f>
        <v>0</v>
      </c>
      <c r="BJ2563" s="3" t="s">
        <v>81</v>
      </c>
      <c r="BK2563" s="177" t="n">
        <f aca="false">ROUND(I2563*H2563,2)</f>
        <v>0</v>
      </c>
      <c r="BL2563" s="3" t="s">
        <v>273</v>
      </c>
      <c r="BM2563" s="176" t="s">
        <v>2615</v>
      </c>
    </row>
    <row r="2564" s="178" customFormat="true" ht="12" hidden="false" customHeight="false" outlineLevel="0" collapsed="false">
      <c r="B2564" s="179"/>
      <c r="D2564" s="180" t="s">
        <v>174</v>
      </c>
      <c r="E2564" s="181"/>
      <c r="F2564" s="182" t="s">
        <v>1437</v>
      </c>
      <c r="H2564" s="181"/>
      <c r="I2564" s="183"/>
      <c r="L2564" s="179"/>
      <c r="M2564" s="184"/>
      <c r="N2564" s="185"/>
      <c r="O2564" s="185"/>
      <c r="P2564" s="185"/>
      <c r="Q2564" s="185"/>
      <c r="R2564" s="185"/>
      <c r="S2564" s="185"/>
      <c r="T2564" s="185"/>
      <c r="U2564" s="186"/>
      <c r="AT2564" s="181" t="s">
        <v>174</v>
      </c>
      <c r="AU2564" s="181" t="s">
        <v>83</v>
      </c>
      <c r="AV2564" s="178" t="s">
        <v>81</v>
      </c>
      <c r="AW2564" s="178" t="s">
        <v>176</v>
      </c>
      <c r="AX2564" s="178" t="s">
        <v>73</v>
      </c>
      <c r="AY2564" s="181" t="s">
        <v>165</v>
      </c>
    </row>
    <row r="2565" s="187" customFormat="true" ht="12" hidden="false" customHeight="false" outlineLevel="0" collapsed="false">
      <c r="B2565" s="188"/>
      <c r="D2565" s="180" t="s">
        <v>174</v>
      </c>
      <c r="E2565" s="189"/>
      <c r="F2565" s="190" t="s">
        <v>2616</v>
      </c>
      <c r="H2565" s="191" t="n">
        <v>43.7</v>
      </c>
      <c r="I2565" s="192"/>
      <c r="L2565" s="188"/>
      <c r="M2565" s="193"/>
      <c r="N2565" s="194"/>
      <c r="O2565" s="194"/>
      <c r="P2565" s="194"/>
      <c r="Q2565" s="194"/>
      <c r="R2565" s="194"/>
      <c r="S2565" s="194"/>
      <c r="T2565" s="194"/>
      <c r="U2565" s="195"/>
      <c r="AT2565" s="189" t="s">
        <v>174</v>
      </c>
      <c r="AU2565" s="189" t="s">
        <v>83</v>
      </c>
      <c r="AV2565" s="187" t="s">
        <v>83</v>
      </c>
      <c r="AW2565" s="187" t="s">
        <v>176</v>
      </c>
      <c r="AX2565" s="187" t="s">
        <v>73</v>
      </c>
      <c r="AY2565" s="189" t="s">
        <v>165</v>
      </c>
    </row>
    <row r="2566" s="196" customFormat="true" ht="12" hidden="false" customHeight="false" outlineLevel="0" collapsed="false">
      <c r="B2566" s="197"/>
      <c r="D2566" s="180" t="s">
        <v>174</v>
      </c>
      <c r="E2566" s="198"/>
      <c r="F2566" s="199" t="s">
        <v>178</v>
      </c>
      <c r="H2566" s="200" t="n">
        <v>43.7</v>
      </c>
      <c r="I2566" s="201"/>
      <c r="L2566" s="197"/>
      <c r="M2566" s="202"/>
      <c r="N2566" s="203"/>
      <c r="O2566" s="203"/>
      <c r="P2566" s="203"/>
      <c r="Q2566" s="203"/>
      <c r="R2566" s="203"/>
      <c r="S2566" s="203"/>
      <c r="T2566" s="203"/>
      <c r="U2566" s="204"/>
      <c r="AT2566" s="198" t="s">
        <v>174</v>
      </c>
      <c r="AU2566" s="198" t="s">
        <v>83</v>
      </c>
      <c r="AV2566" s="196" t="s">
        <v>172</v>
      </c>
      <c r="AW2566" s="196" t="s">
        <v>176</v>
      </c>
      <c r="AX2566" s="196" t="s">
        <v>81</v>
      </c>
      <c r="AY2566" s="198" t="s">
        <v>165</v>
      </c>
    </row>
    <row r="2567" s="22" customFormat="true" ht="16.5" hidden="false" customHeight="true" outlineLevel="0" collapsed="false">
      <c r="B2567" s="164"/>
      <c r="C2567" s="205" t="s">
        <v>2617</v>
      </c>
      <c r="D2567" s="205" t="s">
        <v>262</v>
      </c>
      <c r="E2567" s="206" t="s">
        <v>2618</v>
      </c>
      <c r="F2567" s="207" t="s">
        <v>2619</v>
      </c>
      <c r="G2567" s="208" t="s">
        <v>181</v>
      </c>
      <c r="H2567" s="209" t="n">
        <v>47.5</v>
      </c>
      <c r="I2567" s="210"/>
      <c r="J2567" s="211" t="n">
        <f aca="false">ROUND(I2567*H2567,2)</f>
        <v>0</v>
      </c>
      <c r="K2567" s="207" t="s">
        <v>171</v>
      </c>
      <c r="L2567" s="212"/>
      <c r="M2567" s="213"/>
      <c r="N2567" s="214" t="s">
        <v>44</v>
      </c>
      <c r="O2567" s="54"/>
      <c r="P2567" s="174" t="n">
        <f aca="false">O2567*H2567</f>
        <v>0</v>
      </c>
      <c r="Q2567" s="174" t="n">
        <v>0</v>
      </c>
      <c r="R2567" s="174" t="n">
        <f aca="false">Q2567*H2567</f>
        <v>0</v>
      </c>
      <c r="S2567" s="174" t="n">
        <v>0</v>
      </c>
      <c r="T2567" s="174" t="n">
        <f aca="false">S2567*H2567</f>
        <v>0</v>
      </c>
      <c r="U2567" s="175"/>
      <c r="AR2567" s="176" t="s">
        <v>369</v>
      </c>
      <c r="AT2567" s="176" t="s">
        <v>262</v>
      </c>
      <c r="AU2567" s="176" t="s">
        <v>83</v>
      </c>
      <c r="AY2567" s="3" t="s">
        <v>165</v>
      </c>
      <c r="BE2567" s="177" t="n">
        <f aca="false">IF(N2567="základní",J2567,0)</f>
        <v>0</v>
      </c>
      <c r="BF2567" s="177" t="n">
        <f aca="false">IF(N2567="snížená",J2567,0)</f>
        <v>0</v>
      </c>
      <c r="BG2567" s="177" t="n">
        <f aca="false">IF(N2567="zákl. přenesená",J2567,0)</f>
        <v>0</v>
      </c>
      <c r="BH2567" s="177" t="n">
        <f aca="false">IF(N2567="sníž. přenesená",J2567,0)</f>
        <v>0</v>
      </c>
      <c r="BI2567" s="177" t="n">
        <f aca="false">IF(N2567="nulová",J2567,0)</f>
        <v>0</v>
      </c>
      <c r="BJ2567" s="3" t="s">
        <v>81</v>
      </c>
      <c r="BK2567" s="177" t="n">
        <f aca="false">ROUND(I2567*H2567,2)</f>
        <v>0</v>
      </c>
      <c r="BL2567" s="3" t="s">
        <v>273</v>
      </c>
      <c r="BM2567" s="176" t="s">
        <v>2620</v>
      </c>
    </row>
    <row r="2568" s="178" customFormat="true" ht="12" hidden="false" customHeight="false" outlineLevel="0" collapsed="false">
      <c r="B2568" s="179"/>
      <c r="D2568" s="180" t="s">
        <v>174</v>
      </c>
      <c r="E2568" s="181"/>
      <c r="F2568" s="182" t="s">
        <v>1437</v>
      </c>
      <c r="H2568" s="181"/>
      <c r="I2568" s="183"/>
      <c r="L2568" s="179"/>
      <c r="M2568" s="184"/>
      <c r="N2568" s="185"/>
      <c r="O2568" s="185"/>
      <c r="P2568" s="185"/>
      <c r="Q2568" s="185"/>
      <c r="R2568" s="185"/>
      <c r="S2568" s="185"/>
      <c r="T2568" s="185"/>
      <c r="U2568" s="186"/>
      <c r="AT2568" s="181" t="s">
        <v>174</v>
      </c>
      <c r="AU2568" s="181" t="s">
        <v>83</v>
      </c>
      <c r="AV2568" s="178" t="s">
        <v>81</v>
      </c>
      <c r="AW2568" s="178" t="s">
        <v>176</v>
      </c>
      <c r="AX2568" s="178" t="s">
        <v>73</v>
      </c>
      <c r="AY2568" s="181" t="s">
        <v>165</v>
      </c>
    </row>
    <row r="2569" s="187" customFormat="true" ht="12" hidden="false" customHeight="false" outlineLevel="0" collapsed="false">
      <c r="B2569" s="188"/>
      <c r="D2569" s="180" t="s">
        <v>174</v>
      </c>
      <c r="E2569" s="189"/>
      <c r="F2569" s="190" t="s">
        <v>2621</v>
      </c>
      <c r="H2569" s="191" t="n">
        <v>47.5</v>
      </c>
      <c r="I2569" s="192"/>
      <c r="L2569" s="188"/>
      <c r="M2569" s="193"/>
      <c r="N2569" s="194"/>
      <c r="O2569" s="194"/>
      <c r="P2569" s="194"/>
      <c r="Q2569" s="194"/>
      <c r="R2569" s="194"/>
      <c r="S2569" s="194"/>
      <c r="T2569" s="194"/>
      <c r="U2569" s="195"/>
      <c r="AT2569" s="189" t="s">
        <v>174</v>
      </c>
      <c r="AU2569" s="189" t="s">
        <v>83</v>
      </c>
      <c r="AV2569" s="187" t="s">
        <v>83</v>
      </c>
      <c r="AW2569" s="187" t="s">
        <v>176</v>
      </c>
      <c r="AX2569" s="187" t="s">
        <v>73</v>
      </c>
      <c r="AY2569" s="189" t="s">
        <v>165</v>
      </c>
    </row>
    <row r="2570" s="196" customFormat="true" ht="12" hidden="false" customHeight="false" outlineLevel="0" collapsed="false">
      <c r="B2570" s="197"/>
      <c r="D2570" s="180" t="s">
        <v>174</v>
      </c>
      <c r="E2570" s="198"/>
      <c r="F2570" s="199" t="s">
        <v>178</v>
      </c>
      <c r="H2570" s="200" t="n">
        <v>47.5</v>
      </c>
      <c r="I2570" s="201"/>
      <c r="L2570" s="197"/>
      <c r="M2570" s="202"/>
      <c r="N2570" s="203"/>
      <c r="O2570" s="203"/>
      <c r="P2570" s="203"/>
      <c r="Q2570" s="203"/>
      <c r="R2570" s="203"/>
      <c r="S2570" s="203"/>
      <c r="T2570" s="203"/>
      <c r="U2570" s="204"/>
      <c r="AT2570" s="198" t="s">
        <v>174</v>
      </c>
      <c r="AU2570" s="198" t="s">
        <v>83</v>
      </c>
      <c r="AV2570" s="196" t="s">
        <v>172</v>
      </c>
      <c r="AW2570" s="196" t="s">
        <v>176</v>
      </c>
      <c r="AX2570" s="196" t="s">
        <v>81</v>
      </c>
      <c r="AY2570" s="198" t="s">
        <v>165</v>
      </c>
    </row>
    <row r="2571" s="22" customFormat="true" ht="24" hidden="false" customHeight="true" outlineLevel="0" collapsed="false">
      <c r="B2571" s="164"/>
      <c r="C2571" s="165" t="s">
        <v>2622</v>
      </c>
      <c r="D2571" s="165" t="s">
        <v>167</v>
      </c>
      <c r="E2571" s="166" t="s">
        <v>2623</v>
      </c>
      <c r="F2571" s="167" t="s">
        <v>2624</v>
      </c>
      <c r="G2571" s="168" t="s">
        <v>181</v>
      </c>
      <c r="H2571" s="169" t="n">
        <v>43.7</v>
      </c>
      <c r="I2571" s="170"/>
      <c r="J2571" s="171" t="n">
        <f aca="false">ROUND(I2571*H2571,2)</f>
        <v>0</v>
      </c>
      <c r="K2571" s="167" t="s">
        <v>171</v>
      </c>
      <c r="L2571" s="23"/>
      <c r="M2571" s="172"/>
      <c r="N2571" s="173" t="s">
        <v>44</v>
      </c>
      <c r="O2571" s="54"/>
      <c r="P2571" s="174" t="n">
        <f aca="false">O2571*H2571</f>
        <v>0</v>
      </c>
      <c r="Q2571" s="174" t="n">
        <v>0.00177</v>
      </c>
      <c r="R2571" s="174" t="n">
        <f aca="false">Q2571*H2571</f>
        <v>0.077349</v>
      </c>
      <c r="S2571" s="174" t="n">
        <v>0</v>
      </c>
      <c r="T2571" s="174" t="n">
        <f aca="false">S2571*H2571</f>
        <v>0</v>
      </c>
      <c r="U2571" s="175"/>
      <c r="AR2571" s="176" t="s">
        <v>273</v>
      </c>
      <c r="AT2571" s="176" t="s">
        <v>167</v>
      </c>
      <c r="AU2571" s="176" t="s">
        <v>83</v>
      </c>
      <c r="AY2571" s="3" t="s">
        <v>165</v>
      </c>
      <c r="BE2571" s="177" t="n">
        <f aca="false">IF(N2571="základní",J2571,0)</f>
        <v>0</v>
      </c>
      <c r="BF2571" s="177" t="n">
        <f aca="false">IF(N2571="snížená",J2571,0)</f>
        <v>0</v>
      </c>
      <c r="BG2571" s="177" t="n">
        <f aca="false">IF(N2571="zákl. přenesená",J2571,0)</f>
        <v>0</v>
      </c>
      <c r="BH2571" s="177" t="n">
        <f aca="false">IF(N2571="sníž. přenesená",J2571,0)</f>
        <v>0</v>
      </c>
      <c r="BI2571" s="177" t="n">
        <f aca="false">IF(N2571="nulová",J2571,0)</f>
        <v>0</v>
      </c>
      <c r="BJ2571" s="3" t="s">
        <v>81</v>
      </c>
      <c r="BK2571" s="177" t="n">
        <f aca="false">ROUND(I2571*H2571,2)</f>
        <v>0</v>
      </c>
      <c r="BL2571" s="3" t="s">
        <v>273</v>
      </c>
      <c r="BM2571" s="176" t="s">
        <v>2625</v>
      </c>
    </row>
    <row r="2572" s="178" customFormat="true" ht="12" hidden="false" customHeight="false" outlineLevel="0" collapsed="false">
      <c r="B2572" s="179"/>
      <c r="D2572" s="180" t="s">
        <v>174</v>
      </c>
      <c r="E2572" s="181"/>
      <c r="F2572" s="182" t="s">
        <v>1437</v>
      </c>
      <c r="H2572" s="181"/>
      <c r="I2572" s="183"/>
      <c r="L2572" s="179"/>
      <c r="M2572" s="184"/>
      <c r="N2572" s="185"/>
      <c r="O2572" s="185"/>
      <c r="P2572" s="185"/>
      <c r="Q2572" s="185"/>
      <c r="R2572" s="185"/>
      <c r="S2572" s="185"/>
      <c r="T2572" s="185"/>
      <c r="U2572" s="186"/>
      <c r="AT2572" s="181" t="s">
        <v>174</v>
      </c>
      <c r="AU2572" s="181" t="s">
        <v>83</v>
      </c>
      <c r="AV2572" s="178" t="s">
        <v>81</v>
      </c>
      <c r="AW2572" s="178" t="s">
        <v>176</v>
      </c>
      <c r="AX2572" s="178" t="s">
        <v>73</v>
      </c>
      <c r="AY2572" s="181" t="s">
        <v>165</v>
      </c>
    </row>
    <row r="2573" s="187" customFormat="true" ht="12" hidden="false" customHeight="false" outlineLevel="0" collapsed="false">
      <c r="B2573" s="188"/>
      <c r="D2573" s="180" t="s">
        <v>174</v>
      </c>
      <c r="E2573" s="189"/>
      <c r="F2573" s="190" t="s">
        <v>2616</v>
      </c>
      <c r="H2573" s="191" t="n">
        <v>43.7</v>
      </c>
      <c r="I2573" s="192"/>
      <c r="L2573" s="188"/>
      <c r="M2573" s="193"/>
      <c r="N2573" s="194"/>
      <c r="O2573" s="194"/>
      <c r="P2573" s="194"/>
      <c r="Q2573" s="194"/>
      <c r="R2573" s="194"/>
      <c r="S2573" s="194"/>
      <c r="T2573" s="194"/>
      <c r="U2573" s="195"/>
      <c r="AT2573" s="189" t="s">
        <v>174</v>
      </c>
      <c r="AU2573" s="189" t="s">
        <v>83</v>
      </c>
      <c r="AV2573" s="187" t="s">
        <v>83</v>
      </c>
      <c r="AW2573" s="187" t="s">
        <v>176</v>
      </c>
      <c r="AX2573" s="187" t="s">
        <v>73</v>
      </c>
      <c r="AY2573" s="189" t="s">
        <v>165</v>
      </c>
    </row>
    <row r="2574" s="196" customFormat="true" ht="12" hidden="false" customHeight="false" outlineLevel="0" collapsed="false">
      <c r="B2574" s="197"/>
      <c r="D2574" s="180" t="s">
        <v>174</v>
      </c>
      <c r="E2574" s="198"/>
      <c r="F2574" s="199" t="s">
        <v>178</v>
      </c>
      <c r="H2574" s="200" t="n">
        <v>43.7</v>
      </c>
      <c r="I2574" s="201"/>
      <c r="L2574" s="197"/>
      <c r="M2574" s="202"/>
      <c r="N2574" s="203"/>
      <c r="O2574" s="203"/>
      <c r="P2574" s="203"/>
      <c r="Q2574" s="203"/>
      <c r="R2574" s="203"/>
      <c r="S2574" s="203"/>
      <c r="T2574" s="203"/>
      <c r="U2574" s="204"/>
      <c r="AT2574" s="198" t="s">
        <v>174</v>
      </c>
      <c r="AU2574" s="198" t="s">
        <v>83</v>
      </c>
      <c r="AV2574" s="196" t="s">
        <v>172</v>
      </c>
      <c r="AW2574" s="196" t="s">
        <v>176</v>
      </c>
      <c r="AX2574" s="196" t="s">
        <v>81</v>
      </c>
      <c r="AY2574" s="198" t="s">
        <v>165</v>
      </c>
    </row>
    <row r="2575" s="22" customFormat="true" ht="16.5" hidden="false" customHeight="true" outlineLevel="0" collapsed="false">
      <c r="B2575" s="164"/>
      <c r="C2575" s="205" t="s">
        <v>2626</v>
      </c>
      <c r="D2575" s="205" t="s">
        <v>262</v>
      </c>
      <c r="E2575" s="206" t="s">
        <v>2627</v>
      </c>
      <c r="F2575" s="207" t="s">
        <v>2628</v>
      </c>
      <c r="G2575" s="208" t="s">
        <v>403</v>
      </c>
      <c r="H2575" s="209" t="n">
        <v>160.233</v>
      </c>
      <c r="I2575" s="210"/>
      <c r="J2575" s="211" t="n">
        <f aca="false">ROUND(I2575*H2575,2)</f>
        <v>0</v>
      </c>
      <c r="K2575" s="207" t="s">
        <v>171</v>
      </c>
      <c r="L2575" s="212"/>
      <c r="M2575" s="213"/>
      <c r="N2575" s="214" t="s">
        <v>44</v>
      </c>
      <c r="O2575" s="54"/>
      <c r="P2575" s="174" t="n">
        <f aca="false">O2575*H2575</f>
        <v>0</v>
      </c>
      <c r="Q2575" s="174" t="n">
        <v>0.004</v>
      </c>
      <c r="R2575" s="174" t="n">
        <f aca="false">Q2575*H2575</f>
        <v>0.640932</v>
      </c>
      <c r="S2575" s="174" t="n">
        <v>0</v>
      </c>
      <c r="T2575" s="174" t="n">
        <f aca="false">S2575*H2575</f>
        <v>0</v>
      </c>
      <c r="U2575" s="175"/>
      <c r="AR2575" s="176" t="s">
        <v>369</v>
      </c>
      <c r="AT2575" s="176" t="s">
        <v>262</v>
      </c>
      <c r="AU2575" s="176" t="s">
        <v>83</v>
      </c>
      <c r="AY2575" s="3" t="s">
        <v>165</v>
      </c>
      <c r="BE2575" s="177" t="n">
        <f aca="false">IF(N2575="základní",J2575,0)</f>
        <v>0</v>
      </c>
      <c r="BF2575" s="177" t="n">
        <f aca="false">IF(N2575="snížená",J2575,0)</f>
        <v>0</v>
      </c>
      <c r="BG2575" s="177" t="n">
        <f aca="false">IF(N2575="zákl. přenesená",J2575,0)</f>
        <v>0</v>
      </c>
      <c r="BH2575" s="177" t="n">
        <f aca="false">IF(N2575="sníž. přenesená",J2575,0)</f>
        <v>0</v>
      </c>
      <c r="BI2575" s="177" t="n">
        <f aca="false">IF(N2575="nulová",J2575,0)</f>
        <v>0</v>
      </c>
      <c r="BJ2575" s="3" t="s">
        <v>81</v>
      </c>
      <c r="BK2575" s="177" t="n">
        <f aca="false">ROUND(I2575*H2575,2)</f>
        <v>0</v>
      </c>
      <c r="BL2575" s="3" t="s">
        <v>273</v>
      </c>
      <c r="BM2575" s="176" t="s">
        <v>2629</v>
      </c>
    </row>
    <row r="2576" s="178" customFormat="true" ht="12" hidden="false" customHeight="false" outlineLevel="0" collapsed="false">
      <c r="B2576" s="179"/>
      <c r="D2576" s="180" t="s">
        <v>174</v>
      </c>
      <c r="E2576" s="181"/>
      <c r="F2576" s="182" t="s">
        <v>1437</v>
      </c>
      <c r="H2576" s="181"/>
      <c r="I2576" s="183"/>
      <c r="L2576" s="179"/>
      <c r="M2576" s="184"/>
      <c r="N2576" s="185"/>
      <c r="O2576" s="185"/>
      <c r="P2576" s="185"/>
      <c r="Q2576" s="185"/>
      <c r="R2576" s="185"/>
      <c r="S2576" s="185"/>
      <c r="T2576" s="185"/>
      <c r="U2576" s="186"/>
      <c r="AT2576" s="181" t="s">
        <v>174</v>
      </c>
      <c r="AU2576" s="181" t="s">
        <v>83</v>
      </c>
      <c r="AV2576" s="178" t="s">
        <v>81</v>
      </c>
      <c r="AW2576" s="178" t="s">
        <v>176</v>
      </c>
      <c r="AX2576" s="178" t="s">
        <v>73</v>
      </c>
      <c r="AY2576" s="181" t="s">
        <v>165</v>
      </c>
    </row>
    <row r="2577" s="187" customFormat="true" ht="12" hidden="false" customHeight="false" outlineLevel="0" collapsed="false">
      <c r="B2577" s="188"/>
      <c r="D2577" s="180" t="s">
        <v>174</v>
      </c>
      <c r="E2577" s="189"/>
      <c r="F2577" s="190" t="s">
        <v>2630</v>
      </c>
      <c r="H2577" s="191" t="n">
        <v>160.233333333333</v>
      </c>
      <c r="I2577" s="192"/>
      <c r="L2577" s="188"/>
      <c r="M2577" s="193"/>
      <c r="N2577" s="194"/>
      <c r="O2577" s="194"/>
      <c r="P2577" s="194"/>
      <c r="Q2577" s="194"/>
      <c r="R2577" s="194"/>
      <c r="S2577" s="194"/>
      <c r="T2577" s="194"/>
      <c r="U2577" s="195"/>
      <c r="AT2577" s="189" t="s">
        <v>174</v>
      </c>
      <c r="AU2577" s="189" t="s">
        <v>83</v>
      </c>
      <c r="AV2577" s="187" t="s">
        <v>83</v>
      </c>
      <c r="AW2577" s="187" t="s">
        <v>176</v>
      </c>
      <c r="AX2577" s="187" t="s">
        <v>73</v>
      </c>
      <c r="AY2577" s="189" t="s">
        <v>165</v>
      </c>
    </row>
    <row r="2578" s="196" customFormat="true" ht="12" hidden="false" customHeight="false" outlineLevel="0" collapsed="false">
      <c r="B2578" s="197"/>
      <c r="D2578" s="180" t="s">
        <v>174</v>
      </c>
      <c r="E2578" s="198"/>
      <c r="F2578" s="199" t="s">
        <v>178</v>
      </c>
      <c r="H2578" s="200" t="n">
        <v>160.233333333333</v>
      </c>
      <c r="I2578" s="201"/>
      <c r="L2578" s="197"/>
      <c r="M2578" s="202"/>
      <c r="N2578" s="203"/>
      <c r="O2578" s="203"/>
      <c r="P2578" s="203"/>
      <c r="Q2578" s="203"/>
      <c r="R2578" s="203"/>
      <c r="S2578" s="203"/>
      <c r="T2578" s="203"/>
      <c r="U2578" s="204"/>
      <c r="AT2578" s="198" t="s">
        <v>174</v>
      </c>
      <c r="AU2578" s="198" t="s">
        <v>83</v>
      </c>
      <c r="AV2578" s="196" t="s">
        <v>172</v>
      </c>
      <c r="AW2578" s="196" t="s">
        <v>176</v>
      </c>
      <c r="AX2578" s="196" t="s">
        <v>81</v>
      </c>
      <c r="AY2578" s="198" t="s">
        <v>165</v>
      </c>
    </row>
    <row r="2579" s="22" customFormat="true" ht="36" hidden="false" customHeight="true" outlineLevel="0" collapsed="false">
      <c r="B2579" s="164"/>
      <c r="C2579" s="205" t="s">
        <v>2631</v>
      </c>
      <c r="D2579" s="205" t="s">
        <v>262</v>
      </c>
      <c r="E2579" s="206" t="s">
        <v>2632</v>
      </c>
      <c r="F2579" s="207" t="s">
        <v>2633</v>
      </c>
      <c r="G2579" s="208" t="s">
        <v>170</v>
      </c>
      <c r="H2579" s="209" t="n">
        <v>1.442</v>
      </c>
      <c r="I2579" s="210"/>
      <c r="J2579" s="211" t="n">
        <f aca="false">ROUND(I2579*H2579,2)</f>
        <v>0</v>
      </c>
      <c r="K2579" s="207" t="s">
        <v>171</v>
      </c>
      <c r="L2579" s="212"/>
      <c r="M2579" s="213"/>
      <c r="N2579" s="214" t="s">
        <v>44</v>
      </c>
      <c r="O2579" s="54"/>
      <c r="P2579" s="174" t="n">
        <f aca="false">O2579*H2579</f>
        <v>0</v>
      </c>
      <c r="Q2579" s="174" t="n">
        <v>0.0192</v>
      </c>
      <c r="R2579" s="174" t="n">
        <f aca="false">Q2579*H2579</f>
        <v>0.0276864</v>
      </c>
      <c r="S2579" s="174" t="n">
        <v>0</v>
      </c>
      <c r="T2579" s="174" t="n">
        <f aca="false">S2579*H2579</f>
        <v>0</v>
      </c>
      <c r="U2579" s="175"/>
      <c r="AR2579" s="176" t="s">
        <v>369</v>
      </c>
      <c r="AT2579" s="176" t="s">
        <v>262</v>
      </c>
      <c r="AU2579" s="176" t="s">
        <v>83</v>
      </c>
      <c r="AY2579" s="3" t="s">
        <v>165</v>
      </c>
      <c r="BE2579" s="177" t="n">
        <f aca="false">IF(N2579="základní",J2579,0)</f>
        <v>0</v>
      </c>
      <c r="BF2579" s="177" t="n">
        <f aca="false">IF(N2579="snížená",J2579,0)</f>
        <v>0</v>
      </c>
      <c r="BG2579" s="177" t="n">
        <f aca="false">IF(N2579="zákl. přenesená",J2579,0)</f>
        <v>0</v>
      </c>
      <c r="BH2579" s="177" t="n">
        <f aca="false">IF(N2579="sníž. přenesená",J2579,0)</f>
        <v>0</v>
      </c>
      <c r="BI2579" s="177" t="n">
        <f aca="false">IF(N2579="nulová",J2579,0)</f>
        <v>0</v>
      </c>
      <c r="BJ2579" s="3" t="s">
        <v>81</v>
      </c>
      <c r="BK2579" s="177" t="n">
        <f aca="false">ROUND(I2579*H2579,2)</f>
        <v>0</v>
      </c>
      <c r="BL2579" s="3" t="s">
        <v>273</v>
      </c>
      <c r="BM2579" s="176" t="s">
        <v>2634</v>
      </c>
    </row>
    <row r="2580" s="187" customFormat="true" ht="12" hidden="false" customHeight="false" outlineLevel="0" collapsed="false">
      <c r="B2580" s="188"/>
      <c r="D2580" s="180" t="s">
        <v>174</v>
      </c>
      <c r="E2580" s="189"/>
      <c r="F2580" s="190" t="s">
        <v>2635</v>
      </c>
      <c r="H2580" s="191" t="n">
        <v>1.4421</v>
      </c>
      <c r="I2580" s="192"/>
      <c r="L2580" s="188"/>
      <c r="M2580" s="193"/>
      <c r="N2580" s="194"/>
      <c r="O2580" s="194"/>
      <c r="P2580" s="194"/>
      <c r="Q2580" s="194"/>
      <c r="R2580" s="194"/>
      <c r="S2580" s="194"/>
      <c r="T2580" s="194"/>
      <c r="U2580" s="195"/>
      <c r="AT2580" s="189" t="s">
        <v>174</v>
      </c>
      <c r="AU2580" s="189" t="s">
        <v>83</v>
      </c>
      <c r="AV2580" s="187" t="s">
        <v>83</v>
      </c>
      <c r="AW2580" s="187" t="s">
        <v>176</v>
      </c>
      <c r="AX2580" s="187" t="s">
        <v>73</v>
      </c>
      <c r="AY2580" s="189" t="s">
        <v>165</v>
      </c>
    </row>
    <row r="2581" s="196" customFormat="true" ht="12" hidden="false" customHeight="false" outlineLevel="0" collapsed="false">
      <c r="B2581" s="197"/>
      <c r="D2581" s="180" t="s">
        <v>174</v>
      </c>
      <c r="E2581" s="198"/>
      <c r="F2581" s="199" t="s">
        <v>178</v>
      </c>
      <c r="H2581" s="200" t="n">
        <v>1.4421</v>
      </c>
      <c r="I2581" s="201"/>
      <c r="L2581" s="197"/>
      <c r="M2581" s="202"/>
      <c r="N2581" s="203"/>
      <c r="O2581" s="203"/>
      <c r="P2581" s="203"/>
      <c r="Q2581" s="203"/>
      <c r="R2581" s="203"/>
      <c r="S2581" s="203"/>
      <c r="T2581" s="203"/>
      <c r="U2581" s="204"/>
      <c r="AT2581" s="198" t="s">
        <v>174</v>
      </c>
      <c r="AU2581" s="198" t="s">
        <v>83</v>
      </c>
      <c r="AV2581" s="196" t="s">
        <v>172</v>
      </c>
      <c r="AW2581" s="196" t="s">
        <v>176</v>
      </c>
      <c r="AX2581" s="196" t="s">
        <v>81</v>
      </c>
      <c r="AY2581" s="198" t="s">
        <v>165</v>
      </c>
    </row>
    <row r="2582" s="22" customFormat="true" ht="24" hidden="false" customHeight="true" outlineLevel="0" collapsed="false">
      <c r="B2582" s="164"/>
      <c r="C2582" s="165" t="s">
        <v>2636</v>
      </c>
      <c r="D2582" s="165" t="s">
        <v>167</v>
      </c>
      <c r="E2582" s="166" t="s">
        <v>2637</v>
      </c>
      <c r="F2582" s="167" t="s">
        <v>2638</v>
      </c>
      <c r="G2582" s="168" t="s">
        <v>181</v>
      </c>
      <c r="H2582" s="169" t="n">
        <v>43.7</v>
      </c>
      <c r="I2582" s="170"/>
      <c r="J2582" s="171" t="n">
        <f aca="false">ROUND(I2582*H2582,2)</f>
        <v>0</v>
      </c>
      <c r="K2582" s="167" t="s">
        <v>171</v>
      </c>
      <c r="L2582" s="23"/>
      <c r="M2582" s="172"/>
      <c r="N2582" s="173" t="s">
        <v>44</v>
      </c>
      <c r="O2582" s="54"/>
      <c r="P2582" s="174" t="n">
        <f aca="false">O2582*H2582</f>
        <v>0</v>
      </c>
      <c r="Q2582" s="174" t="n">
        <v>0.00075</v>
      </c>
      <c r="R2582" s="174" t="n">
        <f aca="false">Q2582*H2582</f>
        <v>0.032775</v>
      </c>
      <c r="S2582" s="174" t="n">
        <v>0</v>
      </c>
      <c r="T2582" s="174" t="n">
        <f aca="false">S2582*H2582</f>
        <v>0</v>
      </c>
      <c r="U2582" s="175"/>
      <c r="AR2582" s="176" t="s">
        <v>273</v>
      </c>
      <c r="AT2582" s="176" t="s">
        <v>167</v>
      </c>
      <c r="AU2582" s="176" t="s">
        <v>83</v>
      </c>
      <c r="AY2582" s="3" t="s">
        <v>165</v>
      </c>
      <c r="BE2582" s="177" t="n">
        <f aca="false">IF(N2582="základní",J2582,0)</f>
        <v>0</v>
      </c>
      <c r="BF2582" s="177" t="n">
        <f aca="false">IF(N2582="snížená",J2582,0)</f>
        <v>0</v>
      </c>
      <c r="BG2582" s="177" t="n">
        <f aca="false">IF(N2582="zákl. přenesená",J2582,0)</f>
        <v>0</v>
      </c>
      <c r="BH2582" s="177" t="n">
        <f aca="false">IF(N2582="sníž. přenesená",J2582,0)</f>
        <v>0</v>
      </c>
      <c r="BI2582" s="177" t="n">
        <f aca="false">IF(N2582="nulová",J2582,0)</f>
        <v>0</v>
      </c>
      <c r="BJ2582" s="3" t="s">
        <v>81</v>
      </c>
      <c r="BK2582" s="177" t="n">
        <f aca="false">ROUND(I2582*H2582,2)</f>
        <v>0</v>
      </c>
      <c r="BL2582" s="3" t="s">
        <v>273</v>
      </c>
      <c r="BM2582" s="176" t="s">
        <v>2639</v>
      </c>
    </row>
    <row r="2583" s="178" customFormat="true" ht="12" hidden="false" customHeight="false" outlineLevel="0" collapsed="false">
      <c r="B2583" s="179"/>
      <c r="D2583" s="180" t="s">
        <v>174</v>
      </c>
      <c r="E2583" s="181"/>
      <c r="F2583" s="182" t="s">
        <v>1437</v>
      </c>
      <c r="H2583" s="181"/>
      <c r="I2583" s="183"/>
      <c r="L2583" s="179"/>
      <c r="M2583" s="184"/>
      <c r="N2583" s="185"/>
      <c r="O2583" s="185"/>
      <c r="P2583" s="185"/>
      <c r="Q2583" s="185"/>
      <c r="R2583" s="185"/>
      <c r="S2583" s="185"/>
      <c r="T2583" s="185"/>
      <c r="U2583" s="186"/>
      <c r="AT2583" s="181" t="s">
        <v>174</v>
      </c>
      <c r="AU2583" s="181" t="s">
        <v>83</v>
      </c>
      <c r="AV2583" s="178" t="s">
        <v>81</v>
      </c>
      <c r="AW2583" s="178" t="s">
        <v>176</v>
      </c>
      <c r="AX2583" s="178" t="s">
        <v>73</v>
      </c>
      <c r="AY2583" s="181" t="s">
        <v>165</v>
      </c>
    </row>
    <row r="2584" s="187" customFormat="true" ht="12" hidden="false" customHeight="false" outlineLevel="0" collapsed="false">
      <c r="B2584" s="188"/>
      <c r="D2584" s="180" t="s">
        <v>174</v>
      </c>
      <c r="E2584" s="189"/>
      <c r="F2584" s="190" t="s">
        <v>2616</v>
      </c>
      <c r="H2584" s="191" t="n">
        <v>43.7</v>
      </c>
      <c r="I2584" s="192"/>
      <c r="L2584" s="188"/>
      <c r="M2584" s="193"/>
      <c r="N2584" s="194"/>
      <c r="O2584" s="194"/>
      <c r="P2584" s="194"/>
      <c r="Q2584" s="194"/>
      <c r="R2584" s="194"/>
      <c r="S2584" s="194"/>
      <c r="T2584" s="194"/>
      <c r="U2584" s="195"/>
      <c r="AT2584" s="189" t="s">
        <v>174</v>
      </c>
      <c r="AU2584" s="189" t="s">
        <v>83</v>
      </c>
      <c r="AV2584" s="187" t="s">
        <v>83</v>
      </c>
      <c r="AW2584" s="187" t="s">
        <v>176</v>
      </c>
      <c r="AX2584" s="187" t="s">
        <v>73</v>
      </c>
      <c r="AY2584" s="189" t="s">
        <v>165</v>
      </c>
    </row>
    <row r="2585" s="196" customFormat="true" ht="12" hidden="false" customHeight="false" outlineLevel="0" collapsed="false">
      <c r="B2585" s="197"/>
      <c r="D2585" s="180" t="s">
        <v>174</v>
      </c>
      <c r="E2585" s="198"/>
      <c r="F2585" s="199" t="s">
        <v>178</v>
      </c>
      <c r="H2585" s="200" t="n">
        <v>43.7</v>
      </c>
      <c r="I2585" s="201"/>
      <c r="L2585" s="197"/>
      <c r="M2585" s="202"/>
      <c r="N2585" s="203"/>
      <c r="O2585" s="203"/>
      <c r="P2585" s="203"/>
      <c r="Q2585" s="203"/>
      <c r="R2585" s="203"/>
      <c r="S2585" s="203"/>
      <c r="T2585" s="203"/>
      <c r="U2585" s="204"/>
      <c r="AT2585" s="198" t="s">
        <v>174</v>
      </c>
      <c r="AU2585" s="198" t="s">
        <v>83</v>
      </c>
      <c r="AV2585" s="196" t="s">
        <v>172</v>
      </c>
      <c r="AW2585" s="196" t="s">
        <v>176</v>
      </c>
      <c r="AX2585" s="196" t="s">
        <v>81</v>
      </c>
      <c r="AY2585" s="198" t="s">
        <v>165</v>
      </c>
    </row>
    <row r="2586" s="22" customFormat="true" ht="24" hidden="false" customHeight="true" outlineLevel="0" collapsed="false">
      <c r="B2586" s="164"/>
      <c r="C2586" s="205" t="s">
        <v>2640</v>
      </c>
      <c r="D2586" s="205" t="s">
        <v>262</v>
      </c>
      <c r="E2586" s="206" t="s">
        <v>2641</v>
      </c>
      <c r="F2586" s="207" t="s">
        <v>2642</v>
      </c>
      <c r="G2586" s="208" t="s">
        <v>170</v>
      </c>
      <c r="H2586" s="209" t="n">
        <v>14.421</v>
      </c>
      <c r="I2586" s="210"/>
      <c r="J2586" s="211" t="n">
        <f aca="false">ROUND(I2586*H2586,2)</f>
        <v>0</v>
      </c>
      <c r="K2586" s="207" t="s">
        <v>171</v>
      </c>
      <c r="L2586" s="212"/>
      <c r="M2586" s="213"/>
      <c r="N2586" s="214" t="s">
        <v>44</v>
      </c>
      <c r="O2586" s="54"/>
      <c r="P2586" s="174" t="n">
        <f aca="false">O2586*H2586</f>
        <v>0</v>
      </c>
      <c r="Q2586" s="174" t="n">
        <v>0.0192</v>
      </c>
      <c r="R2586" s="174" t="n">
        <f aca="false">Q2586*H2586</f>
        <v>0.2768832</v>
      </c>
      <c r="S2586" s="174" t="n">
        <v>0</v>
      </c>
      <c r="T2586" s="174" t="n">
        <f aca="false">S2586*H2586</f>
        <v>0</v>
      </c>
      <c r="U2586" s="175"/>
      <c r="AR2586" s="176" t="s">
        <v>369</v>
      </c>
      <c r="AT2586" s="176" t="s">
        <v>262</v>
      </c>
      <c r="AU2586" s="176" t="s">
        <v>83</v>
      </c>
      <c r="AY2586" s="3" t="s">
        <v>165</v>
      </c>
      <c r="BE2586" s="177" t="n">
        <f aca="false">IF(N2586="základní",J2586,0)</f>
        <v>0</v>
      </c>
      <c r="BF2586" s="177" t="n">
        <f aca="false">IF(N2586="snížená",J2586,0)</f>
        <v>0</v>
      </c>
      <c r="BG2586" s="177" t="n">
        <f aca="false">IF(N2586="zákl. přenesená",J2586,0)</f>
        <v>0</v>
      </c>
      <c r="BH2586" s="177" t="n">
        <f aca="false">IF(N2586="sníž. přenesená",J2586,0)</f>
        <v>0</v>
      </c>
      <c r="BI2586" s="177" t="n">
        <f aca="false">IF(N2586="nulová",J2586,0)</f>
        <v>0</v>
      </c>
      <c r="BJ2586" s="3" t="s">
        <v>81</v>
      </c>
      <c r="BK2586" s="177" t="n">
        <f aca="false">ROUND(I2586*H2586,2)</f>
        <v>0</v>
      </c>
      <c r="BL2586" s="3" t="s">
        <v>273</v>
      </c>
      <c r="BM2586" s="176" t="s">
        <v>2643</v>
      </c>
    </row>
    <row r="2587" s="178" customFormat="true" ht="12" hidden="false" customHeight="false" outlineLevel="0" collapsed="false">
      <c r="B2587" s="179"/>
      <c r="D2587" s="180" t="s">
        <v>174</v>
      </c>
      <c r="E2587" s="181"/>
      <c r="F2587" s="182" t="s">
        <v>1437</v>
      </c>
      <c r="H2587" s="181"/>
      <c r="I2587" s="183"/>
      <c r="L2587" s="179"/>
      <c r="M2587" s="184"/>
      <c r="N2587" s="185"/>
      <c r="O2587" s="185"/>
      <c r="P2587" s="185"/>
      <c r="Q2587" s="185"/>
      <c r="R2587" s="185"/>
      <c r="S2587" s="185"/>
      <c r="T2587" s="185"/>
      <c r="U2587" s="186"/>
      <c r="AT2587" s="181" t="s">
        <v>174</v>
      </c>
      <c r="AU2587" s="181" t="s">
        <v>83</v>
      </c>
      <c r="AV2587" s="178" t="s">
        <v>81</v>
      </c>
      <c r="AW2587" s="178" t="s">
        <v>176</v>
      </c>
      <c r="AX2587" s="178" t="s">
        <v>73</v>
      </c>
      <c r="AY2587" s="181" t="s">
        <v>165</v>
      </c>
    </row>
    <row r="2588" s="187" customFormat="true" ht="12" hidden="false" customHeight="false" outlineLevel="0" collapsed="false">
      <c r="B2588" s="188"/>
      <c r="D2588" s="180" t="s">
        <v>174</v>
      </c>
      <c r="E2588" s="189"/>
      <c r="F2588" s="190" t="s">
        <v>2644</v>
      </c>
      <c r="H2588" s="191" t="n">
        <v>14.421</v>
      </c>
      <c r="I2588" s="192"/>
      <c r="L2588" s="188"/>
      <c r="M2588" s="193"/>
      <c r="N2588" s="194"/>
      <c r="O2588" s="194"/>
      <c r="P2588" s="194"/>
      <c r="Q2588" s="194"/>
      <c r="R2588" s="194"/>
      <c r="S2588" s="194"/>
      <c r="T2588" s="194"/>
      <c r="U2588" s="195"/>
      <c r="AT2588" s="189" t="s">
        <v>174</v>
      </c>
      <c r="AU2588" s="189" t="s">
        <v>83</v>
      </c>
      <c r="AV2588" s="187" t="s">
        <v>83</v>
      </c>
      <c r="AW2588" s="187" t="s">
        <v>176</v>
      </c>
      <c r="AX2588" s="187" t="s">
        <v>73</v>
      </c>
      <c r="AY2588" s="189" t="s">
        <v>165</v>
      </c>
    </row>
    <row r="2589" s="196" customFormat="true" ht="12" hidden="false" customHeight="false" outlineLevel="0" collapsed="false">
      <c r="B2589" s="197"/>
      <c r="D2589" s="180" t="s">
        <v>174</v>
      </c>
      <c r="E2589" s="198"/>
      <c r="F2589" s="199" t="s">
        <v>178</v>
      </c>
      <c r="H2589" s="200" t="n">
        <v>14.421</v>
      </c>
      <c r="I2589" s="201"/>
      <c r="L2589" s="197"/>
      <c r="M2589" s="202"/>
      <c r="N2589" s="203"/>
      <c r="O2589" s="203"/>
      <c r="P2589" s="203"/>
      <c r="Q2589" s="203"/>
      <c r="R2589" s="203"/>
      <c r="S2589" s="203"/>
      <c r="T2589" s="203"/>
      <c r="U2589" s="204"/>
      <c r="AT2589" s="198" t="s">
        <v>174</v>
      </c>
      <c r="AU2589" s="198" t="s">
        <v>83</v>
      </c>
      <c r="AV2589" s="196" t="s">
        <v>172</v>
      </c>
      <c r="AW2589" s="196" t="s">
        <v>176</v>
      </c>
      <c r="AX2589" s="196" t="s">
        <v>81</v>
      </c>
      <c r="AY2589" s="198" t="s">
        <v>165</v>
      </c>
    </row>
    <row r="2590" s="22" customFormat="true" ht="24" hidden="false" customHeight="true" outlineLevel="0" collapsed="false">
      <c r="B2590" s="164"/>
      <c r="C2590" s="165" t="s">
        <v>2645</v>
      </c>
      <c r="D2590" s="165" t="s">
        <v>167</v>
      </c>
      <c r="E2590" s="166" t="s">
        <v>2646</v>
      </c>
      <c r="F2590" s="167" t="s">
        <v>2647</v>
      </c>
      <c r="G2590" s="168" t="s">
        <v>181</v>
      </c>
      <c r="H2590" s="169" t="n">
        <v>24.7</v>
      </c>
      <c r="I2590" s="170"/>
      <c r="J2590" s="171" t="n">
        <f aca="false">ROUND(I2590*H2590,2)</f>
        <v>0</v>
      </c>
      <c r="K2590" s="167" t="s">
        <v>171</v>
      </c>
      <c r="L2590" s="23"/>
      <c r="M2590" s="172"/>
      <c r="N2590" s="173" t="s">
        <v>44</v>
      </c>
      <c r="O2590" s="54"/>
      <c r="P2590" s="174" t="n">
        <f aca="false">O2590*H2590</f>
        <v>0</v>
      </c>
      <c r="Q2590" s="174" t="n">
        <v>0.00058</v>
      </c>
      <c r="R2590" s="174" t="n">
        <f aca="false">Q2590*H2590</f>
        <v>0.014326</v>
      </c>
      <c r="S2590" s="174" t="n">
        <v>0</v>
      </c>
      <c r="T2590" s="174" t="n">
        <f aca="false">S2590*H2590</f>
        <v>0</v>
      </c>
      <c r="U2590" s="175"/>
      <c r="AR2590" s="176" t="s">
        <v>273</v>
      </c>
      <c r="AT2590" s="176" t="s">
        <v>167</v>
      </c>
      <c r="AU2590" s="176" t="s">
        <v>83</v>
      </c>
      <c r="AY2590" s="3" t="s">
        <v>165</v>
      </c>
      <c r="BE2590" s="177" t="n">
        <f aca="false">IF(N2590="základní",J2590,0)</f>
        <v>0</v>
      </c>
      <c r="BF2590" s="177" t="n">
        <f aca="false">IF(N2590="snížená",J2590,0)</f>
        <v>0</v>
      </c>
      <c r="BG2590" s="177" t="n">
        <f aca="false">IF(N2590="zákl. přenesená",J2590,0)</f>
        <v>0</v>
      </c>
      <c r="BH2590" s="177" t="n">
        <f aca="false">IF(N2590="sníž. přenesená",J2590,0)</f>
        <v>0</v>
      </c>
      <c r="BI2590" s="177" t="n">
        <f aca="false">IF(N2590="nulová",J2590,0)</f>
        <v>0</v>
      </c>
      <c r="BJ2590" s="3" t="s">
        <v>81</v>
      </c>
      <c r="BK2590" s="177" t="n">
        <f aca="false">ROUND(I2590*H2590,2)</f>
        <v>0</v>
      </c>
      <c r="BL2590" s="3" t="s">
        <v>273</v>
      </c>
      <c r="BM2590" s="176" t="s">
        <v>2648</v>
      </c>
    </row>
    <row r="2591" s="178" customFormat="true" ht="12" hidden="false" customHeight="false" outlineLevel="0" collapsed="false">
      <c r="B2591" s="179"/>
      <c r="D2591" s="180" t="s">
        <v>174</v>
      </c>
      <c r="E2591" s="181"/>
      <c r="F2591" s="182" t="s">
        <v>210</v>
      </c>
      <c r="H2591" s="181"/>
      <c r="I2591" s="183"/>
      <c r="L2591" s="179"/>
      <c r="M2591" s="184"/>
      <c r="N2591" s="185"/>
      <c r="O2591" s="185"/>
      <c r="P2591" s="185"/>
      <c r="Q2591" s="185"/>
      <c r="R2591" s="185"/>
      <c r="S2591" s="185"/>
      <c r="T2591" s="185"/>
      <c r="U2591" s="186"/>
      <c r="AT2591" s="181" t="s">
        <v>174</v>
      </c>
      <c r="AU2591" s="181" t="s">
        <v>83</v>
      </c>
      <c r="AV2591" s="178" t="s">
        <v>81</v>
      </c>
      <c r="AW2591" s="178" t="s">
        <v>176</v>
      </c>
      <c r="AX2591" s="178" t="s">
        <v>73</v>
      </c>
      <c r="AY2591" s="181" t="s">
        <v>165</v>
      </c>
    </row>
    <row r="2592" s="187" customFormat="true" ht="12" hidden="false" customHeight="false" outlineLevel="0" collapsed="false">
      <c r="B2592" s="188"/>
      <c r="D2592" s="180" t="s">
        <v>174</v>
      </c>
      <c r="E2592" s="189"/>
      <c r="F2592" s="190" t="s">
        <v>2649</v>
      </c>
      <c r="H2592" s="191" t="n">
        <v>15</v>
      </c>
      <c r="I2592" s="192"/>
      <c r="L2592" s="188"/>
      <c r="M2592" s="193"/>
      <c r="N2592" s="194"/>
      <c r="O2592" s="194"/>
      <c r="P2592" s="194"/>
      <c r="Q2592" s="194"/>
      <c r="R2592" s="194"/>
      <c r="S2592" s="194"/>
      <c r="T2592" s="194"/>
      <c r="U2592" s="195"/>
      <c r="AT2592" s="189" t="s">
        <v>174</v>
      </c>
      <c r="AU2592" s="189" t="s">
        <v>83</v>
      </c>
      <c r="AV2592" s="187" t="s">
        <v>83</v>
      </c>
      <c r="AW2592" s="187" t="s">
        <v>176</v>
      </c>
      <c r="AX2592" s="187" t="s">
        <v>73</v>
      </c>
      <c r="AY2592" s="189" t="s">
        <v>165</v>
      </c>
    </row>
    <row r="2593" s="187" customFormat="true" ht="12" hidden="false" customHeight="false" outlineLevel="0" collapsed="false">
      <c r="B2593" s="188"/>
      <c r="D2593" s="180" t="s">
        <v>174</v>
      </c>
      <c r="E2593" s="189"/>
      <c r="F2593" s="190" t="s">
        <v>2650</v>
      </c>
      <c r="H2593" s="191" t="n">
        <v>8.8</v>
      </c>
      <c r="I2593" s="192"/>
      <c r="L2593" s="188"/>
      <c r="M2593" s="193"/>
      <c r="N2593" s="194"/>
      <c r="O2593" s="194"/>
      <c r="P2593" s="194"/>
      <c r="Q2593" s="194"/>
      <c r="R2593" s="194"/>
      <c r="S2593" s="194"/>
      <c r="T2593" s="194"/>
      <c r="U2593" s="195"/>
      <c r="AT2593" s="189" t="s">
        <v>174</v>
      </c>
      <c r="AU2593" s="189" t="s">
        <v>83</v>
      </c>
      <c r="AV2593" s="187" t="s">
        <v>83</v>
      </c>
      <c r="AW2593" s="187" t="s">
        <v>176</v>
      </c>
      <c r="AX2593" s="187" t="s">
        <v>73</v>
      </c>
      <c r="AY2593" s="189" t="s">
        <v>165</v>
      </c>
    </row>
    <row r="2594" s="216" customFormat="true" ht="12" hidden="false" customHeight="false" outlineLevel="0" collapsed="false">
      <c r="B2594" s="217"/>
      <c r="D2594" s="180" t="s">
        <v>174</v>
      </c>
      <c r="E2594" s="218"/>
      <c r="F2594" s="219" t="s">
        <v>283</v>
      </c>
      <c r="H2594" s="220" t="n">
        <v>23.8</v>
      </c>
      <c r="I2594" s="221"/>
      <c r="L2594" s="217"/>
      <c r="M2594" s="222"/>
      <c r="N2594" s="223"/>
      <c r="O2594" s="223"/>
      <c r="P2594" s="223"/>
      <c r="Q2594" s="223"/>
      <c r="R2594" s="223"/>
      <c r="S2594" s="223"/>
      <c r="T2594" s="223"/>
      <c r="U2594" s="224"/>
      <c r="AT2594" s="218" t="s">
        <v>174</v>
      </c>
      <c r="AU2594" s="218" t="s">
        <v>83</v>
      </c>
      <c r="AV2594" s="216" t="s">
        <v>184</v>
      </c>
      <c r="AW2594" s="216" t="s">
        <v>176</v>
      </c>
      <c r="AX2594" s="216" t="s">
        <v>73</v>
      </c>
      <c r="AY2594" s="218" t="s">
        <v>165</v>
      </c>
    </row>
    <row r="2595" s="178" customFormat="true" ht="12" hidden="false" customHeight="false" outlineLevel="0" collapsed="false">
      <c r="B2595" s="179"/>
      <c r="D2595" s="180" t="s">
        <v>174</v>
      </c>
      <c r="E2595" s="181"/>
      <c r="F2595" s="182" t="s">
        <v>2651</v>
      </c>
      <c r="H2595" s="181"/>
      <c r="I2595" s="183"/>
      <c r="L2595" s="179"/>
      <c r="M2595" s="184"/>
      <c r="N2595" s="185"/>
      <c r="O2595" s="185"/>
      <c r="P2595" s="185"/>
      <c r="Q2595" s="185"/>
      <c r="R2595" s="185"/>
      <c r="S2595" s="185"/>
      <c r="T2595" s="185"/>
      <c r="U2595" s="186"/>
      <c r="AT2595" s="181" t="s">
        <v>174</v>
      </c>
      <c r="AU2595" s="181" t="s">
        <v>83</v>
      </c>
      <c r="AV2595" s="178" t="s">
        <v>81</v>
      </c>
      <c r="AW2595" s="178" t="s">
        <v>176</v>
      </c>
      <c r="AX2595" s="178" t="s">
        <v>73</v>
      </c>
      <c r="AY2595" s="181" t="s">
        <v>165</v>
      </c>
    </row>
    <row r="2596" s="178" customFormat="true" ht="12" hidden="false" customHeight="false" outlineLevel="0" collapsed="false">
      <c r="B2596" s="179"/>
      <c r="D2596" s="180" t="s">
        <v>174</v>
      </c>
      <c r="E2596" s="181"/>
      <c r="F2596" s="182" t="s">
        <v>375</v>
      </c>
      <c r="H2596" s="181"/>
      <c r="I2596" s="183"/>
      <c r="L2596" s="179"/>
      <c r="M2596" s="184"/>
      <c r="N2596" s="185"/>
      <c r="O2596" s="185"/>
      <c r="P2596" s="185"/>
      <c r="Q2596" s="185"/>
      <c r="R2596" s="185"/>
      <c r="S2596" s="185"/>
      <c r="T2596" s="185"/>
      <c r="U2596" s="186"/>
      <c r="AT2596" s="181" t="s">
        <v>174</v>
      </c>
      <c r="AU2596" s="181" t="s">
        <v>83</v>
      </c>
      <c r="AV2596" s="178" t="s">
        <v>81</v>
      </c>
      <c r="AW2596" s="178" t="s">
        <v>176</v>
      </c>
      <c r="AX2596" s="178" t="s">
        <v>73</v>
      </c>
      <c r="AY2596" s="181" t="s">
        <v>165</v>
      </c>
    </row>
    <row r="2597" s="187" customFormat="true" ht="12" hidden="false" customHeight="false" outlineLevel="0" collapsed="false">
      <c r="B2597" s="188"/>
      <c r="D2597" s="180" t="s">
        <v>174</v>
      </c>
      <c r="E2597" s="189"/>
      <c r="F2597" s="190" t="s">
        <v>2652</v>
      </c>
      <c r="H2597" s="191" t="n">
        <v>0.9</v>
      </c>
      <c r="I2597" s="192"/>
      <c r="L2597" s="188"/>
      <c r="M2597" s="193"/>
      <c r="N2597" s="194"/>
      <c r="O2597" s="194"/>
      <c r="P2597" s="194"/>
      <c r="Q2597" s="194"/>
      <c r="R2597" s="194"/>
      <c r="S2597" s="194"/>
      <c r="T2597" s="194"/>
      <c r="U2597" s="195"/>
      <c r="AT2597" s="189" t="s">
        <v>174</v>
      </c>
      <c r="AU2597" s="189" t="s">
        <v>83</v>
      </c>
      <c r="AV2597" s="187" t="s">
        <v>83</v>
      </c>
      <c r="AW2597" s="187" t="s">
        <v>176</v>
      </c>
      <c r="AX2597" s="187" t="s">
        <v>73</v>
      </c>
      <c r="AY2597" s="189" t="s">
        <v>165</v>
      </c>
    </row>
    <row r="2598" s="216" customFormat="true" ht="12" hidden="false" customHeight="false" outlineLevel="0" collapsed="false">
      <c r="B2598" s="217"/>
      <c r="D2598" s="180" t="s">
        <v>174</v>
      </c>
      <c r="E2598" s="218"/>
      <c r="F2598" s="219" t="s">
        <v>283</v>
      </c>
      <c r="H2598" s="220" t="n">
        <v>0.9</v>
      </c>
      <c r="I2598" s="221"/>
      <c r="L2598" s="217"/>
      <c r="M2598" s="222"/>
      <c r="N2598" s="223"/>
      <c r="O2598" s="223"/>
      <c r="P2598" s="223"/>
      <c r="Q2598" s="223"/>
      <c r="R2598" s="223"/>
      <c r="S2598" s="223"/>
      <c r="T2598" s="223"/>
      <c r="U2598" s="224"/>
      <c r="AT2598" s="218" t="s">
        <v>174</v>
      </c>
      <c r="AU2598" s="218" t="s">
        <v>83</v>
      </c>
      <c r="AV2598" s="216" t="s">
        <v>184</v>
      </c>
      <c r="AW2598" s="216" t="s">
        <v>176</v>
      </c>
      <c r="AX2598" s="216" t="s">
        <v>73</v>
      </c>
      <c r="AY2598" s="218" t="s">
        <v>165</v>
      </c>
    </row>
    <row r="2599" s="196" customFormat="true" ht="12" hidden="false" customHeight="false" outlineLevel="0" collapsed="false">
      <c r="B2599" s="197"/>
      <c r="D2599" s="180" t="s">
        <v>174</v>
      </c>
      <c r="E2599" s="198"/>
      <c r="F2599" s="199" t="s">
        <v>178</v>
      </c>
      <c r="H2599" s="200" t="n">
        <v>24.7</v>
      </c>
      <c r="I2599" s="201"/>
      <c r="L2599" s="197"/>
      <c r="M2599" s="202"/>
      <c r="N2599" s="203"/>
      <c r="O2599" s="203"/>
      <c r="P2599" s="203"/>
      <c r="Q2599" s="203"/>
      <c r="R2599" s="203"/>
      <c r="S2599" s="203"/>
      <c r="T2599" s="203"/>
      <c r="U2599" s="204"/>
      <c r="AT2599" s="198" t="s">
        <v>174</v>
      </c>
      <c r="AU2599" s="198" t="s">
        <v>83</v>
      </c>
      <c r="AV2599" s="196" t="s">
        <v>172</v>
      </c>
      <c r="AW2599" s="196" t="s">
        <v>176</v>
      </c>
      <c r="AX2599" s="196" t="s">
        <v>81</v>
      </c>
      <c r="AY2599" s="198" t="s">
        <v>165</v>
      </c>
    </row>
    <row r="2600" s="22" customFormat="true" ht="24" hidden="false" customHeight="true" outlineLevel="0" collapsed="false">
      <c r="B2600" s="164"/>
      <c r="C2600" s="205" t="s">
        <v>2653</v>
      </c>
      <c r="D2600" s="205" t="s">
        <v>262</v>
      </c>
      <c r="E2600" s="206" t="s">
        <v>2654</v>
      </c>
      <c r="F2600" s="207" t="s">
        <v>2655</v>
      </c>
      <c r="G2600" s="208" t="s">
        <v>403</v>
      </c>
      <c r="H2600" s="209" t="n">
        <v>90.567</v>
      </c>
      <c r="I2600" s="210"/>
      <c r="J2600" s="211" t="n">
        <f aca="false">ROUND(I2600*H2600,2)</f>
        <v>0</v>
      </c>
      <c r="K2600" s="207" t="s">
        <v>171</v>
      </c>
      <c r="L2600" s="212"/>
      <c r="M2600" s="213"/>
      <c r="N2600" s="214" t="s">
        <v>44</v>
      </c>
      <c r="O2600" s="54"/>
      <c r="P2600" s="174" t="n">
        <f aca="false">O2600*H2600</f>
        <v>0</v>
      </c>
      <c r="Q2600" s="174" t="n">
        <v>0.00045</v>
      </c>
      <c r="R2600" s="174" t="n">
        <f aca="false">Q2600*H2600</f>
        <v>0.04075515</v>
      </c>
      <c r="S2600" s="174" t="n">
        <v>0</v>
      </c>
      <c r="T2600" s="174" t="n">
        <f aca="false">S2600*H2600</f>
        <v>0</v>
      </c>
      <c r="U2600" s="175"/>
      <c r="AR2600" s="176" t="s">
        <v>369</v>
      </c>
      <c r="AT2600" s="176" t="s">
        <v>262</v>
      </c>
      <c r="AU2600" s="176" t="s">
        <v>83</v>
      </c>
      <c r="AY2600" s="3" t="s">
        <v>165</v>
      </c>
      <c r="BE2600" s="177" t="n">
        <f aca="false">IF(N2600="základní",J2600,0)</f>
        <v>0</v>
      </c>
      <c r="BF2600" s="177" t="n">
        <f aca="false">IF(N2600="snížená",J2600,0)</f>
        <v>0</v>
      </c>
      <c r="BG2600" s="177" t="n">
        <f aca="false">IF(N2600="zákl. přenesená",J2600,0)</f>
        <v>0</v>
      </c>
      <c r="BH2600" s="177" t="n">
        <f aca="false">IF(N2600="sníž. přenesená",J2600,0)</f>
        <v>0</v>
      </c>
      <c r="BI2600" s="177" t="n">
        <f aca="false">IF(N2600="nulová",J2600,0)</f>
        <v>0</v>
      </c>
      <c r="BJ2600" s="3" t="s">
        <v>81</v>
      </c>
      <c r="BK2600" s="177" t="n">
        <f aca="false">ROUND(I2600*H2600,2)</f>
        <v>0</v>
      </c>
      <c r="BL2600" s="3" t="s">
        <v>273</v>
      </c>
      <c r="BM2600" s="176" t="s">
        <v>2656</v>
      </c>
    </row>
    <row r="2601" s="187" customFormat="true" ht="12" hidden="false" customHeight="false" outlineLevel="0" collapsed="false">
      <c r="B2601" s="188"/>
      <c r="D2601" s="180" t="s">
        <v>174</v>
      </c>
      <c r="E2601" s="189"/>
      <c r="F2601" s="190" t="s">
        <v>2657</v>
      </c>
      <c r="H2601" s="191" t="n">
        <v>90.5666666666667</v>
      </c>
      <c r="I2601" s="192"/>
      <c r="L2601" s="188"/>
      <c r="M2601" s="193"/>
      <c r="N2601" s="194"/>
      <c r="O2601" s="194"/>
      <c r="P2601" s="194"/>
      <c r="Q2601" s="194"/>
      <c r="R2601" s="194"/>
      <c r="S2601" s="194"/>
      <c r="T2601" s="194"/>
      <c r="U2601" s="195"/>
      <c r="AT2601" s="189" t="s">
        <v>174</v>
      </c>
      <c r="AU2601" s="189" t="s">
        <v>83</v>
      </c>
      <c r="AV2601" s="187" t="s">
        <v>83</v>
      </c>
      <c r="AW2601" s="187" t="s">
        <v>176</v>
      </c>
      <c r="AX2601" s="187" t="s">
        <v>73</v>
      </c>
      <c r="AY2601" s="189" t="s">
        <v>165</v>
      </c>
    </row>
    <row r="2602" s="196" customFormat="true" ht="12" hidden="false" customHeight="false" outlineLevel="0" collapsed="false">
      <c r="B2602" s="197"/>
      <c r="D2602" s="180" t="s">
        <v>174</v>
      </c>
      <c r="E2602" s="198"/>
      <c r="F2602" s="199" t="s">
        <v>178</v>
      </c>
      <c r="H2602" s="200" t="n">
        <v>90.5666666666667</v>
      </c>
      <c r="I2602" s="201"/>
      <c r="L2602" s="197"/>
      <c r="M2602" s="202"/>
      <c r="N2602" s="203"/>
      <c r="O2602" s="203"/>
      <c r="P2602" s="203"/>
      <c r="Q2602" s="203"/>
      <c r="R2602" s="203"/>
      <c r="S2602" s="203"/>
      <c r="T2602" s="203"/>
      <c r="U2602" s="204"/>
      <c r="AT2602" s="198" t="s">
        <v>174</v>
      </c>
      <c r="AU2602" s="198" t="s">
        <v>83</v>
      </c>
      <c r="AV2602" s="196" t="s">
        <v>172</v>
      </c>
      <c r="AW2602" s="196" t="s">
        <v>176</v>
      </c>
      <c r="AX2602" s="196" t="s">
        <v>81</v>
      </c>
      <c r="AY2602" s="198" t="s">
        <v>165</v>
      </c>
    </row>
    <row r="2603" s="22" customFormat="true" ht="36" hidden="false" customHeight="true" outlineLevel="0" collapsed="false">
      <c r="B2603" s="164"/>
      <c r="C2603" s="165" t="s">
        <v>2658</v>
      </c>
      <c r="D2603" s="165" t="s">
        <v>167</v>
      </c>
      <c r="E2603" s="166" t="s">
        <v>2659</v>
      </c>
      <c r="F2603" s="167" t="s">
        <v>2660</v>
      </c>
      <c r="G2603" s="168" t="s">
        <v>170</v>
      </c>
      <c r="H2603" s="169" t="n">
        <v>237.282</v>
      </c>
      <c r="I2603" s="170"/>
      <c r="J2603" s="171" t="n">
        <f aca="false">ROUND(I2603*H2603,2)</f>
        <v>0</v>
      </c>
      <c r="K2603" s="167" t="s">
        <v>171</v>
      </c>
      <c r="L2603" s="23"/>
      <c r="M2603" s="172"/>
      <c r="N2603" s="173" t="s">
        <v>44</v>
      </c>
      <c r="O2603" s="54"/>
      <c r="P2603" s="174" t="n">
        <f aca="false">O2603*H2603</f>
        <v>0</v>
      </c>
      <c r="Q2603" s="174" t="n">
        <v>0.00689</v>
      </c>
      <c r="R2603" s="174" t="n">
        <f aca="false">Q2603*H2603</f>
        <v>1.63487298</v>
      </c>
      <c r="S2603" s="174" t="n">
        <v>0</v>
      </c>
      <c r="T2603" s="174" t="n">
        <f aca="false">S2603*H2603</f>
        <v>0</v>
      </c>
      <c r="U2603" s="175"/>
      <c r="AR2603" s="176" t="s">
        <v>273</v>
      </c>
      <c r="AT2603" s="176" t="s">
        <v>167</v>
      </c>
      <c r="AU2603" s="176" t="s">
        <v>83</v>
      </c>
      <c r="AY2603" s="3" t="s">
        <v>165</v>
      </c>
      <c r="BE2603" s="177" t="n">
        <f aca="false">IF(N2603="základní",J2603,0)</f>
        <v>0</v>
      </c>
      <c r="BF2603" s="177" t="n">
        <f aca="false">IF(N2603="snížená",J2603,0)</f>
        <v>0</v>
      </c>
      <c r="BG2603" s="177" t="n">
        <f aca="false">IF(N2603="zákl. přenesená",J2603,0)</f>
        <v>0</v>
      </c>
      <c r="BH2603" s="177" t="n">
        <f aca="false">IF(N2603="sníž. přenesená",J2603,0)</f>
        <v>0</v>
      </c>
      <c r="BI2603" s="177" t="n">
        <f aca="false">IF(N2603="nulová",J2603,0)</f>
        <v>0</v>
      </c>
      <c r="BJ2603" s="3" t="s">
        <v>81</v>
      </c>
      <c r="BK2603" s="177" t="n">
        <f aca="false">ROUND(I2603*H2603,2)</f>
        <v>0</v>
      </c>
      <c r="BL2603" s="3" t="s">
        <v>273</v>
      </c>
      <c r="BM2603" s="176" t="s">
        <v>2661</v>
      </c>
    </row>
    <row r="2604" s="178" customFormat="true" ht="12" hidden="false" customHeight="false" outlineLevel="0" collapsed="false">
      <c r="B2604" s="179"/>
      <c r="D2604" s="180" t="s">
        <v>174</v>
      </c>
      <c r="E2604" s="181"/>
      <c r="F2604" s="182" t="s">
        <v>210</v>
      </c>
      <c r="H2604" s="181"/>
      <c r="I2604" s="183"/>
      <c r="L2604" s="179"/>
      <c r="M2604" s="184"/>
      <c r="N2604" s="185"/>
      <c r="O2604" s="185"/>
      <c r="P2604" s="185"/>
      <c r="Q2604" s="185"/>
      <c r="R2604" s="185"/>
      <c r="S2604" s="185"/>
      <c r="T2604" s="185"/>
      <c r="U2604" s="186"/>
      <c r="AT2604" s="181" t="s">
        <v>174</v>
      </c>
      <c r="AU2604" s="181" t="s">
        <v>83</v>
      </c>
      <c r="AV2604" s="178" t="s">
        <v>81</v>
      </c>
      <c r="AW2604" s="178" t="s">
        <v>176</v>
      </c>
      <c r="AX2604" s="178" t="s">
        <v>73</v>
      </c>
      <c r="AY2604" s="181" t="s">
        <v>165</v>
      </c>
    </row>
    <row r="2605" s="187" customFormat="true" ht="36" hidden="false" customHeight="false" outlineLevel="0" collapsed="false">
      <c r="B2605" s="188"/>
      <c r="D2605" s="180" t="s">
        <v>174</v>
      </c>
      <c r="E2605" s="189"/>
      <c r="F2605" s="190" t="s">
        <v>1860</v>
      </c>
      <c r="H2605" s="191" t="n">
        <v>106.362</v>
      </c>
      <c r="I2605" s="192"/>
      <c r="L2605" s="188"/>
      <c r="M2605" s="193"/>
      <c r="N2605" s="194"/>
      <c r="O2605" s="194"/>
      <c r="P2605" s="194"/>
      <c r="Q2605" s="194"/>
      <c r="R2605" s="194"/>
      <c r="S2605" s="194"/>
      <c r="T2605" s="194"/>
      <c r="U2605" s="195"/>
      <c r="AT2605" s="189" t="s">
        <v>174</v>
      </c>
      <c r="AU2605" s="189" t="s">
        <v>83</v>
      </c>
      <c r="AV2605" s="187" t="s">
        <v>83</v>
      </c>
      <c r="AW2605" s="187" t="s">
        <v>176</v>
      </c>
      <c r="AX2605" s="187" t="s">
        <v>73</v>
      </c>
      <c r="AY2605" s="189" t="s">
        <v>165</v>
      </c>
    </row>
    <row r="2606" s="178" customFormat="true" ht="12" hidden="false" customHeight="false" outlineLevel="0" collapsed="false">
      <c r="B2606" s="179"/>
      <c r="D2606" s="180" t="s">
        <v>174</v>
      </c>
      <c r="E2606" s="181"/>
      <c r="F2606" s="182" t="s">
        <v>375</v>
      </c>
      <c r="H2606" s="181"/>
      <c r="I2606" s="183"/>
      <c r="L2606" s="179"/>
      <c r="M2606" s="184"/>
      <c r="N2606" s="185"/>
      <c r="O2606" s="185"/>
      <c r="P2606" s="185"/>
      <c r="Q2606" s="185"/>
      <c r="R2606" s="185"/>
      <c r="S2606" s="185"/>
      <c r="T2606" s="185"/>
      <c r="U2606" s="186"/>
      <c r="AT2606" s="181" t="s">
        <v>174</v>
      </c>
      <c r="AU2606" s="181" t="s">
        <v>83</v>
      </c>
      <c r="AV2606" s="178" t="s">
        <v>81</v>
      </c>
      <c r="AW2606" s="178" t="s">
        <v>176</v>
      </c>
      <c r="AX2606" s="178" t="s">
        <v>73</v>
      </c>
      <c r="AY2606" s="181" t="s">
        <v>165</v>
      </c>
    </row>
    <row r="2607" s="187" customFormat="true" ht="24" hidden="false" customHeight="false" outlineLevel="0" collapsed="false">
      <c r="B2607" s="188"/>
      <c r="D2607" s="180" t="s">
        <v>174</v>
      </c>
      <c r="E2607" s="189"/>
      <c r="F2607" s="190" t="s">
        <v>1861</v>
      </c>
      <c r="H2607" s="191" t="n">
        <v>65.46</v>
      </c>
      <c r="I2607" s="192"/>
      <c r="L2607" s="188"/>
      <c r="M2607" s="193"/>
      <c r="N2607" s="194"/>
      <c r="O2607" s="194"/>
      <c r="P2607" s="194"/>
      <c r="Q2607" s="194"/>
      <c r="R2607" s="194"/>
      <c r="S2607" s="194"/>
      <c r="T2607" s="194"/>
      <c r="U2607" s="195"/>
      <c r="AT2607" s="189" t="s">
        <v>174</v>
      </c>
      <c r="AU2607" s="189" t="s">
        <v>83</v>
      </c>
      <c r="AV2607" s="187" t="s">
        <v>83</v>
      </c>
      <c r="AW2607" s="187" t="s">
        <v>176</v>
      </c>
      <c r="AX2607" s="187" t="s">
        <v>73</v>
      </c>
      <c r="AY2607" s="189" t="s">
        <v>165</v>
      </c>
    </row>
    <row r="2608" s="178" customFormat="true" ht="12" hidden="false" customHeight="false" outlineLevel="0" collapsed="false">
      <c r="B2608" s="179"/>
      <c r="D2608" s="180" t="s">
        <v>174</v>
      </c>
      <c r="E2608" s="181"/>
      <c r="F2608" s="182" t="s">
        <v>377</v>
      </c>
      <c r="H2608" s="181"/>
      <c r="I2608" s="183"/>
      <c r="L2608" s="179"/>
      <c r="M2608" s="184"/>
      <c r="N2608" s="185"/>
      <c r="O2608" s="185"/>
      <c r="P2608" s="185"/>
      <c r="Q2608" s="185"/>
      <c r="R2608" s="185"/>
      <c r="S2608" s="185"/>
      <c r="T2608" s="185"/>
      <c r="U2608" s="186"/>
      <c r="AT2608" s="181" t="s">
        <v>174</v>
      </c>
      <c r="AU2608" s="181" t="s">
        <v>83</v>
      </c>
      <c r="AV2608" s="178" t="s">
        <v>81</v>
      </c>
      <c r="AW2608" s="178" t="s">
        <v>176</v>
      </c>
      <c r="AX2608" s="178" t="s">
        <v>73</v>
      </c>
      <c r="AY2608" s="181" t="s">
        <v>165</v>
      </c>
    </row>
    <row r="2609" s="187" customFormat="true" ht="24" hidden="false" customHeight="false" outlineLevel="0" collapsed="false">
      <c r="B2609" s="188"/>
      <c r="D2609" s="180" t="s">
        <v>174</v>
      </c>
      <c r="E2609" s="189"/>
      <c r="F2609" s="190" t="s">
        <v>1861</v>
      </c>
      <c r="H2609" s="191" t="n">
        <v>65.46</v>
      </c>
      <c r="I2609" s="192"/>
      <c r="L2609" s="188"/>
      <c r="M2609" s="193"/>
      <c r="N2609" s="194"/>
      <c r="O2609" s="194"/>
      <c r="P2609" s="194"/>
      <c r="Q2609" s="194"/>
      <c r="R2609" s="194"/>
      <c r="S2609" s="194"/>
      <c r="T2609" s="194"/>
      <c r="U2609" s="195"/>
      <c r="AT2609" s="189" t="s">
        <v>174</v>
      </c>
      <c r="AU2609" s="189" t="s">
        <v>83</v>
      </c>
      <c r="AV2609" s="187" t="s">
        <v>83</v>
      </c>
      <c r="AW2609" s="187" t="s">
        <v>176</v>
      </c>
      <c r="AX2609" s="187" t="s">
        <v>73</v>
      </c>
      <c r="AY2609" s="189" t="s">
        <v>165</v>
      </c>
    </row>
    <row r="2610" s="196" customFormat="true" ht="12" hidden="false" customHeight="false" outlineLevel="0" collapsed="false">
      <c r="B2610" s="197"/>
      <c r="D2610" s="180" t="s">
        <v>174</v>
      </c>
      <c r="E2610" s="198"/>
      <c r="F2610" s="199" t="s">
        <v>178</v>
      </c>
      <c r="H2610" s="200" t="n">
        <v>237.282</v>
      </c>
      <c r="I2610" s="201"/>
      <c r="L2610" s="197"/>
      <c r="M2610" s="202"/>
      <c r="N2610" s="203"/>
      <c r="O2610" s="203"/>
      <c r="P2610" s="203"/>
      <c r="Q2610" s="203"/>
      <c r="R2610" s="203"/>
      <c r="S2610" s="203"/>
      <c r="T2610" s="203"/>
      <c r="U2610" s="204"/>
      <c r="AT2610" s="198" t="s">
        <v>174</v>
      </c>
      <c r="AU2610" s="198" t="s">
        <v>83</v>
      </c>
      <c r="AV2610" s="196" t="s">
        <v>172</v>
      </c>
      <c r="AW2610" s="196" t="s">
        <v>176</v>
      </c>
      <c r="AX2610" s="196" t="s">
        <v>81</v>
      </c>
      <c r="AY2610" s="198" t="s">
        <v>165</v>
      </c>
    </row>
    <row r="2611" s="22" customFormat="true" ht="36" hidden="false" customHeight="true" outlineLevel="0" collapsed="false">
      <c r="B2611" s="164"/>
      <c r="C2611" s="205" t="s">
        <v>2662</v>
      </c>
      <c r="D2611" s="205" t="s">
        <v>262</v>
      </c>
      <c r="E2611" s="206" t="s">
        <v>2632</v>
      </c>
      <c r="F2611" s="207" t="s">
        <v>2633</v>
      </c>
      <c r="G2611" s="208" t="s">
        <v>170</v>
      </c>
      <c r="H2611" s="209" t="n">
        <v>261.01</v>
      </c>
      <c r="I2611" s="210"/>
      <c r="J2611" s="211" t="n">
        <f aca="false">ROUND(I2611*H2611,2)</f>
        <v>0</v>
      </c>
      <c r="K2611" s="207" t="s">
        <v>171</v>
      </c>
      <c r="L2611" s="212"/>
      <c r="M2611" s="213"/>
      <c r="N2611" s="214" t="s">
        <v>44</v>
      </c>
      <c r="O2611" s="54"/>
      <c r="P2611" s="174" t="n">
        <f aca="false">O2611*H2611</f>
        <v>0</v>
      </c>
      <c r="Q2611" s="174" t="n">
        <v>0.0192</v>
      </c>
      <c r="R2611" s="174" t="n">
        <f aca="false">Q2611*H2611</f>
        <v>5.011392</v>
      </c>
      <c r="S2611" s="174" t="n">
        <v>0</v>
      </c>
      <c r="T2611" s="174" t="n">
        <f aca="false">S2611*H2611</f>
        <v>0</v>
      </c>
      <c r="U2611" s="175"/>
      <c r="AR2611" s="176" t="s">
        <v>369</v>
      </c>
      <c r="AT2611" s="176" t="s">
        <v>262</v>
      </c>
      <c r="AU2611" s="176" t="s">
        <v>83</v>
      </c>
      <c r="AY2611" s="3" t="s">
        <v>165</v>
      </c>
      <c r="BE2611" s="177" t="n">
        <f aca="false">IF(N2611="základní",J2611,0)</f>
        <v>0</v>
      </c>
      <c r="BF2611" s="177" t="n">
        <f aca="false">IF(N2611="snížená",J2611,0)</f>
        <v>0</v>
      </c>
      <c r="BG2611" s="177" t="n">
        <f aca="false">IF(N2611="zákl. přenesená",J2611,0)</f>
        <v>0</v>
      </c>
      <c r="BH2611" s="177" t="n">
        <f aca="false">IF(N2611="sníž. přenesená",J2611,0)</f>
        <v>0</v>
      </c>
      <c r="BI2611" s="177" t="n">
        <f aca="false">IF(N2611="nulová",J2611,0)</f>
        <v>0</v>
      </c>
      <c r="BJ2611" s="3" t="s">
        <v>81</v>
      </c>
      <c r="BK2611" s="177" t="n">
        <f aca="false">ROUND(I2611*H2611,2)</f>
        <v>0</v>
      </c>
      <c r="BL2611" s="3" t="s">
        <v>273</v>
      </c>
      <c r="BM2611" s="176" t="s">
        <v>2663</v>
      </c>
    </row>
    <row r="2612" s="187" customFormat="true" ht="12" hidden="false" customHeight="false" outlineLevel="0" collapsed="false">
      <c r="B2612" s="188"/>
      <c r="D2612" s="180" t="s">
        <v>174</v>
      </c>
      <c r="E2612" s="189"/>
      <c r="F2612" s="190" t="s">
        <v>2664</v>
      </c>
      <c r="H2612" s="191" t="n">
        <v>261.0102</v>
      </c>
      <c r="I2612" s="192"/>
      <c r="L2612" s="188"/>
      <c r="M2612" s="193"/>
      <c r="N2612" s="194"/>
      <c r="O2612" s="194"/>
      <c r="P2612" s="194"/>
      <c r="Q2612" s="194"/>
      <c r="R2612" s="194"/>
      <c r="S2612" s="194"/>
      <c r="T2612" s="194"/>
      <c r="U2612" s="195"/>
      <c r="AT2612" s="189" t="s">
        <v>174</v>
      </c>
      <c r="AU2612" s="189" t="s">
        <v>83</v>
      </c>
      <c r="AV2612" s="187" t="s">
        <v>83</v>
      </c>
      <c r="AW2612" s="187" t="s">
        <v>176</v>
      </c>
      <c r="AX2612" s="187" t="s">
        <v>73</v>
      </c>
      <c r="AY2612" s="189" t="s">
        <v>165</v>
      </c>
    </row>
    <row r="2613" s="196" customFormat="true" ht="12" hidden="false" customHeight="false" outlineLevel="0" collapsed="false">
      <c r="B2613" s="197"/>
      <c r="D2613" s="180" t="s">
        <v>174</v>
      </c>
      <c r="E2613" s="198"/>
      <c r="F2613" s="199" t="s">
        <v>178</v>
      </c>
      <c r="H2613" s="200" t="n">
        <v>261.0102</v>
      </c>
      <c r="I2613" s="201"/>
      <c r="L2613" s="197"/>
      <c r="M2613" s="202"/>
      <c r="N2613" s="203"/>
      <c r="O2613" s="203"/>
      <c r="P2613" s="203"/>
      <c r="Q2613" s="203"/>
      <c r="R2613" s="203"/>
      <c r="S2613" s="203"/>
      <c r="T2613" s="203"/>
      <c r="U2613" s="204"/>
      <c r="AT2613" s="198" t="s">
        <v>174</v>
      </c>
      <c r="AU2613" s="198" t="s">
        <v>83</v>
      </c>
      <c r="AV2613" s="196" t="s">
        <v>172</v>
      </c>
      <c r="AW2613" s="196" t="s">
        <v>176</v>
      </c>
      <c r="AX2613" s="196" t="s">
        <v>81</v>
      </c>
      <c r="AY2613" s="198" t="s">
        <v>165</v>
      </c>
    </row>
    <row r="2614" s="22" customFormat="true" ht="16.5" hidden="false" customHeight="true" outlineLevel="0" collapsed="false">
      <c r="B2614" s="164"/>
      <c r="C2614" s="165" t="s">
        <v>2665</v>
      </c>
      <c r="D2614" s="165" t="s">
        <v>167</v>
      </c>
      <c r="E2614" s="166" t="s">
        <v>2666</v>
      </c>
      <c r="F2614" s="167" t="s">
        <v>2667</v>
      </c>
      <c r="G2614" s="168" t="s">
        <v>181</v>
      </c>
      <c r="H2614" s="169" t="n">
        <v>0.9</v>
      </c>
      <c r="I2614" s="170"/>
      <c r="J2614" s="171" t="n">
        <f aca="false">ROUND(I2614*H2614,2)</f>
        <v>0</v>
      </c>
      <c r="K2614" s="167" t="s">
        <v>171</v>
      </c>
      <c r="L2614" s="23"/>
      <c r="M2614" s="172"/>
      <c r="N2614" s="173" t="s">
        <v>44</v>
      </c>
      <c r="O2614" s="54"/>
      <c r="P2614" s="174" t="n">
        <f aca="false">O2614*H2614</f>
        <v>0</v>
      </c>
      <c r="Q2614" s="174" t="n">
        <v>3E-005</v>
      </c>
      <c r="R2614" s="174" t="n">
        <f aca="false">Q2614*H2614</f>
        <v>2.7E-005</v>
      </c>
      <c r="S2614" s="174" t="n">
        <v>0</v>
      </c>
      <c r="T2614" s="174" t="n">
        <f aca="false">S2614*H2614</f>
        <v>0</v>
      </c>
      <c r="U2614" s="175"/>
      <c r="AR2614" s="176" t="s">
        <v>273</v>
      </c>
      <c r="AT2614" s="176" t="s">
        <v>167</v>
      </c>
      <c r="AU2614" s="176" t="s">
        <v>83</v>
      </c>
      <c r="AY2614" s="3" t="s">
        <v>165</v>
      </c>
      <c r="BE2614" s="177" t="n">
        <f aca="false">IF(N2614="základní",J2614,0)</f>
        <v>0</v>
      </c>
      <c r="BF2614" s="177" t="n">
        <f aca="false">IF(N2614="snížená",J2614,0)</f>
        <v>0</v>
      </c>
      <c r="BG2614" s="177" t="n">
        <f aca="false">IF(N2614="zákl. přenesená",J2614,0)</f>
        <v>0</v>
      </c>
      <c r="BH2614" s="177" t="n">
        <f aca="false">IF(N2614="sníž. přenesená",J2614,0)</f>
        <v>0</v>
      </c>
      <c r="BI2614" s="177" t="n">
        <f aca="false">IF(N2614="nulová",J2614,0)</f>
        <v>0</v>
      </c>
      <c r="BJ2614" s="3" t="s">
        <v>81</v>
      </c>
      <c r="BK2614" s="177" t="n">
        <f aca="false">ROUND(I2614*H2614,2)</f>
        <v>0</v>
      </c>
      <c r="BL2614" s="3" t="s">
        <v>273</v>
      </c>
      <c r="BM2614" s="176" t="s">
        <v>2668</v>
      </c>
    </row>
    <row r="2615" s="178" customFormat="true" ht="12" hidden="false" customHeight="false" outlineLevel="0" collapsed="false">
      <c r="B2615" s="179"/>
      <c r="D2615" s="180" t="s">
        <v>174</v>
      </c>
      <c r="E2615" s="181"/>
      <c r="F2615" s="182" t="s">
        <v>375</v>
      </c>
      <c r="H2615" s="181"/>
      <c r="I2615" s="183"/>
      <c r="L2615" s="179"/>
      <c r="M2615" s="184"/>
      <c r="N2615" s="185"/>
      <c r="O2615" s="185"/>
      <c r="P2615" s="185"/>
      <c r="Q2615" s="185"/>
      <c r="R2615" s="185"/>
      <c r="S2615" s="185"/>
      <c r="T2615" s="185"/>
      <c r="U2615" s="186"/>
      <c r="AT2615" s="181" t="s">
        <v>174</v>
      </c>
      <c r="AU2615" s="181" t="s">
        <v>83</v>
      </c>
      <c r="AV2615" s="178" t="s">
        <v>81</v>
      </c>
      <c r="AW2615" s="178" t="s">
        <v>176</v>
      </c>
      <c r="AX2615" s="178" t="s">
        <v>73</v>
      </c>
      <c r="AY2615" s="181" t="s">
        <v>165</v>
      </c>
    </row>
    <row r="2616" s="187" customFormat="true" ht="12" hidden="false" customHeight="false" outlineLevel="0" collapsed="false">
      <c r="B2616" s="188"/>
      <c r="D2616" s="180" t="s">
        <v>174</v>
      </c>
      <c r="E2616" s="189"/>
      <c r="F2616" s="190" t="s">
        <v>2652</v>
      </c>
      <c r="H2616" s="191" t="n">
        <v>0.9</v>
      </c>
      <c r="I2616" s="192"/>
      <c r="L2616" s="188"/>
      <c r="M2616" s="193"/>
      <c r="N2616" s="194"/>
      <c r="O2616" s="194"/>
      <c r="P2616" s="194"/>
      <c r="Q2616" s="194"/>
      <c r="R2616" s="194"/>
      <c r="S2616" s="194"/>
      <c r="T2616" s="194"/>
      <c r="U2616" s="195"/>
      <c r="AT2616" s="189" t="s">
        <v>174</v>
      </c>
      <c r="AU2616" s="189" t="s">
        <v>83</v>
      </c>
      <c r="AV2616" s="187" t="s">
        <v>83</v>
      </c>
      <c r="AW2616" s="187" t="s">
        <v>176</v>
      </c>
      <c r="AX2616" s="187" t="s">
        <v>73</v>
      </c>
      <c r="AY2616" s="189" t="s">
        <v>165</v>
      </c>
    </row>
    <row r="2617" s="196" customFormat="true" ht="12" hidden="false" customHeight="false" outlineLevel="0" collapsed="false">
      <c r="B2617" s="197"/>
      <c r="D2617" s="180" t="s">
        <v>174</v>
      </c>
      <c r="E2617" s="198"/>
      <c r="F2617" s="199" t="s">
        <v>178</v>
      </c>
      <c r="H2617" s="200" t="n">
        <v>0.9</v>
      </c>
      <c r="I2617" s="201"/>
      <c r="L2617" s="197"/>
      <c r="M2617" s="202"/>
      <c r="N2617" s="203"/>
      <c r="O2617" s="203"/>
      <c r="P2617" s="203"/>
      <c r="Q2617" s="203"/>
      <c r="R2617" s="203"/>
      <c r="S2617" s="203"/>
      <c r="T2617" s="203"/>
      <c r="U2617" s="204"/>
      <c r="AT2617" s="198" t="s">
        <v>174</v>
      </c>
      <c r="AU2617" s="198" t="s">
        <v>83</v>
      </c>
      <c r="AV2617" s="196" t="s">
        <v>172</v>
      </c>
      <c r="AW2617" s="196" t="s">
        <v>176</v>
      </c>
      <c r="AX2617" s="196" t="s">
        <v>81</v>
      </c>
      <c r="AY2617" s="198" t="s">
        <v>165</v>
      </c>
    </row>
    <row r="2618" s="22" customFormat="true" ht="48" hidden="false" customHeight="true" outlineLevel="0" collapsed="false">
      <c r="B2618" s="164"/>
      <c r="C2618" s="165" t="s">
        <v>2669</v>
      </c>
      <c r="D2618" s="165" t="s">
        <v>167</v>
      </c>
      <c r="E2618" s="166" t="s">
        <v>2670</v>
      </c>
      <c r="F2618" s="167" t="s">
        <v>2671</v>
      </c>
      <c r="G2618" s="168" t="s">
        <v>265</v>
      </c>
      <c r="H2618" s="169" t="n">
        <v>7.851</v>
      </c>
      <c r="I2618" s="170"/>
      <c r="J2618" s="171" t="n">
        <f aca="false">ROUND(I2618*H2618,2)</f>
        <v>0</v>
      </c>
      <c r="K2618" s="167" t="s">
        <v>171</v>
      </c>
      <c r="L2618" s="23"/>
      <c r="M2618" s="172"/>
      <c r="N2618" s="173" t="s">
        <v>44</v>
      </c>
      <c r="O2618" s="54"/>
      <c r="P2618" s="174" t="n">
        <f aca="false">O2618*H2618</f>
        <v>0</v>
      </c>
      <c r="Q2618" s="174" t="n">
        <v>0</v>
      </c>
      <c r="R2618" s="174" t="n">
        <f aca="false">Q2618*H2618</f>
        <v>0</v>
      </c>
      <c r="S2618" s="174" t="n">
        <v>0</v>
      </c>
      <c r="T2618" s="174" t="n">
        <f aca="false">S2618*H2618</f>
        <v>0</v>
      </c>
      <c r="U2618" s="175"/>
      <c r="AR2618" s="176" t="s">
        <v>273</v>
      </c>
      <c r="AT2618" s="176" t="s">
        <v>167</v>
      </c>
      <c r="AU2618" s="176" t="s">
        <v>83</v>
      </c>
      <c r="AY2618" s="3" t="s">
        <v>165</v>
      </c>
      <c r="BE2618" s="177" t="n">
        <f aca="false">IF(N2618="základní",J2618,0)</f>
        <v>0</v>
      </c>
      <c r="BF2618" s="177" t="n">
        <f aca="false">IF(N2618="snížená",J2618,0)</f>
        <v>0</v>
      </c>
      <c r="BG2618" s="177" t="n">
        <f aca="false">IF(N2618="zákl. přenesená",J2618,0)</f>
        <v>0</v>
      </c>
      <c r="BH2618" s="177" t="n">
        <f aca="false">IF(N2618="sníž. přenesená",J2618,0)</f>
        <v>0</v>
      </c>
      <c r="BI2618" s="177" t="n">
        <f aca="false">IF(N2618="nulová",J2618,0)</f>
        <v>0</v>
      </c>
      <c r="BJ2618" s="3" t="s">
        <v>81</v>
      </c>
      <c r="BK2618" s="177" t="n">
        <f aca="false">ROUND(I2618*H2618,2)</f>
        <v>0</v>
      </c>
      <c r="BL2618" s="3" t="s">
        <v>273</v>
      </c>
      <c r="BM2618" s="176" t="s">
        <v>2672</v>
      </c>
    </row>
    <row r="2619" s="150" customFormat="true" ht="23" hidden="false" customHeight="true" outlineLevel="0" collapsed="false">
      <c r="B2619" s="151"/>
      <c r="D2619" s="152" t="s">
        <v>72</v>
      </c>
      <c r="E2619" s="162" t="s">
        <v>2673</v>
      </c>
      <c r="F2619" s="162" t="s">
        <v>2674</v>
      </c>
      <c r="I2619" s="154"/>
      <c r="J2619" s="163" t="n">
        <f aca="false">BK2619</f>
        <v>0</v>
      </c>
      <c r="L2619" s="151"/>
      <c r="M2619" s="156"/>
      <c r="N2619" s="157"/>
      <c r="O2619" s="157"/>
      <c r="P2619" s="158" t="n">
        <f aca="false">SUM(P2620:P2623)</f>
        <v>0</v>
      </c>
      <c r="Q2619" s="157"/>
      <c r="R2619" s="158" t="n">
        <f aca="false">SUM(R2620:R2623)</f>
        <v>0</v>
      </c>
      <c r="S2619" s="157"/>
      <c r="T2619" s="158" t="n">
        <f aca="false">SUM(T2620:T2623)</f>
        <v>3.9024</v>
      </c>
      <c r="U2619" s="159"/>
      <c r="AR2619" s="152" t="s">
        <v>83</v>
      </c>
      <c r="AT2619" s="160" t="s">
        <v>72</v>
      </c>
      <c r="AU2619" s="160" t="s">
        <v>81</v>
      </c>
      <c r="AY2619" s="152" t="s">
        <v>165</v>
      </c>
      <c r="BK2619" s="161" t="n">
        <f aca="false">SUM(BK2620:BK2623)</f>
        <v>0</v>
      </c>
    </row>
    <row r="2620" s="22" customFormat="true" ht="24" hidden="false" customHeight="true" outlineLevel="0" collapsed="false">
      <c r="B2620" s="164"/>
      <c r="C2620" s="165" t="s">
        <v>2675</v>
      </c>
      <c r="D2620" s="165" t="s">
        <v>167</v>
      </c>
      <c r="E2620" s="166" t="s">
        <v>2676</v>
      </c>
      <c r="F2620" s="167" t="s">
        <v>2677</v>
      </c>
      <c r="G2620" s="168" t="s">
        <v>170</v>
      </c>
      <c r="H2620" s="169" t="n">
        <v>260.16</v>
      </c>
      <c r="I2620" s="170"/>
      <c r="J2620" s="171" t="n">
        <f aca="false">ROUND(I2620*H2620,2)</f>
        <v>0</v>
      </c>
      <c r="K2620" s="167" t="s">
        <v>171</v>
      </c>
      <c r="L2620" s="23"/>
      <c r="M2620" s="172"/>
      <c r="N2620" s="173" t="s">
        <v>44</v>
      </c>
      <c r="O2620" s="54"/>
      <c r="P2620" s="174" t="n">
        <f aca="false">O2620*H2620</f>
        <v>0</v>
      </c>
      <c r="Q2620" s="174" t="n">
        <v>0</v>
      </c>
      <c r="R2620" s="174" t="n">
        <f aca="false">Q2620*H2620</f>
        <v>0</v>
      </c>
      <c r="S2620" s="174" t="n">
        <v>0.015</v>
      </c>
      <c r="T2620" s="174" t="n">
        <f aca="false">S2620*H2620</f>
        <v>3.9024</v>
      </c>
      <c r="U2620" s="175"/>
      <c r="AR2620" s="176" t="s">
        <v>273</v>
      </c>
      <c r="AT2620" s="176" t="s">
        <v>167</v>
      </c>
      <c r="AU2620" s="176" t="s">
        <v>83</v>
      </c>
      <c r="AY2620" s="3" t="s">
        <v>165</v>
      </c>
      <c r="BE2620" s="177" t="n">
        <f aca="false">IF(N2620="základní",J2620,0)</f>
        <v>0</v>
      </c>
      <c r="BF2620" s="177" t="n">
        <f aca="false">IF(N2620="snížená",J2620,0)</f>
        <v>0</v>
      </c>
      <c r="BG2620" s="177" t="n">
        <f aca="false">IF(N2620="zákl. přenesená",J2620,0)</f>
        <v>0</v>
      </c>
      <c r="BH2620" s="177" t="n">
        <f aca="false">IF(N2620="sníž. přenesená",J2620,0)</f>
        <v>0</v>
      </c>
      <c r="BI2620" s="177" t="n">
        <f aca="false">IF(N2620="nulová",J2620,0)</f>
        <v>0</v>
      </c>
      <c r="BJ2620" s="3" t="s">
        <v>81</v>
      </c>
      <c r="BK2620" s="177" t="n">
        <f aca="false">ROUND(I2620*H2620,2)</f>
        <v>0</v>
      </c>
      <c r="BL2620" s="3" t="s">
        <v>273</v>
      </c>
      <c r="BM2620" s="176" t="s">
        <v>2678</v>
      </c>
    </row>
    <row r="2621" s="187" customFormat="true" ht="12" hidden="false" customHeight="false" outlineLevel="0" collapsed="false">
      <c r="B2621" s="188"/>
      <c r="D2621" s="180" t="s">
        <v>174</v>
      </c>
      <c r="E2621" s="189"/>
      <c r="F2621" s="190" t="s">
        <v>2126</v>
      </c>
      <c r="H2621" s="191" t="n">
        <v>130.08</v>
      </c>
      <c r="I2621" s="192"/>
      <c r="L2621" s="188"/>
      <c r="M2621" s="193"/>
      <c r="N2621" s="194"/>
      <c r="O2621" s="194"/>
      <c r="P2621" s="194"/>
      <c r="Q2621" s="194"/>
      <c r="R2621" s="194"/>
      <c r="S2621" s="194"/>
      <c r="T2621" s="194"/>
      <c r="U2621" s="195"/>
      <c r="AT2621" s="189" t="s">
        <v>174</v>
      </c>
      <c r="AU2621" s="189" t="s">
        <v>83</v>
      </c>
      <c r="AV2621" s="187" t="s">
        <v>83</v>
      </c>
      <c r="AW2621" s="187" t="s">
        <v>176</v>
      </c>
      <c r="AX2621" s="187" t="s">
        <v>73</v>
      </c>
      <c r="AY2621" s="189" t="s">
        <v>165</v>
      </c>
    </row>
    <row r="2622" s="187" customFormat="true" ht="12" hidden="false" customHeight="false" outlineLevel="0" collapsed="false">
      <c r="B2622" s="188"/>
      <c r="D2622" s="180" t="s">
        <v>174</v>
      </c>
      <c r="E2622" s="189"/>
      <c r="F2622" s="190" t="s">
        <v>2679</v>
      </c>
      <c r="H2622" s="191" t="n">
        <v>130.08</v>
      </c>
      <c r="I2622" s="192"/>
      <c r="L2622" s="188"/>
      <c r="M2622" s="193"/>
      <c r="N2622" s="194"/>
      <c r="O2622" s="194"/>
      <c r="P2622" s="194"/>
      <c r="Q2622" s="194"/>
      <c r="R2622" s="194"/>
      <c r="S2622" s="194"/>
      <c r="T2622" s="194"/>
      <c r="U2622" s="195"/>
      <c r="AT2622" s="189" t="s">
        <v>174</v>
      </c>
      <c r="AU2622" s="189" t="s">
        <v>83</v>
      </c>
      <c r="AV2622" s="187" t="s">
        <v>83</v>
      </c>
      <c r="AW2622" s="187" t="s">
        <v>176</v>
      </c>
      <c r="AX2622" s="187" t="s">
        <v>73</v>
      </c>
      <c r="AY2622" s="189" t="s">
        <v>165</v>
      </c>
    </row>
    <row r="2623" s="196" customFormat="true" ht="12" hidden="false" customHeight="false" outlineLevel="0" collapsed="false">
      <c r="B2623" s="197"/>
      <c r="D2623" s="180" t="s">
        <v>174</v>
      </c>
      <c r="E2623" s="198"/>
      <c r="F2623" s="199" t="s">
        <v>178</v>
      </c>
      <c r="H2623" s="200" t="n">
        <v>260.16</v>
      </c>
      <c r="I2623" s="201"/>
      <c r="L2623" s="197"/>
      <c r="M2623" s="202"/>
      <c r="N2623" s="203"/>
      <c r="O2623" s="203"/>
      <c r="P2623" s="203"/>
      <c r="Q2623" s="203"/>
      <c r="R2623" s="203"/>
      <c r="S2623" s="203"/>
      <c r="T2623" s="203"/>
      <c r="U2623" s="204"/>
      <c r="AT2623" s="198" t="s">
        <v>174</v>
      </c>
      <c r="AU2623" s="198" t="s">
        <v>83</v>
      </c>
      <c r="AV2623" s="196" t="s">
        <v>172</v>
      </c>
      <c r="AW2623" s="196" t="s">
        <v>176</v>
      </c>
      <c r="AX2623" s="196" t="s">
        <v>81</v>
      </c>
      <c r="AY2623" s="198" t="s">
        <v>165</v>
      </c>
    </row>
    <row r="2624" s="150" customFormat="true" ht="23" hidden="false" customHeight="true" outlineLevel="0" collapsed="false">
      <c r="B2624" s="151"/>
      <c r="D2624" s="152" t="s">
        <v>72</v>
      </c>
      <c r="E2624" s="162" t="s">
        <v>2680</v>
      </c>
      <c r="F2624" s="162" t="s">
        <v>2681</v>
      </c>
      <c r="I2624" s="154"/>
      <c r="J2624" s="163" t="n">
        <f aca="false">BK2624</f>
        <v>0</v>
      </c>
      <c r="L2624" s="151"/>
      <c r="M2624" s="156"/>
      <c r="N2624" s="157"/>
      <c r="O2624" s="157"/>
      <c r="P2624" s="158" t="n">
        <f aca="false">SUM(P2625:P2747)</f>
        <v>0</v>
      </c>
      <c r="Q2624" s="157"/>
      <c r="R2624" s="158" t="n">
        <f aca="false">SUM(R2625:R2747)</f>
        <v>11.79816988</v>
      </c>
      <c r="S2624" s="157"/>
      <c r="T2624" s="158" t="n">
        <f aca="false">SUM(T2625:T2747)</f>
        <v>0.9316</v>
      </c>
      <c r="U2624" s="159"/>
      <c r="AR2624" s="152" t="s">
        <v>83</v>
      </c>
      <c r="AT2624" s="160" t="s">
        <v>72</v>
      </c>
      <c r="AU2624" s="160" t="s">
        <v>81</v>
      </c>
      <c r="AY2624" s="152" t="s">
        <v>165</v>
      </c>
      <c r="BK2624" s="161" t="n">
        <f aca="false">SUM(BK2625:BK2747)</f>
        <v>0</v>
      </c>
    </row>
    <row r="2625" s="22" customFormat="true" ht="16.5" hidden="false" customHeight="true" outlineLevel="0" collapsed="false">
      <c r="B2625" s="164"/>
      <c r="C2625" s="165" t="s">
        <v>2682</v>
      </c>
      <c r="D2625" s="165" t="s">
        <v>167</v>
      </c>
      <c r="E2625" s="166" t="s">
        <v>2683</v>
      </c>
      <c r="F2625" s="167" t="s">
        <v>2684</v>
      </c>
      <c r="G2625" s="168" t="s">
        <v>170</v>
      </c>
      <c r="H2625" s="169" t="n">
        <v>32.82</v>
      </c>
      <c r="I2625" s="170"/>
      <c r="J2625" s="171" t="n">
        <f aca="false">ROUND(I2625*H2625,2)</f>
        <v>0</v>
      </c>
      <c r="K2625" s="167" t="s">
        <v>171</v>
      </c>
      <c r="L2625" s="23"/>
      <c r="M2625" s="172"/>
      <c r="N2625" s="173" t="s">
        <v>44</v>
      </c>
      <c r="O2625" s="54"/>
      <c r="P2625" s="174" t="n">
        <f aca="false">O2625*H2625</f>
        <v>0</v>
      </c>
      <c r="Q2625" s="174" t="n">
        <v>0</v>
      </c>
      <c r="R2625" s="174" t="n">
        <f aca="false">Q2625*H2625</f>
        <v>0</v>
      </c>
      <c r="S2625" s="174" t="n">
        <v>0</v>
      </c>
      <c r="T2625" s="174" t="n">
        <f aca="false">S2625*H2625</f>
        <v>0</v>
      </c>
      <c r="U2625" s="175"/>
      <c r="AR2625" s="176" t="s">
        <v>273</v>
      </c>
      <c r="AT2625" s="176" t="s">
        <v>167</v>
      </c>
      <c r="AU2625" s="176" t="s">
        <v>83</v>
      </c>
      <c r="AY2625" s="3" t="s">
        <v>165</v>
      </c>
      <c r="BE2625" s="177" t="n">
        <f aca="false">IF(N2625="základní",J2625,0)</f>
        <v>0</v>
      </c>
      <c r="BF2625" s="177" t="n">
        <f aca="false">IF(N2625="snížená",J2625,0)</f>
        <v>0</v>
      </c>
      <c r="BG2625" s="177" t="n">
        <f aca="false">IF(N2625="zákl. přenesená",J2625,0)</f>
        <v>0</v>
      </c>
      <c r="BH2625" s="177" t="n">
        <f aca="false">IF(N2625="sníž. přenesená",J2625,0)</f>
        <v>0</v>
      </c>
      <c r="BI2625" s="177" t="n">
        <f aca="false">IF(N2625="nulová",J2625,0)</f>
        <v>0</v>
      </c>
      <c r="BJ2625" s="3" t="s">
        <v>81</v>
      </c>
      <c r="BK2625" s="177" t="n">
        <f aca="false">ROUND(I2625*H2625,2)</f>
        <v>0</v>
      </c>
      <c r="BL2625" s="3" t="s">
        <v>273</v>
      </c>
      <c r="BM2625" s="176" t="s">
        <v>2685</v>
      </c>
    </row>
    <row r="2626" s="178" customFormat="true" ht="12" hidden="false" customHeight="false" outlineLevel="0" collapsed="false">
      <c r="B2626" s="179"/>
      <c r="D2626" s="180" t="s">
        <v>174</v>
      </c>
      <c r="E2626" s="181"/>
      <c r="F2626" s="182" t="s">
        <v>2686</v>
      </c>
      <c r="H2626" s="181"/>
      <c r="I2626" s="183"/>
      <c r="L2626" s="179"/>
      <c r="M2626" s="184"/>
      <c r="N2626" s="185"/>
      <c r="O2626" s="185"/>
      <c r="P2626" s="185"/>
      <c r="Q2626" s="185"/>
      <c r="R2626" s="185"/>
      <c r="S2626" s="185"/>
      <c r="T2626" s="185"/>
      <c r="U2626" s="186"/>
      <c r="AT2626" s="181" t="s">
        <v>174</v>
      </c>
      <c r="AU2626" s="181" t="s">
        <v>83</v>
      </c>
      <c r="AV2626" s="178" t="s">
        <v>81</v>
      </c>
      <c r="AW2626" s="178" t="s">
        <v>176</v>
      </c>
      <c r="AX2626" s="178" t="s">
        <v>73</v>
      </c>
      <c r="AY2626" s="181" t="s">
        <v>165</v>
      </c>
    </row>
    <row r="2627" s="187" customFormat="true" ht="12" hidden="false" customHeight="false" outlineLevel="0" collapsed="false">
      <c r="B2627" s="188"/>
      <c r="D2627" s="180" t="s">
        <v>174</v>
      </c>
      <c r="E2627" s="189"/>
      <c r="F2627" s="190" t="s">
        <v>1434</v>
      </c>
      <c r="H2627" s="191" t="n">
        <v>10.89</v>
      </c>
      <c r="I2627" s="192"/>
      <c r="L2627" s="188"/>
      <c r="M2627" s="193"/>
      <c r="N2627" s="194"/>
      <c r="O2627" s="194"/>
      <c r="P2627" s="194"/>
      <c r="Q2627" s="194"/>
      <c r="R2627" s="194"/>
      <c r="S2627" s="194"/>
      <c r="T2627" s="194"/>
      <c r="U2627" s="195"/>
      <c r="AT2627" s="189" t="s">
        <v>174</v>
      </c>
      <c r="AU2627" s="189" t="s">
        <v>83</v>
      </c>
      <c r="AV2627" s="187" t="s">
        <v>83</v>
      </c>
      <c r="AW2627" s="187" t="s">
        <v>176</v>
      </c>
      <c r="AX2627" s="187" t="s">
        <v>73</v>
      </c>
      <c r="AY2627" s="189" t="s">
        <v>165</v>
      </c>
    </row>
    <row r="2628" s="187" customFormat="true" ht="12" hidden="false" customHeight="false" outlineLevel="0" collapsed="false">
      <c r="B2628" s="188"/>
      <c r="D2628" s="180" t="s">
        <v>174</v>
      </c>
      <c r="E2628" s="189"/>
      <c r="F2628" s="190" t="s">
        <v>1435</v>
      </c>
      <c r="H2628" s="191" t="n">
        <v>5.52</v>
      </c>
      <c r="I2628" s="192"/>
      <c r="L2628" s="188"/>
      <c r="M2628" s="193"/>
      <c r="N2628" s="194"/>
      <c r="O2628" s="194"/>
      <c r="P2628" s="194"/>
      <c r="Q2628" s="194"/>
      <c r="R2628" s="194"/>
      <c r="S2628" s="194"/>
      <c r="T2628" s="194"/>
      <c r="U2628" s="195"/>
      <c r="AT2628" s="189" t="s">
        <v>174</v>
      </c>
      <c r="AU2628" s="189" t="s">
        <v>83</v>
      </c>
      <c r="AV2628" s="187" t="s">
        <v>83</v>
      </c>
      <c r="AW2628" s="187" t="s">
        <v>176</v>
      </c>
      <c r="AX2628" s="187" t="s">
        <v>73</v>
      </c>
      <c r="AY2628" s="189" t="s">
        <v>165</v>
      </c>
    </row>
    <row r="2629" s="178" customFormat="true" ht="12" hidden="false" customHeight="false" outlineLevel="0" collapsed="false">
      <c r="B2629" s="179"/>
      <c r="D2629" s="180" t="s">
        <v>174</v>
      </c>
      <c r="E2629" s="181"/>
      <c r="F2629" s="182" t="s">
        <v>2687</v>
      </c>
      <c r="H2629" s="181"/>
      <c r="I2629" s="183"/>
      <c r="L2629" s="179"/>
      <c r="M2629" s="184"/>
      <c r="N2629" s="185"/>
      <c r="O2629" s="185"/>
      <c r="P2629" s="185"/>
      <c r="Q2629" s="185"/>
      <c r="R2629" s="185"/>
      <c r="S2629" s="185"/>
      <c r="T2629" s="185"/>
      <c r="U2629" s="186"/>
      <c r="AT2629" s="181" t="s">
        <v>174</v>
      </c>
      <c r="AU2629" s="181" t="s">
        <v>83</v>
      </c>
      <c r="AV2629" s="178" t="s">
        <v>81</v>
      </c>
      <c r="AW2629" s="178" t="s">
        <v>176</v>
      </c>
      <c r="AX2629" s="178" t="s">
        <v>73</v>
      </c>
      <c r="AY2629" s="181" t="s">
        <v>165</v>
      </c>
    </row>
    <row r="2630" s="187" customFormat="true" ht="12" hidden="false" customHeight="false" outlineLevel="0" collapsed="false">
      <c r="B2630" s="188"/>
      <c r="D2630" s="180" t="s">
        <v>174</v>
      </c>
      <c r="E2630" s="189"/>
      <c r="F2630" s="190" t="s">
        <v>1434</v>
      </c>
      <c r="H2630" s="191" t="n">
        <v>10.89</v>
      </c>
      <c r="I2630" s="192"/>
      <c r="L2630" s="188"/>
      <c r="M2630" s="193"/>
      <c r="N2630" s="194"/>
      <c r="O2630" s="194"/>
      <c r="P2630" s="194"/>
      <c r="Q2630" s="194"/>
      <c r="R2630" s="194"/>
      <c r="S2630" s="194"/>
      <c r="T2630" s="194"/>
      <c r="U2630" s="195"/>
      <c r="AT2630" s="189" t="s">
        <v>174</v>
      </c>
      <c r="AU2630" s="189" t="s">
        <v>83</v>
      </c>
      <c r="AV2630" s="187" t="s">
        <v>83</v>
      </c>
      <c r="AW2630" s="187" t="s">
        <v>176</v>
      </c>
      <c r="AX2630" s="187" t="s">
        <v>73</v>
      </c>
      <c r="AY2630" s="189" t="s">
        <v>165</v>
      </c>
    </row>
    <row r="2631" s="187" customFormat="true" ht="12" hidden="false" customHeight="false" outlineLevel="0" collapsed="false">
      <c r="B2631" s="188"/>
      <c r="D2631" s="180" t="s">
        <v>174</v>
      </c>
      <c r="E2631" s="189"/>
      <c r="F2631" s="190" t="s">
        <v>1435</v>
      </c>
      <c r="H2631" s="191" t="n">
        <v>5.52</v>
      </c>
      <c r="I2631" s="192"/>
      <c r="L2631" s="188"/>
      <c r="M2631" s="193"/>
      <c r="N2631" s="194"/>
      <c r="O2631" s="194"/>
      <c r="P2631" s="194"/>
      <c r="Q2631" s="194"/>
      <c r="R2631" s="194"/>
      <c r="S2631" s="194"/>
      <c r="T2631" s="194"/>
      <c r="U2631" s="195"/>
      <c r="AT2631" s="189" t="s">
        <v>174</v>
      </c>
      <c r="AU2631" s="189" t="s">
        <v>83</v>
      </c>
      <c r="AV2631" s="187" t="s">
        <v>83</v>
      </c>
      <c r="AW2631" s="187" t="s">
        <v>176</v>
      </c>
      <c r="AX2631" s="187" t="s">
        <v>73</v>
      </c>
      <c r="AY2631" s="189" t="s">
        <v>165</v>
      </c>
    </row>
    <row r="2632" s="196" customFormat="true" ht="12" hidden="false" customHeight="false" outlineLevel="0" collapsed="false">
      <c r="B2632" s="197"/>
      <c r="D2632" s="180" t="s">
        <v>174</v>
      </c>
      <c r="E2632" s="198"/>
      <c r="F2632" s="199" t="s">
        <v>178</v>
      </c>
      <c r="H2632" s="200" t="n">
        <v>32.82</v>
      </c>
      <c r="I2632" s="201"/>
      <c r="L2632" s="197"/>
      <c r="M2632" s="202"/>
      <c r="N2632" s="203"/>
      <c r="O2632" s="203"/>
      <c r="P2632" s="203"/>
      <c r="Q2632" s="203"/>
      <c r="R2632" s="203"/>
      <c r="S2632" s="203"/>
      <c r="T2632" s="203"/>
      <c r="U2632" s="204"/>
      <c r="AT2632" s="198" t="s">
        <v>174</v>
      </c>
      <c r="AU2632" s="198" t="s">
        <v>83</v>
      </c>
      <c r="AV2632" s="196" t="s">
        <v>172</v>
      </c>
      <c r="AW2632" s="196" t="s">
        <v>176</v>
      </c>
      <c r="AX2632" s="196" t="s">
        <v>81</v>
      </c>
      <c r="AY2632" s="198" t="s">
        <v>165</v>
      </c>
    </row>
    <row r="2633" s="22" customFormat="true" ht="16.5" hidden="false" customHeight="true" outlineLevel="0" collapsed="false">
      <c r="B2633" s="164"/>
      <c r="C2633" s="165" t="s">
        <v>2688</v>
      </c>
      <c r="D2633" s="165" t="s">
        <v>167</v>
      </c>
      <c r="E2633" s="166" t="s">
        <v>2689</v>
      </c>
      <c r="F2633" s="167" t="s">
        <v>2690</v>
      </c>
      <c r="G2633" s="168" t="s">
        <v>170</v>
      </c>
      <c r="H2633" s="169" t="n">
        <v>1061.69</v>
      </c>
      <c r="I2633" s="170"/>
      <c r="J2633" s="171" t="n">
        <f aca="false">ROUND(I2633*H2633,2)</f>
        <v>0</v>
      </c>
      <c r="K2633" s="167" t="s">
        <v>171</v>
      </c>
      <c r="L2633" s="23"/>
      <c r="M2633" s="172"/>
      <c r="N2633" s="173" t="s">
        <v>44</v>
      </c>
      <c r="O2633" s="54"/>
      <c r="P2633" s="174" t="n">
        <f aca="false">O2633*H2633</f>
        <v>0</v>
      </c>
      <c r="Q2633" s="174" t="n">
        <v>0</v>
      </c>
      <c r="R2633" s="174" t="n">
        <f aca="false">Q2633*H2633</f>
        <v>0</v>
      </c>
      <c r="S2633" s="174" t="n">
        <v>0</v>
      </c>
      <c r="T2633" s="174" t="n">
        <f aca="false">S2633*H2633</f>
        <v>0</v>
      </c>
      <c r="U2633" s="175"/>
      <c r="AR2633" s="176" t="s">
        <v>273</v>
      </c>
      <c r="AT2633" s="176" t="s">
        <v>167</v>
      </c>
      <c r="AU2633" s="176" t="s">
        <v>83</v>
      </c>
      <c r="AY2633" s="3" t="s">
        <v>165</v>
      </c>
      <c r="BE2633" s="177" t="n">
        <f aca="false">IF(N2633="základní",J2633,0)</f>
        <v>0</v>
      </c>
      <c r="BF2633" s="177" t="n">
        <f aca="false">IF(N2633="snížená",J2633,0)</f>
        <v>0</v>
      </c>
      <c r="BG2633" s="177" t="n">
        <f aca="false">IF(N2633="zákl. přenesená",J2633,0)</f>
        <v>0</v>
      </c>
      <c r="BH2633" s="177" t="n">
        <f aca="false">IF(N2633="sníž. přenesená",J2633,0)</f>
        <v>0</v>
      </c>
      <c r="BI2633" s="177" t="n">
        <f aca="false">IF(N2633="nulová",J2633,0)</f>
        <v>0</v>
      </c>
      <c r="BJ2633" s="3" t="s">
        <v>81</v>
      </c>
      <c r="BK2633" s="177" t="n">
        <f aca="false">ROUND(I2633*H2633,2)</f>
        <v>0</v>
      </c>
      <c r="BL2633" s="3" t="s">
        <v>273</v>
      </c>
      <c r="BM2633" s="176" t="s">
        <v>2691</v>
      </c>
    </row>
    <row r="2634" s="187" customFormat="true" ht="12" hidden="false" customHeight="false" outlineLevel="0" collapsed="false">
      <c r="B2634" s="188"/>
      <c r="D2634" s="180" t="s">
        <v>174</v>
      </c>
      <c r="E2634" s="189"/>
      <c r="F2634" s="190" t="s">
        <v>2692</v>
      </c>
      <c r="H2634" s="191" t="n">
        <v>1039.91</v>
      </c>
      <c r="I2634" s="192"/>
      <c r="L2634" s="188"/>
      <c r="M2634" s="193"/>
      <c r="N2634" s="194"/>
      <c r="O2634" s="194"/>
      <c r="P2634" s="194"/>
      <c r="Q2634" s="194"/>
      <c r="R2634" s="194"/>
      <c r="S2634" s="194"/>
      <c r="T2634" s="194"/>
      <c r="U2634" s="195"/>
      <c r="AT2634" s="189" t="s">
        <v>174</v>
      </c>
      <c r="AU2634" s="189" t="s">
        <v>83</v>
      </c>
      <c r="AV2634" s="187" t="s">
        <v>83</v>
      </c>
      <c r="AW2634" s="187" t="s">
        <v>176</v>
      </c>
      <c r="AX2634" s="187" t="s">
        <v>73</v>
      </c>
      <c r="AY2634" s="189" t="s">
        <v>165</v>
      </c>
    </row>
    <row r="2635" s="187" customFormat="true" ht="12" hidden="false" customHeight="false" outlineLevel="0" collapsed="false">
      <c r="B2635" s="188"/>
      <c r="D2635" s="180" t="s">
        <v>174</v>
      </c>
      <c r="E2635" s="189"/>
      <c r="F2635" s="190" t="s">
        <v>2693</v>
      </c>
      <c r="H2635" s="191" t="n">
        <v>21.78</v>
      </c>
      <c r="I2635" s="192"/>
      <c r="L2635" s="188"/>
      <c r="M2635" s="193"/>
      <c r="N2635" s="194"/>
      <c r="O2635" s="194"/>
      <c r="P2635" s="194"/>
      <c r="Q2635" s="194"/>
      <c r="R2635" s="194"/>
      <c r="S2635" s="194"/>
      <c r="T2635" s="194"/>
      <c r="U2635" s="195"/>
      <c r="AT2635" s="189" t="s">
        <v>174</v>
      </c>
      <c r="AU2635" s="189" t="s">
        <v>83</v>
      </c>
      <c r="AV2635" s="187" t="s">
        <v>83</v>
      </c>
      <c r="AW2635" s="187" t="s">
        <v>176</v>
      </c>
      <c r="AX2635" s="187" t="s">
        <v>73</v>
      </c>
      <c r="AY2635" s="189" t="s">
        <v>165</v>
      </c>
    </row>
    <row r="2636" s="196" customFormat="true" ht="12" hidden="false" customHeight="false" outlineLevel="0" collapsed="false">
      <c r="B2636" s="197"/>
      <c r="D2636" s="180" t="s">
        <v>174</v>
      </c>
      <c r="E2636" s="198"/>
      <c r="F2636" s="199" t="s">
        <v>178</v>
      </c>
      <c r="H2636" s="200" t="n">
        <v>1061.69</v>
      </c>
      <c r="I2636" s="201"/>
      <c r="L2636" s="197"/>
      <c r="M2636" s="202"/>
      <c r="N2636" s="203"/>
      <c r="O2636" s="203"/>
      <c r="P2636" s="203"/>
      <c r="Q2636" s="203"/>
      <c r="R2636" s="203"/>
      <c r="S2636" s="203"/>
      <c r="T2636" s="203"/>
      <c r="U2636" s="204"/>
      <c r="AT2636" s="198" t="s">
        <v>174</v>
      </c>
      <c r="AU2636" s="198" t="s">
        <v>83</v>
      </c>
      <c r="AV2636" s="196" t="s">
        <v>172</v>
      </c>
      <c r="AW2636" s="196" t="s">
        <v>176</v>
      </c>
      <c r="AX2636" s="196" t="s">
        <v>81</v>
      </c>
      <c r="AY2636" s="198" t="s">
        <v>165</v>
      </c>
    </row>
    <row r="2637" s="22" customFormat="true" ht="24" hidden="false" customHeight="true" outlineLevel="0" collapsed="false">
      <c r="B2637" s="164"/>
      <c r="C2637" s="165" t="s">
        <v>2694</v>
      </c>
      <c r="D2637" s="165" t="s">
        <v>167</v>
      </c>
      <c r="E2637" s="166" t="s">
        <v>2695</v>
      </c>
      <c r="F2637" s="167" t="s">
        <v>2696</v>
      </c>
      <c r="G2637" s="168" t="s">
        <v>170</v>
      </c>
      <c r="H2637" s="169" t="n">
        <v>1061.69</v>
      </c>
      <c r="I2637" s="170"/>
      <c r="J2637" s="171" t="n">
        <f aca="false">ROUND(I2637*H2637,2)</f>
        <v>0</v>
      </c>
      <c r="K2637" s="167" t="s">
        <v>171</v>
      </c>
      <c r="L2637" s="23"/>
      <c r="M2637" s="172"/>
      <c r="N2637" s="173" t="s">
        <v>44</v>
      </c>
      <c r="O2637" s="54"/>
      <c r="P2637" s="174" t="n">
        <f aca="false">O2637*H2637</f>
        <v>0</v>
      </c>
      <c r="Q2637" s="174" t="n">
        <v>3E-005</v>
      </c>
      <c r="R2637" s="174" t="n">
        <f aca="false">Q2637*H2637</f>
        <v>0.0318507</v>
      </c>
      <c r="S2637" s="174" t="n">
        <v>0</v>
      </c>
      <c r="T2637" s="174" t="n">
        <f aca="false">S2637*H2637</f>
        <v>0</v>
      </c>
      <c r="U2637" s="175"/>
      <c r="AR2637" s="176" t="s">
        <v>273</v>
      </c>
      <c r="AT2637" s="176" t="s">
        <v>167</v>
      </c>
      <c r="AU2637" s="176" t="s">
        <v>83</v>
      </c>
      <c r="AY2637" s="3" t="s">
        <v>165</v>
      </c>
      <c r="BE2637" s="177" t="n">
        <f aca="false">IF(N2637="základní",J2637,0)</f>
        <v>0</v>
      </c>
      <c r="BF2637" s="177" t="n">
        <f aca="false">IF(N2637="snížená",J2637,0)</f>
        <v>0</v>
      </c>
      <c r="BG2637" s="177" t="n">
        <f aca="false">IF(N2637="zákl. přenesená",J2637,0)</f>
        <v>0</v>
      </c>
      <c r="BH2637" s="177" t="n">
        <f aca="false">IF(N2637="sníž. přenesená",J2637,0)</f>
        <v>0</v>
      </c>
      <c r="BI2637" s="177" t="n">
        <f aca="false">IF(N2637="nulová",J2637,0)</f>
        <v>0</v>
      </c>
      <c r="BJ2637" s="3" t="s">
        <v>81</v>
      </c>
      <c r="BK2637" s="177" t="n">
        <f aca="false">ROUND(I2637*H2637,2)</f>
        <v>0</v>
      </c>
      <c r="BL2637" s="3" t="s">
        <v>273</v>
      </c>
      <c r="BM2637" s="176" t="s">
        <v>2697</v>
      </c>
    </row>
    <row r="2638" s="22" customFormat="true" ht="24" hidden="false" customHeight="true" outlineLevel="0" collapsed="false">
      <c r="B2638" s="164"/>
      <c r="C2638" s="165" t="s">
        <v>2698</v>
      </c>
      <c r="D2638" s="165" t="s">
        <v>167</v>
      </c>
      <c r="E2638" s="166" t="s">
        <v>2699</v>
      </c>
      <c r="F2638" s="167" t="s">
        <v>2700</v>
      </c>
      <c r="G2638" s="168" t="s">
        <v>170</v>
      </c>
      <c r="H2638" s="169" t="n">
        <v>1039.91</v>
      </c>
      <c r="I2638" s="170"/>
      <c r="J2638" s="171" t="n">
        <f aca="false">ROUND(I2638*H2638,2)</f>
        <v>0</v>
      </c>
      <c r="K2638" s="167" t="s">
        <v>171</v>
      </c>
      <c r="L2638" s="23"/>
      <c r="M2638" s="172"/>
      <c r="N2638" s="173" t="s">
        <v>44</v>
      </c>
      <c r="O2638" s="54"/>
      <c r="P2638" s="174" t="n">
        <f aca="false">O2638*H2638</f>
        <v>0</v>
      </c>
      <c r="Q2638" s="174" t="n">
        <v>0.00758</v>
      </c>
      <c r="R2638" s="174" t="n">
        <f aca="false">Q2638*H2638</f>
        <v>7.8825178</v>
      </c>
      <c r="S2638" s="174" t="n">
        <v>0</v>
      </c>
      <c r="T2638" s="174" t="n">
        <f aca="false">S2638*H2638</f>
        <v>0</v>
      </c>
      <c r="U2638" s="175"/>
      <c r="AR2638" s="176" t="s">
        <v>273</v>
      </c>
      <c r="AT2638" s="176" t="s">
        <v>167</v>
      </c>
      <c r="AU2638" s="176" t="s">
        <v>83</v>
      </c>
      <c r="AY2638" s="3" t="s">
        <v>165</v>
      </c>
      <c r="BE2638" s="177" t="n">
        <f aca="false">IF(N2638="základní",J2638,0)</f>
        <v>0</v>
      </c>
      <c r="BF2638" s="177" t="n">
        <f aca="false">IF(N2638="snížená",J2638,0)</f>
        <v>0</v>
      </c>
      <c r="BG2638" s="177" t="n">
        <f aca="false">IF(N2638="zákl. přenesená",J2638,0)</f>
        <v>0</v>
      </c>
      <c r="BH2638" s="177" t="n">
        <f aca="false">IF(N2638="sníž. přenesená",J2638,0)</f>
        <v>0</v>
      </c>
      <c r="BI2638" s="177" t="n">
        <f aca="false">IF(N2638="nulová",J2638,0)</f>
        <v>0</v>
      </c>
      <c r="BJ2638" s="3" t="s">
        <v>81</v>
      </c>
      <c r="BK2638" s="177" t="n">
        <f aca="false">ROUND(I2638*H2638,2)</f>
        <v>0</v>
      </c>
      <c r="BL2638" s="3" t="s">
        <v>273</v>
      </c>
      <c r="BM2638" s="176" t="s">
        <v>2701</v>
      </c>
    </row>
    <row r="2639" s="178" customFormat="true" ht="12" hidden="false" customHeight="false" outlineLevel="0" collapsed="false">
      <c r="B2639" s="179"/>
      <c r="D2639" s="180" t="s">
        <v>174</v>
      </c>
      <c r="E2639" s="181"/>
      <c r="F2639" s="182" t="s">
        <v>943</v>
      </c>
      <c r="H2639" s="181"/>
      <c r="I2639" s="183"/>
      <c r="L2639" s="179"/>
      <c r="M2639" s="184"/>
      <c r="N2639" s="185"/>
      <c r="O2639" s="185"/>
      <c r="P2639" s="185"/>
      <c r="Q2639" s="185"/>
      <c r="R2639" s="185"/>
      <c r="S2639" s="185"/>
      <c r="T2639" s="185"/>
      <c r="U2639" s="186"/>
      <c r="AT2639" s="181" t="s">
        <v>174</v>
      </c>
      <c r="AU2639" s="181" t="s">
        <v>83</v>
      </c>
      <c r="AV2639" s="178" t="s">
        <v>81</v>
      </c>
      <c r="AW2639" s="178" t="s">
        <v>176</v>
      </c>
      <c r="AX2639" s="178" t="s">
        <v>73</v>
      </c>
      <c r="AY2639" s="181" t="s">
        <v>165</v>
      </c>
    </row>
    <row r="2640" s="187" customFormat="true" ht="24" hidden="false" customHeight="false" outlineLevel="0" collapsed="false">
      <c r="B2640" s="188"/>
      <c r="D2640" s="180" t="s">
        <v>174</v>
      </c>
      <c r="E2640" s="189"/>
      <c r="F2640" s="190" t="s">
        <v>2702</v>
      </c>
      <c r="H2640" s="191" t="n">
        <v>300.1</v>
      </c>
      <c r="I2640" s="192"/>
      <c r="L2640" s="188"/>
      <c r="M2640" s="193"/>
      <c r="N2640" s="194"/>
      <c r="O2640" s="194"/>
      <c r="P2640" s="194"/>
      <c r="Q2640" s="194"/>
      <c r="R2640" s="194"/>
      <c r="S2640" s="194"/>
      <c r="T2640" s="194"/>
      <c r="U2640" s="195"/>
      <c r="AT2640" s="189" t="s">
        <v>174</v>
      </c>
      <c r="AU2640" s="189" t="s">
        <v>83</v>
      </c>
      <c r="AV2640" s="187" t="s">
        <v>83</v>
      </c>
      <c r="AW2640" s="187" t="s">
        <v>176</v>
      </c>
      <c r="AX2640" s="187" t="s">
        <v>73</v>
      </c>
      <c r="AY2640" s="189" t="s">
        <v>165</v>
      </c>
    </row>
    <row r="2641" s="178" customFormat="true" ht="12" hidden="false" customHeight="false" outlineLevel="0" collapsed="false">
      <c r="B2641" s="179"/>
      <c r="D2641" s="180" t="s">
        <v>174</v>
      </c>
      <c r="E2641" s="181"/>
      <c r="F2641" s="182" t="s">
        <v>375</v>
      </c>
      <c r="H2641" s="181"/>
      <c r="I2641" s="183"/>
      <c r="L2641" s="179"/>
      <c r="M2641" s="184"/>
      <c r="N2641" s="185"/>
      <c r="O2641" s="185"/>
      <c r="P2641" s="185"/>
      <c r="Q2641" s="185"/>
      <c r="R2641" s="185"/>
      <c r="S2641" s="185"/>
      <c r="T2641" s="185"/>
      <c r="U2641" s="186"/>
      <c r="AT2641" s="181" t="s">
        <v>174</v>
      </c>
      <c r="AU2641" s="181" t="s">
        <v>83</v>
      </c>
      <c r="AV2641" s="178" t="s">
        <v>81</v>
      </c>
      <c r="AW2641" s="178" t="s">
        <v>176</v>
      </c>
      <c r="AX2641" s="178" t="s">
        <v>73</v>
      </c>
      <c r="AY2641" s="181" t="s">
        <v>165</v>
      </c>
    </row>
    <row r="2642" s="187" customFormat="true" ht="24" hidden="false" customHeight="false" outlineLevel="0" collapsed="false">
      <c r="B2642" s="188"/>
      <c r="D2642" s="180" t="s">
        <v>174</v>
      </c>
      <c r="E2642" s="189"/>
      <c r="F2642" s="190" t="s">
        <v>2703</v>
      </c>
      <c r="H2642" s="191" t="n">
        <v>369.69</v>
      </c>
      <c r="I2642" s="192"/>
      <c r="L2642" s="188"/>
      <c r="M2642" s="193"/>
      <c r="N2642" s="194"/>
      <c r="O2642" s="194"/>
      <c r="P2642" s="194"/>
      <c r="Q2642" s="194"/>
      <c r="R2642" s="194"/>
      <c r="S2642" s="194"/>
      <c r="T2642" s="194"/>
      <c r="U2642" s="195"/>
      <c r="AT2642" s="189" t="s">
        <v>174</v>
      </c>
      <c r="AU2642" s="189" t="s">
        <v>83</v>
      </c>
      <c r="AV2642" s="187" t="s">
        <v>83</v>
      </c>
      <c r="AW2642" s="187" t="s">
        <v>176</v>
      </c>
      <c r="AX2642" s="187" t="s">
        <v>73</v>
      </c>
      <c r="AY2642" s="189" t="s">
        <v>165</v>
      </c>
    </row>
    <row r="2643" s="178" customFormat="true" ht="12" hidden="false" customHeight="false" outlineLevel="0" collapsed="false">
      <c r="B2643" s="179"/>
      <c r="D2643" s="180" t="s">
        <v>174</v>
      </c>
      <c r="E2643" s="181"/>
      <c r="F2643" s="182" t="s">
        <v>377</v>
      </c>
      <c r="H2643" s="181"/>
      <c r="I2643" s="183"/>
      <c r="L2643" s="179"/>
      <c r="M2643" s="184"/>
      <c r="N2643" s="185"/>
      <c r="O2643" s="185"/>
      <c r="P2643" s="185"/>
      <c r="Q2643" s="185"/>
      <c r="R2643" s="185"/>
      <c r="S2643" s="185"/>
      <c r="T2643" s="185"/>
      <c r="U2643" s="186"/>
      <c r="AT2643" s="181" t="s">
        <v>174</v>
      </c>
      <c r="AU2643" s="181" t="s">
        <v>83</v>
      </c>
      <c r="AV2643" s="178" t="s">
        <v>81</v>
      </c>
      <c r="AW2643" s="178" t="s">
        <v>176</v>
      </c>
      <c r="AX2643" s="178" t="s">
        <v>73</v>
      </c>
      <c r="AY2643" s="181" t="s">
        <v>165</v>
      </c>
    </row>
    <row r="2644" s="187" customFormat="true" ht="24" hidden="false" customHeight="false" outlineLevel="0" collapsed="false">
      <c r="B2644" s="188"/>
      <c r="D2644" s="180" t="s">
        <v>174</v>
      </c>
      <c r="E2644" s="189"/>
      <c r="F2644" s="190" t="s">
        <v>2704</v>
      </c>
      <c r="H2644" s="191" t="n">
        <v>370.12</v>
      </c>
      <c r="I2644" s="192"/>
      <c r="L2644" s="188"/>
      <c r="M2644" s="193"/>
      <c r="N2644" s="194"/>
      <c r="O2644" s="194"/>
      <c r="P2644" s="194"/>
      <c r="Q2644" s="194"/>
      <c r="R2644" s="194"/>
      <c r="S2644" s="194"/>
      <c r="T2644" s="194"/>
      <c r="U2644" s="195"/>
      <c r="AT2644" s="189" t="s">
        <v>174</v>
      </c>
      <c r="AU2644" s="189" t="s">
        <v>83</v>
      </c>
      <c r="AV2644" s="187" t="s">
        <v>83</v>
      </c>
      <c r="AW2644" s="187" t="s">
        <v>176</v>
      </c>
      <c r="AX2644" s="187" t="s">
        <v>73</v>
      </c>
      <c r="AY2644" s="189" t="s">
        <v>165</v>
      </c>
    </row>
    <row r="2645" s="196" customFormat="true" ht="12" hidden="false" customHeight="false" outlineLevel="0" collapsed="false">
      <c r="B2645" s="197"/>
      <c r="D2645" s="180" t="s">
        <v>174</v>
      </c>
      <c r="E2645" s="198"/>
      <c r="F2645" s="199" t="s">
        <v>178</v>
      </c>
      <c r="H2645" s="200" t="n">
        <v>1039.91</v>
      </c>
      <c r="I2645" s="201"/>
      <c r="L2645" s="197"/>
      <c r="M2645" s="202"/>
      <c r="N2645" s="203"/>
      <c r="O2645" s="203"/>
      <c r="P2645" s="203"/>
      <c r="Q2645" s="203"/>
      <c r="R2645" s="203"/>
      <c r="S2645" s="203"/>
      <c r="T2645" s="203"/>
      <c r="U2645" s="204"/>
      <c r="AT2645" s="198" t="s">
        <v>174</v>
      </c>
      <c r="AU2645" s="198" t="s">
        <v>83</v>
      </c>
      <c r="AV2645" s="196" t="s">
        <v>172</v>
      </c>
      <c r="AW2645" s="196" t="s">
        <v>176</v>
      </c>
      <c r="AX2645" s="196" t="s">
        <v>81</v>
      </c>
      <c r="AY2645" s="198" t="s">
        <v>165</v>
      </c>
    </row>
    <row r="2646" s="22" customFormat="true" ht="24" hidden="false" customHeight="true" outlineLevel="0" collapsed="false">
      <c r="B2646" s="164"/>
      <c r="C2646" s="165" t="s">
        <v>2705</v>
      </c>
      <c r="D2646" s="165" t="s">
        <v>167</v>
      </c>
      <c r="E2646" s="166" t="s">
        <v>2706</v>
      </c>
      <c r="F2646" s="167" t="s">
        <v>2707</v>
      </c>
      <c r="G2646" s="168" t="s">
        <v>170</v>
      </c>
      <c r="H2646" s="169" t="n">
        <v>372.64</v>
      </c>
      <c r="I2646" s="170"/>
      <c r="J2646" s="171" t="n">
        <f aca="false">ROUND(I2646*H2646,2)</f>
        <v>0</v>
      </c>
      <c r="K2646" s="167" t="s">
        <v>171</v>
      </c>
      <c r="L2646" s="23"/>
      <c r="M2646" s="172"/>
      <c r="N2646" s="173" t="s">
        <v>44</v>
      </c>
      <c r="O2646" s="54"/>
      <c r="P2646" s="174" t="n">
        <f aca="false">O2646*H2646</f>
        <v>0</v>
      </c>
      <c r="Q2646" s="174" t="n">
        <v>0</v>
      </c>
      <c r="R2646" s="174" t="n">
        <f aca="false">Q2646*H2646</f>
        <v>0</v>
      </c>
      <c r="S2646" s="174" t="n">
        <v>0.0025</v>
      </c>
      <c r="T2646" s="174" t="n">
        <f aca="false">S2646*H2646</f>
        <v>0.9316</v>
      </c>
      <c r="U2646" s="175"/>
      <c r="AR2646" s="176" t="s">
        <v>273</v>
      </c>
      <c r="AT2646" s="176" t="s">
        <v>167</v>
      </c>
      <c r="AU2646" s="176" t="s">
        <v>83</v>
      </c>
      <c r="AY2646" s="3" t="s">
        <v>165</v>
      </c>
      <c r="BE2646" s="177" t="n">
        <f aca="false">IF(N2646="základní",J2646,0)</f>
        <v>0</v>
      </c>
      <c r="BF2646" s="177" t="n">
        <f aca="false">IF(N2646="snížená",J2646,0)</f>
        <v>0</v>
      </c>
      <c r="BG2646" s="177" t="n">
        <f aca="false">IF(N2646="zákl. přenesená",J2646,0)</f>
        <v>0</v>
      </c>
      <c r="BH2646" s="177" t="n">
        <f aca="false">IF(N2646="sníž. přenesená",J2646,0)</f>
        <v>0</v>
      </c>
      <c r="BI2646" s="177" t="n">
        <f aca="false">IF(N2646="nulová",J2646,0)</f>
        <v>0</v>
      </c>
      <c r="BJ2646" s="3" t="s">
        <v>81</v>
      </c>
      <c r="BK2646" s="177" t="n">
        <f aca="false">ROUND(I2646*H2646,2)</f>
        <v>0</v>
      </c>
      <c r="BL2646" s="3" t="s">
        <v>273</v>
      </c>
      <c r="BM2646" s="176" t="s">
        <v>2708</v>
      </c>
    </row>
    <row r="2647" s="178" customFormat="true" ht="12" hidden="false" customHeight="false" outlineLevel="0" collapsed="false">
      <c r="B2647" s="179"/>
      <c r="D2647" s="180" t="s">
        <v>174</v>
      </c>
      <c r="E2647" s="181"/>
      <c r="F2647" s="182" t="s">
        <v>210</v>
      </c>
      <c r="H2647" s="181"/>
      <c r="I2647" s="183"/>
      <c r="L2647" s="179"/>
      <c r="M2647" s="184"/>
      <c r="N2647" s="185"/>
      <c r="O2647" s="185"/>
      <c r="P2647" s="185"/>
      <c r="Q2647" s="185"/>
      <c r="R2647" s="185"/>
      <c r="S2647" s="185"/>
      <c r="T2647" s="185"/>
      <c r="U2647" s="186"/>
      <c r="AT2647" s="181" t="s">
        <v>174</v>
      </c>
      <c r="AU2647" s="181" t="s">
        <v>83</v>
      </c>
      <c r="AV2647" s="178" t="s">
        <v>81</v>
      </c>
      <c r="AW2647" s="178" t="s">
        <v>176</v>
      </c>
      <c r="AX2647" s="178" t="s">
        <v>73</v>
      </c>
      <c r="AY2647" s="181" t="s">
        <v>165</v>
      </c>
    </row>
    <row r="2648" s="187" customFormat="true" ht="12" hidden="false" customHeight="false" outlineLevel="0" collapsed="false">
      <c r="B2648" s="188"/>
      <c r="D2648" s="180" t="s">
        <v>174</v>
      </c>
      <c r="E2648" s="189"/>
      <c r="F2648" s="190" t="s">
        <v>2709</v>
      </c>
      <c r="H2648" s="191" t="n">
        <v>12.1</v>
      </c>
      <c r="I2648" s="192"/>
      <c r="L2648" s="188"/>
      <c r="M2648" s="193"/>
      <c r="N2648" s="194"/>
      <c r="O2648" s="194"/>
      <c r="P2648" s="194"/>
      <c r="Q2648" s="194"/>
      <c r="R2648" s="194"/>
      <c r="S2648" s="194"/>
      <c r="T2648" s="194"/>
      <c r="U2648" s="195"/>
      <c r="AT2648" s="189" t="s">
        <v>174</v>
      </c>
      <c r="AU2648" s="189" t="s">
        <v>83</v>
      </c>
      <c r="AV2648" s="187" t="s">
        <v>83</v>
      </c>
      <c r="AW2648" s="187" t="s">
        <v>176</v>
      </c>
      <c r="AX2648" s="187" t="s">
        <v>73</v>
      </c>
      <c r="AY2648" s="189" t="s">
        <v>165</v>
      </c>
    </row>
    <row r="2649" s="178" customFormat="true" ht="12" hidden="false" customHeight="false" outlineLevel="0" collapsed="false">
      <c r="B2649" s="179"/>
      <c r="D2649" s="180" t="s">
        <v>174</v>
      </c>
      <c r="E2649" s="181"/>
      <c r="F2649" s="182" t="s">
        <v>375</v>
      </c>
      <c r="H2649" s="181"/>
      <c r="I2649" s="183"/>
      <c r="L2649" s="179"/>
      <c r="M2649" s="184"/>
      <c r="N2649" s="185"/>
      <c r="O2649" s="185"/>
      <c r="P2649" s="185"/>
      <c r="Q2649" s="185"/>
      <c r="R2649" s="185"/>
      <c r="S2649" s="185"/>
      <c r="T2649" s="185"/>
      <c r="U2649" s="186"/>
      <c r="AT2649" s="181" t="s">
        <v>174</v>
      </c>
      <c r="AU2649" s="181" t="s">
        <v>83</v>
      </c>
      <c r="AV2649" s="178" t="s">
        <v>81</v>
      </c>
      <c r="AW2649" s="178" t="s">
        <v>176</v>
      </c>
      <c r="AX2649" s="178" t="s">
        <v>73</v>
      </c>
      <c r="AY2649" s="181" t="s">
        <v>165</v>
      </c>
    </row>
    <row r="2650" s="187" customFormat="true" ht="24" hidden="false" customHeight="false" outlineLevel="0" collapsed="false">
      <c r="B2650" s="188"/>
      <c r="D2650" s="180" t="s">
        <v>174</v>
      </c>
      <c r="E2650" s="189"/>
      <c r="F2650" s="190" t="s">
        <v>2710</v>
      </c>
      <c r="H2650" s="191" t="n">
        <v>161.17</v>
      </c>
      <c r="I2650" s="192"/>
      <c r="L2650" s="188"/>
      <c r="M2650" s="193"/>
      <c r="N2650" s="194"/>
      <c r="O2650" s="194"/>
      <c r="P2650" s="194"/>
      <c r="Q2650" s="194"/>
      <c r="R2650" s="194"/>
      <c r="S2650" s="194"/>
      <c r="T2650" s="194"/>
      <c r="U2650" s="195"/>
      <c r="AT2650" s="189" t="s">
        <v>174</v>
      </c>
      <c r="AU2650" s="189" t="s">
        <v>83</v>
      </c>
      <c r="AV2650" s="187" t="s">
        <v>83</v>
      </c>
      <c r="AW2650" s="187" t="s">
        <v>176</v>
      </c>
      <c r="AX2650" s="187" t="s">
        <v>73</v>
      </c>
      <c r="AY2650" s="189" t="s">
        <v>165</v>
      </c>
    </row>
    <row r="2651" s="178" customFormat="true" ht="12" hidden="false" customHeight="false" outlineLevel="0" collapsed="false">
      <c r="B2651" s="179"/>
      <c r="D2651" s="180" t="s">
        <v>174</v>
      </c>
      <c r="E2651" s="181"/>
      <c r="F2651" s="182" t="s">
        <v>2687</v>
      </c>
      <c r="H2651" s="181"/>
      <c r="I2651" s="183"/>
      <c r="L2651" s="179"/>
      <c r="M2651" s="184"/>
      <c r="N2651" s="185"/>
      <c r="O2651" s="185"/>
      <c r="P2651" s="185"/>
      <c r="Q2651" s="185"/>
      <c r="R2651" s="185"/>
      <c r="S2651" s="185"/>
      <c r="T2651" s="185"/>
      <c r="U2651" s="186"/>
      <c r="AT2651" s="181" t="s">
        <v>174</v>
      </c>
      <c r="AU2651" s="181" t="s">
        <v>83</v>
      </c>
      <c r="AV2651" s="178" t="s">
        <v>81</v>
      </c>
      <c r="AW2651" s="178" t="s">
        <v>176</v>
      </c>
      <c r="AX2651" s="178" t="s">
        <v>73</v>
      </c>
      <c r="AY2651" s="181" t="s">
        <v>165</v>
      </c>
    </row>
    <row r="2652" s="187" customFormat="true" ht="12" hidden="false" customHeight="false" outlineLevel="0" collapsed="false">
      <c r="B2652" s="188"/>
      <c r="D2652" s="180" t="s">
        <v>174</v>
      </c>
      <c r="E2652" s="189"/>
      <c r="F2652" s="190" t="s">
        <v>1434</v>
      </c>
      <c r="H2652" s="191" t="n">
        <v>10.89</v>
      </c>
      <c r="I2652" s="192"/>
      <c r="L2652" s="188"/>
      <c r="M2652" s="193"/>
      <c r="N2652" s="194"/>
      <c r="O2652" s="194"/>
      <c r="P2652" s="194"/>
      <c r="Q2652" s="194"/>
      <c r="R2652" s="194"/>
      <c r="S2652" s="194"/>
      <c r="T2652" s="194"/>
      <c r="U2652" s="195"/>
      <c r="AT2652" s="189" t="s">
        <v>174</v>
      </c>
      <c r="AU2652" s="189" t="s">
        <v>83</v>
      </c>
      <c r="AV2652" s="187" t="s">
        <v>83</v>
      </c>
      <c r="AW2652" s="187" t="s">
        <v>176</v>
      </c>
      <c r="AX2652" s="187" t="s">
        <v>73</v>
      </c>
      <c r="AY2652" s="189" t="s">
        <v>165</v>
      </c>
    </row>
    <row r="2653" s="187" customFormat="true" ht="12" hidden="false" customHeight="false" outlineLevel="0" collapsed="false">
      <c r="B2653" s="188"/>
      <c r="D2653" s="180" t="s">
        <v>174</v>
      </c>
      <c r="E2653" s="189"/>
      <c r="F2653" s="190" t="s">
        <v>1435</v>
      </c>
      <c r="H2653" s="191" t="n">
        <v>5.52</v>
      </c>
      <c r="I2653" s="192"/>
      <c r="L2653" s="188"/>
      <c r="M2653" s="193"/>
      <c r="N2653" s="194"/>
      <c r="O2653" s="194"/>
      <c r="P2653" s="194"/>
      <c r="Q2653" s="194"/>
      <c r="R2653" s="194"/>
      <c r="S2653" s="194"/>
      <c r="T2653" s="194"/>
      <c r="U2653" s="195"/>
      <c r="AT2653" s="189" t="s">
        <v>174</v>
      </c>
      <c r="AU2653" s="189" t="s">
        <v>83</v>
      </c>
      <c r="AV2653" s="187" t="s">
        <v>83</v>
      </c>
      <c r="AW2653" s="187" t="s">
        <v>176</v>
      </c>
      <c r="AX2653" s="187" t="s">
        <v>73</v>
      </c>
      <c r="AY2653" s="189" t="s">
        <v>165</v>
      </c>
    </row>
    <row r="2654" s="178" customFormat="true" ht="12" hidden="false" customHeight="false" outlineLevel="0" collapsed="false">
      <c r="B2654" s="179"/>
      <c r="D2654" s="180" t="s">
        <v>174</v>
      </c>
      <c r="E2654" s="181"/>
      <c r="F2654" s="182" t="s">
        <v>377</v>
      </c>
      <c r="H2654" s="181"/>
      <c r="I2654" s="183"/>
      <c r="L2654" s="179"/>
      <c r="M2654" s="184"/>
      <c r="N2654" s="185"/>
      <c r="O2654" s="185"/>
      <c r="P2654" s="185"/>
      <c r="Q2654" s="185"/>
      <c r="R2654" s="185"/>
      <c r="S2654" s="185"/>
      <c r="T2654" s="185"/>
      <c r="U2654" s="186"/>
      <c r="AT2654" s="181" t="s">
        <v>174</v>
      </c>
      <c r="AU2654" s="181" t="s">
        <v>83</v>
      </c>
      <c r="AV2654" s="178" t="s">
        <v>81</v>
      </c>
      <c r="AW2654" s="178" t="s">
        <v>176</v>
      </c>
      <c r="AX2654" s="178" t="s">
        <v>73</v>
      </c>
      <c r="AY2654" s="181" t="s">
        <v>165</v>
      </c>
    </row>
    <row r="2655" s="187" customFormat="true" ht="24" hidden="false" customHeight="false" outlineLevel="0" collapsed="false">
      <c r="B2655" s="188"/>
      <c r="D2655" s="180" t="s">
        <v>174</v>
      </c>
      <c r="E2655" s="189"/>
      <c r="F2655" s="190" t="s">
        <v>2711</v>
      </c>
      <c r="H2655" s="191" t="n">
        <v>182.96</v>
      </c>
      <c r="I2655" s="192"/>
      <c r="L2655" s="188"/>
      <c r="M2655" s="193"/>
      <c r="N2655" s="194"/>
      <c r="O2655" s="194"/>
      <c r="P2655" s="194"/>
      <c r="Q2655" s="194"/>
      <c r="R2655" s="194"/>
      <c r="S2655" s="194"/>
      <c r="T2655" s="194"/>
      <c r="U2655" s="195"/>
      <c r="AT2655" s="189" t="s">
        <v>174</v>
      </c>
      <c r="AU2655" s="189" t="s">
        <v>83</v>
      </c>
      <c r="AV2655" s="187" t="s">
        <v>83</v>
      </c>
      <c r="AW2655" s="187" t="s">
        <v>176</v>
      </c>
      <c r="AX2655" s="187" t="s">
        <v>73</v>
      </c>
      <c r="AY2655" s="189" t="s">
        <v>165</v>
      </c>
    </row>
    <row r="2656" s="196" customFormat="true" ht="12" hidden="false" customHeight="false" outlineLevel="0" collapsed="false">
      <c r="B2656" s="197"/>
      <c r="D2656" s="180" t="s">
        <v>174</v>
      </c>
      <c r="E2656" s="198"/>
      <c r="F2656" s="199" t="s">
        <v>178</v>
      </c>
      <c r="H2656" s="200" t="n">
        <v>372.64</v>
      </c>
      <c r="I2656" s="201"/>
      <c r="L2656" s="197"/>
      <c r="M2656" s="202"/>
      <c r="N2656" s="203"/>
      <c r="O2656" s="203"/>
      <c r="P2656" s="203"/>
      <c r="Q2656" s="203"/>
      <c r="R2656" s="203"/>
      <c r="S2656" s="203"/>
      <c r="T2656" s="203"/>
      <c r="U2656" s="204"/>
      <c r="AT2656" s="198" t="s">
        <v>174</v>
      </c>
      <c r="AU2656" s="198" t="s">
        <v>83</v>
      </c>
      <c r="AV2656" s="196" t="s">
        <v>172</v>
      </c>
      <c r="AW2656" s="196" t="s">
        <v>176</v>
      </c>
      <c r="AX2656" s="196" t="s">
        <v>81</v>
      </c>
      <c r="AY2656" s="198" t="s">
        <v>165</v>
      </c>
    </row>
    <row r="2657" s="22" customFormat="true" ht="36" hidden="false" customHeight="true" outlineLevel="0" collapsed="false">
      <c r="B2657" s="164"/>
      <c r="C2657" s="165" t="s">
        <v>2712</v>
      </c>
      <c r="D2657" s="165" t="s">
        <v>167</v>
      </c>
      <c r="E2657" s="166" t="s">
        <v>2713</v>
      </c>
      <c r="F2657" s="167" t="s">
        <v>2714</v>
      </c>
      <c r="G2657" s="168" t="s">
        <v>170</v>
      </c>
      <c r="H2657" s="169" t="n">
        <v>1039.91</v>
      </c>
      <c r="I2657" s="170"/>
      <c r="J2657" s="171" t="n">
        <f aca="false">ROUND(I2657*H2657,2)</f>
        <v>0</v>
      </c>
      <c r="K2657" s="167" t="s">
        <v>171</v>
      </c>
      <c r="L2657" s="23"/>
      <c r="M2657" s="172"/>
      <c r="N2657" s="173" t="s">
        <v>44</v>
      </c>
      <c r="O2657" s="54"/>
      <c r="P2657" s="174" t="n">
        <f aca="false">O2657*H2657</f>
        <v>0</v>
      </c>
      <c r="Q2657" s="174" t="n">
        <v>0.0004</v>
      </c>
      <c r="R2657" s="174" t="n">
        <f aca="false">Q2657*H2657</f>
        <v>0.415964</v>
      </c>
      <c r="S2657" s="174" t="n">
        <v>0</v>
      </c>
      <c r="T2657" s="174" t="n">
        <f aca="false">S2657*H2657</f>
        <v>0</v>
      </c>
      <c r="U2657" s="175"/>
      <c r="AR2657" s="176" t="s">
        <v>273</v>
      </c>
      <c r="AT2657" s="176" t="s">
        <v>167</v>
      </c>
      <c r="AU2657" s="176" t="s">
        <v>83</v>
      </c>
      <c r="AY2657" s="3" t="s">
        <v>165</v>
      </c>
      <c r="BE2657" s="177" t="n">
        <f aca="false">IF(N2657="základní",J2657,0)</f>
        <v>0</v>
      </c>
      <c r="BF2657" s="177" t="n">
        <f aca="false">IF(N2657="snížená",J2657,0)</f>
        <v>0</v>
      </c>
      <c r="BG2657" s="177" t="n">
        <f aca="false">IF(N2657="zákl. přenesená",J2657,0)</f>
        <v>0</v>
      </c>
      <c r="BH2657" s="177" t="n">
        <f aca="false">IF(N2657="sníž. přenesená",J2657,0)</f>
        <v>0</v>
      </c>
      <c r="BI2657" s="177" t="n">
        <f aca="false">IF(N2657="nulová",J2657,0)</f>
        <v>0</v>
      </c>
      <c r="BJ2657" s="3" t="s">
        <v>81</v>
      </c>
      <c r="BK2657" s="177" t="n">
        <f aca="false">ROUND(I2657*H2657,2)</f>
        <v>0</v>
      </c>
      <c r="BL2657" s="3" t="s">
        <v>273</v>
      </c>
      <c r="BM2657" s="176" t="s">
        <v>2715</v>
      </c>
    </row>
    <row r="2658" s="178" customFormat="true" ht="12" hidden="false" customHeight="false" outlineLevel="0" collapsed="false">
      <c r="B2658" s="179"/>
      <c r="D2658" s="180" t="s">
        <v>174</v>
      </c>
      <c r="E2658" s="181"/>
      <c r="F2658" s="182" t="s">
        <v>943</v>
      </c>
      <c r="H2658" s="181"/>
      <c r="I2658" s="183"/>
      <c r="L2658" s="179"/>
      <c r="M2658" s="184"/>
      <c r="N2658" s="185"/>
      <c r="O2658" s="185"/>
      <c r="P2658" s="185"/>
      <c r="Q2658" s="185"/>
      <c r="R2658" s="185"/>
      <c r="S2658" s="185"/>
      <c r="T2658" s="185"/>
      <c r="U2658" s="186"/>
      <c r="AT2658" s="181" t="s">
        <v>174</v>
      </c>
      <c r="AU2658" s="181" t="s">
        <v>83</v>
      </c>
      <c r="AV2658" s="178" t="s">
        <v>81</v>
      </c>
      <c r="AW2658" s="178" t="s">
        <v>176</v>
      </c>
      <c r="AX2658" s="178" t="s">
        <v>73</v>
      </c>
      <c r="AY2658" s="181" t="s">
        <v>165</v>
      </c>
    </row>
    <row r="2659" s="187" customFormat="true" ht="24" hidden="false" customHeight="false" outlineLevel="0" collapsed="false">
      <c r="B2659" s="188"/>
      <c r="D2659" s="180" t="s">
        <v>174</v>
      </c>
      <c r="E2659" s="189"/>
      <c r="F2659" s="190" t="s">
        <v>2716</v>
      </c>
      <c r="H2659" s="191" t="n">
        <v>294.58</v>
      </c>
      <c r="I2659" s="192"/>
      <c r="L2659" s="188"/>
      <c r="M2659" s="193"/>
      <c r="N2659" s="194"/>
      <c r="O2659" s="194"/>
      <c r="P2659" s="194"/>
      <c r="Q2659" s="194"/>
      <c r="R2659" s="194"/>
      <c r="S2659" s="194"/>
      <c r="T2659" s="194"/>
      <c r="U2659" s="195"/>
      <c r="AT2659" s="189" t="s">
        <v>174</v>
      </c>
      <c r="AU2659" s="189" t="s">
        <v>83</v>
      </c>
      <c r="AV2659" s="187" t="s">
        <v>83</v>
      </c>
      <c r="AW2659" s="187" t="s">
        <v>176</v>
      </c>
      <c r="AX2659" s="187" t="s">
        <v>73</v>
      </c>
      <c r="AY2659" s="189" t="s">
        <v>165</v>
      </c>
    </row>
    <row r="2660" s="187" customFormat="true" ht="12" hidden="false" customHeight="false" outlineLevel="0" collapsed="false">
      <c r="B2660" s="188"/>
      <c r="D2660" s="180" t="s">
        <v>174</v>
      </c>
      <c r="E2660" s="189"/>
      <c r="F2660" s="190" t="s">
        <v>2717</v>
      </c>
      <c r="H2660" s="191" t="n">
        <v>5.52</v>
      </c>
      <c r="I2660" s="192"/>
      <c r="L2660" s="188"/>
      <c r="M2660" s="193"/>
      <c r="N2660" s="194"/>
      <c r="O2660" s="194"/>
      <c r="P2660" s="194"/>
      <c r="Q2660" s="194"/>
      <c r="R2660" s="194"/>
      <c r="S2660" s="194"/>
      <c r="T2660" s="194"/>
      <c r="U2660" s="195"/>
      <c r="AT2660" s="189" t="s">
        <v>174</v>
      </c>
      <c r="AU2660" s="189" t="s">
        <v>83</v>
      </c>
      <c r="AV2660" s="187" t="s">
        <v>83</v>
      </c>
      <c r="AW2660" s="187" t="s">
        <v>176</v>
      </c>
      <c r="AX2660" s="187" t="s">
        <v>73</v>
      </c>
      <c r="AY2660" s="189" t="s">
        <v>165</v>
      </c>
    </row>
    <row r="2661" s="178" customFormat="true" ht="12" hidden="false" customHeight="false" outlineLevel="0" collapsed="false">
      <c r="B2661" s="179"/>
      <c r="D2661" s="180" t="s">
        <v>174</v>
      </c>
      <c r="E2661" s="181"/>
      <c r="F2661" s="182" t="s">
        <v>375</v>
      </c>
      <c r="H2661" s="181"/>
      <c r="I2661" s="183"/>
      <c r="L2661" s="179"/>
      <c r="M2661" s="184"/>
      <c r="N2661" s="185"/>
      <c r="O2661" s="185"/>
      <c r="P2661" s="185"/>
      <c r="Q2661" s="185"/>
      <c r="R2661" s="185"/>
      <c r="S2661" s="185"/>
      <c r="T2661" s="185"/>
      <c r="U2661" s="186"/>
      <c r="AT2661" s="181" t="s">
        <v>174</v>
      </c>
      <c r="AU2661" s="181" t="s">
        <v>83</v>
      </c>
      <c r="AV2661" s="178" t="s">
        <v>81</v>
      </c>
      <c r="AW2661" s="178" t="s">
        <v>176</v>
      </c>
      <c r="AX2661" s="178" t="s">
        <v>73</v>
      </c>
      <c r="AY2661" s="181" t="s">
        <v>165</v>
      </c>
    </row>
    <row r="2662" s="187" customFormat="true" ht="24" hidden="false" customHeight="false" outlineLevel="0" collapsed="false">
      <c r="B2662" s="188"/>
      <c r="D2662" s="180" t="s">
        <v>174</v>
      </c>
      <c r="E2662" s="189"/>
      <c r="F2662" s="190" t="s">
        <v>2703</v>
      </c>
      <c r="H2662" s="191" t="n">
        <v>369.69</v>
      </c>
      <c r="I2662" s="192"/>
      <c r="L2662" s="188"/>
      <c r="M2662" s="193"/>
      <c r="N2662" s="194"/>
      <c r="O2662" s="194"/>
      <c r="P2662" s="194"/>
      <c r="Q2662" s="194"/>
      <c r="R2662" s="194"/>
      <c r="S2662" s="194"/>
      <c r="T2662" s="194"/>
      <c r="U2662" s="195"/>
      <c r="AT2662" s="189" t="s">
        <v>174</v>
      </c>
      <c r="AU2662" s="189" t="s">
        <v>83</v>
      </c>
      <c r="AV2662" s="187" t="s">
        <v>83</v>
      </c>
      <c r="AW2662" s="187" t="s">
        <v>176</v>
      </c>
      <c r="AX2662" s="187" t="s">
        <v>73</v>
      </c>
      <c r="AY2662" s="189" t="s">
        <v>165</v>
      </c>
    </row>
    <row r="2663" s="178" customFormat="true" ht="12" hidden="false" customHeight="false" outlineLevel="0" collapsed="false">
      <c r="B2663" s="179"/>
      <c r="D2663" s="180" t="s">
        <v>174</v>
      </c>
      <c r="E2663" s="181"/>
      <c r="F2663" s="182" t="s">
        <v>377</v>
      </c>
      <c r="H2663" s="181"/>
      <c r="I2663" s="183"/>
      <c r="L2663" s="179"/>
      <c r="M2663" s="184"/>
      <c r="N2663" s="185"/>
      <c r="O2663" s="185"/>
      <c r="P2663" s="185"/>
      <c r="Q2663" s="185"/>
      <c r="R2663" s="185"/>
      <c r="S2663" s="185"/>
      <c r="T2663" s="185"/>
      <c r="U2663" s="186"/>
      <c r="AT2663" s="181" t="s">
        <v>174</v>
      </c>
      <c r="AU2663" s="181" t="s">
        <v>83</v>
      </c>
      <c r="AV2663" s="178" t="s">
        <v>81</v>
      </c>
      <c r="AW2663" s="178" t="s">
        <v>176</v>
      </c>
      <c r="AX2663" s="178" t="s">
        <v>73</v>
      </c>
      <c r="AY2663" s="181" t="s">
        <v>165</v>
      </c>
    </row>
    <row r="2664" s="187" customFormat="true" ht="24" hidden="false" customHeight="false" outlineLevel="0" collapsed="false">
      <c r="B2664" s="188"/>
      <c r="D2664" s="180" t="s">
        <v>174</v>
      </c>
      <c r="E2664" s="189"/>
      <c r="F2664" s="190" t="s">
        <v>2704</v>
      </c>
      <c r="H2664" s="191" t="n">
        <v>370.12</v>
      </c>
      <c r="I2664" s="192"/>
      <c r="L2664" s="188"/>
      <c r="M2664" s="193"/>
      <c r="N2664" s="194"/>
      <c r="O2664" s="194"/>
      <c r="P2664" s="194"/>
      <c r="Q2664" s="194"/>
      <c r="R2664" s="194"/>
      <c r="S2664" s="194"/>
      <c r="T2664" s="194"/>
      <c r="U2664" s="195"/>
      <c r="AT2664" s="189" t="s">
        <v>174</v>
      </c>
      <c r="AU2664" s="189" t="s">
        <v>83</v>
      </c>
      <c r="AV2664" s="187" t="s">
        <v>83</v>
      </c>
      <c r="AW2664" s="187" t="s">
        <v>176</v>
      </c>
      <c r="AX2664" s="187" t="s">
        <v>73</v>
      </c>
      <c r="AY2664" s="189" t="s">
        <v>165</v>
      </c>
    </row>
    <row r="2665" s="196" customFormat="true" ht="12" hidden="false" customHeight="false" outlineLevel="0" collapsed="false">
      <c r="B2665" s="197"/>
      <c r="D2665" s="180" t="s">
        <v>174</v>
      </c>
      <c r="E2665" s="198"/>
      <c r="F2665" s="199" t="s">
        <v>178</v>
      </c>
      <c r="H2665" s="200" t="n">
        <v>1039.91</v>
      </c>
      <c r="I2665" s="201"/>
      <c r="L2665" s="197"/>
      <c r="M2665" s="202"/>
      <c r="N2665" s="203"/>
      <c r="O2665" s="203"/>
      <c r="P2665" s="203"/>
      <c r="Q2665" s="203"/>
      <c r="R2665" s="203"/>
      <c r="S2665" s="203"/>
      <c r="T2665" s="203"/>
      <c r="U2665" s="204"/>
      <c r="AT2665" s="198" t="s">
        <v>174</v>
      </c>
      <c r="AU2665" s="198" t="s">
        <v>83</v>
      </c>
      <c r="AV2665" s="196" t="s">
        <v>172</v>
      </c>
      <c r="AW2665" s="196" t="s">
        <v>176</v>
      </c>
      <c r="AX2665" s="196" t="s">
        <v>81</v>
      </c>
      <c r="AY2665" s="198" t="s">
        <v>165</v>
      </c>
    </row>
    <row r="2666" s="22" customFormat="true" ht="24" hidden="false" customHeight="true" outlineLevel="0" collapsed="false">
      <c r="B2666" s="164"/>
      <c r="C2666" s="205" t="s">
        <v>2718</v>
      </c>
      <c r="D2666" s="205" t="s">
        <v>262</v>
      </c>
      <c r="E2666" s="206" t="s">
        <v>2719</v>
      </c>
      <c r="F2666" s="207" t="s">
        <v>2720</v>
      </c>
      <c r="G2666" s="208" t="s">
        <v>170</v>
      </c>
      <c r="H2666" s="209" t="n">
        <v>1183.201</v>
      </c>
      <c r="I2666" s="210"/>
      <c r="J2666" s="211" t="n">
        <f aca="false">ROUND(I2666*H2666,2)</f>
        <v>0</v>
      </c>
      <c r="K2666" s="207" t="s">
        <v>171</v>
      </c>
      <c r="L2666" s="212"/>
      <c r="M2666" s="213"/>
      <c r="N2666" s="214" t="s">
        <v>44</v>
      </c>
      <c r="O2666" s="54"/>
      <c r="P2666" s="174" t="n">
        <f aca="false">O2666*H2666</f>
        <v>0</v>
      </c>
      <c r="Q2666" s="174" t="n">
        <v>0.00264</v>
      </c>
      <c r="R2666" s="174" t="n">
        <f aca="false">Q2666*H2666</f>
        <v>3.12365064</v>
      </c>
      <c r="S2666" s="174" t="n">
        <v>0</v>
      </c>
      <c r="T2666" s="174" t="n">
        <f aca="false">S2666*H2666</f>
        <v>0</v>
      </c>
      <c r="U2666" s="175"/>
      <c r="AR2666" s="176" t="s">
        <v>369</v>
      </c>
      <c r="AT2666" s="176" t="s">
        <v>262</v>
      </c>
      <c r="AU2666" s="176" t="s">
        <v>83</v>
      </c>
      <c r="AY2666" s="3" t="s">
        <v>165</v>
      </c>
      <c r="BE2666" s="177" t="n">
        <f aca="false">IF(N2666="základní",J2666,0)</f>
        <v>0</v>
      </c>
      <c r="BF2666" s="177" t="n">
        <f aca="false">IF(N2666="snížená",J2666,0)</f>
        <v>0</v>
      </c>
      <c r="BG2666" s="177" t="n">
        <f aca="false">IF(N2666="zákl. přenesená",J2666,0)</f>
        <v>0</v>
      </c>
      <c r="BH2666" s="177" t="n">
        <f aca="false">IF(N2666="sníž. přenesená",J2666,0)</f>
        <v>0</v>
      </c>
      <c r="BI2666" s="177" t="n">
        <f aca="false">IF(N2666="nulová",J2666,0)</f>
        <v>0</v>
      </c>
      <c r="BJ2666" s="3" t="s">
        <v>81</v>
      </c>
      <c r="BK2666" s="177" t="n">
        <f aca="false">ROUND(I2666*H2666,2)</f>
        <v>0</v>
      </c>
      <c r="BL2666" s="3" t="s">
        <v>273</v>
      </c>
      <c r="BM2666" s="176" t="s">
        <v>2721</v>
      </c>
    </row>
    <row r="2667" s="187" customFormat="true" ht="12" hidden="false" customHeight="false" outlineLevel="0" collapsed="false">
      <c r="B2667" s="188"/>
      <c r="D2667" s="180" t="s">
        <v>174</v>
      </c>
      <c r="E2667" s="189"/>
      <c r="F2667" s="190" t="s">
        <v>2722</v>
      </c>
      <c r="H2667" s="191" t="n">
        <v>1183.2005</v>
      </c>
      <c r="I2667" s="192"/>
      <c r="L2667" s="188"/>
      <c r="M2667" s="193"/>
      <c r="N2667" s="194"/>
      <c r="O2667" s="194"/>
      <c r="P2667" s="194"/>
      <c r="Q2667" s="194"/>
      <c r="R2667" s="194"/>
      <c r="S2667" s="194"/>
      <c r="T2667" s="194"/>
      <c r="U2667" s="195"/>
      <c r="AT2667" s="189" t="s">
        <v>174</v>
      </c>
      <c r="AU2667" s="189" t="s">
        <v>83</v>
      </c>
      <c r="AV2667" s="187" t="s">
        <v>83</v>
      </c>
      <c r="AW2667" s="187" t="s">
        <v>176</v>
      </c>
      <c r="AX2667" s="187" t="s">
        <v>73</v>
      </c>
      <c r="AY2667" s="189" t="s">
        <v>165</v>
      </c>
    </row>
    <row r="2668" s="196" customFormat="true" ht="12" hidden="false" customHeight="false" outlineLevel="0" collapsed="false">
      <c r="B2668" s="197"/>
      <c r="D2668" s="180" t="s">
        <v>174</v>
      </c>
      <c r="E2668" s="198"/>
      <c r="F2668" s="199" t="s">
        <v>178</v>
      </c>
      <c r="H2668" s="200" t="n">
        <v>1183.2005</v>
      </c>
      <c r="I2668" s="201"/>
      <c r="L2668" s="197"/>
      <c r="M2668" s="202"/>
      <c r="N2668" s="203"/>
      <c r="O2668" s="203"/>
      <c r="P2668" s="203"/>
      <c r="Q2668" s="203"/>
      <c r="R2668" s="203"/>
      <c r="S2668" s="203"/>
      <c r="T2668" s="203"/>
      <c r="U2668" s="204"/>
      <c r="AT2668" s="198" t="s">
        <v>174</v>
      </c>
      <c r="AU2668" s="198" t="s">
        <v>83</v>
      </c>
      <c r="AV2668" s="196" t="s">
        <v>172</v>
      </c>
      <c r="AW2668" s="196" t="s">
        <v>176</v>
      </c>
      <c r="AX2668" s="196" t="s">
        <v>81</v>
      </c>
      <c r="AY2668" s="198" t="s">
        <v>165</v>
      </c>
    </row>
    <row r="2669" s="22" customFormat="true" ht="36" hidden="false" customHeight="true" outlineLevel="0" collapsed="false">
      <c r="B2669" s="164"/>
      <c r="C2669" s="205" t="s">
        <v>2723</v>
      </c>
      <c r="D2669" s="205" t="s">
        <v>262</v>
      </c>
      <c r="E2669" s="206" t="s">
        <v>2724</v>
      </c>
      <c r="F2669" s="207" t="s">
        <v>2725</v>
      </c>
      <c r="G2669" s="208" t="s">
        <v>170</v>
      </c>
      <c r="H2669" s="209" t="n">
        <v>12.696</v>
      </c>
      <c r="I2669" s="210"/>
      <c r="J2669" s="211" t="n">
        <f aca="false">ROUND(I2669*H2669,2)</f>
        <v>0</v>
      </c>
      <c r="K2669" s="207"/>
      <c r="L2669" s="212"/>
      <c r="M2669" s="213"/>
      <c r="N2669" s="214" t="s">
        <v>44</v>
      </c>
      <c r="O2669" s="54"/>
      <c r="P2669" s="174" t="n">
        <f aca="false">O2669*H2669</f>
        <v>0</v>
      </c>
      <c r="Q2669" s="174" t="n">
        <v>0.00264</v>
      </c>
      <c r="R2669" s="174" t="n">
        <f aca="false">Q2669*H2669</f>
        <v>0.03351744</v>
      </c>
      <c r="S2669" s="174" t="n">
        <v>0</v>
      </c>
      <c r="T2669" s="174" t="n">
        <f aca="false">S2669*H2669</f>
        <v>0</v>
      </c>
      <c r="U2669" s="175"/>
      <c r="AR2669" s="176" t="s">
        <v>369</v>
      </c>
      <c r="AT2669" s="176" t="s">
        <v>262</v>
      </c>
      <c r="AU2669" s="176" t="s">
        <v>83</v>
      </c>
      <c r="AY2669" s="3" t="s">
        <v>165</v>
      </c>
      <c r="BE2669" s="177" t="n">
        <f aca="false">IF(N2669="základní",J2669,0)</f>
        <v>0</v>
      </c>
      <c r="BF2669" s="177" t="n">
        <f aca="false">IF(N2669="snížená",J2669,0)</f>
        <v>0</v>
      </c>
      <c r="BG2669" s="177" t="n">
        <f aca="false">IF(N2669="zákl. přenesená",J2669,0)</f>
        <v>0</v>
      </c>
      <c r="BH2669" s="177" t="n">
        <f aca="false">IF(N2669="sníž. přenesená",J2669,0)</f>
        <v>0</v>
      </c>
      <c r="BI2669" s="177" t="n">
        <f aca="false">IF(N2669="nulová",J2669,0)</f>
        <v>0</v>
      </c>
      <c r="BJ2669" s="3" t="s">
        <v>81</v>
      </c>
      <c r="BK2669" s="177" t="n">
        <f aca="false">ROUND(I2669*H2669,2)</f>
        <v>0</v>
      </c>
      <c r="BL2669" s="3" t="s">
        <v>273</v>
      </c>
      <c r="BM2669" s="176" t="s">
        <v>2726</v>
      </c>
    </row>
    <row r="2670" s="178" customFormat="true" ht="12" hidden="false" customHeight="false" outlineLevel="0" collapsed="false">
      <c r="B2670" s="179"/>
      <c r="D2670" s="180" t="s">
        <v>174</v>
      </c>
      <c r="E2670" s="181"/>
      <c r="F2670" s="182" t="s">
        <v>375</v>
      </c>
      <c r="H2670" s="181"/>
      <c r="I2670" s="183"/>
      <c r="L2670" s="179"/>
      <c r="M2670" s="184"/>
      <c r="N2670" s="185"/>
      <c r="O2670" s="185"/>
      <c r="P2670" s="185"/>
      <c r="Q2670" s="185"/>
      <c r="R2670" s="185"/>
      <c r="S2670" s="185"/>
      <c r="T2670" s="185"/>
      <c r="U2670" s="186"/>
      <c r="AT2670" s="181" t="s">
        <v>174</v>
      </c>
      <c r="AU2670" s="181" t="s">
        <v>83</v>
      </c>
      <c r="AV2670" s="178" t="s">
        <v>81</v>
      </c>
      <c r="AW2670" s="178" t="s">
        <v>176</v>
      </c>
      <c r="AX2670" s="178" t="s">
        <v>73</v>
      </c>
      <c r="AY2670" s="181" t="s">
        <v>165</v>
      </c>
    </row>
    <row r="2671" s="187" customFormat="true" ht="12" hidden="false" customHeight="false" outlineLevel="0" collapsed="false">
      <c r="B2671" s="188"/>
      <c r="D2671" s="180" t="s">
        <v>174</v>
      </c>
      <c r="E2671" s="189"/>
      <c r="F2671" s="190" t="s">
        <v>2727</v>
      </c>
      <c r="H2671" s="191" t="n">
        <v>6.348</v>
      </c>
      <c r="I2671" s="192"/>
      <c r="L2671" s="188"/>
      <c r="M2671" s="193"/>
      <c r="N2671" s="194"/>
      <c r="O2671" s="194"/>
      <c r="P2671" s="194"/>
      <c r="Q2671" s="194"/>
      <c r="R2671" s="194"/>
      <c r="S2671" s="194"/>
      <c r="T2671" s="194"/>
      <c r="U2671" s="195"/>
      <c r="AT2671" s="189" t="s">
        <v>174</v>
      </c>
      <c r="AU2671" s="189" t="s">
        <v>83</v>
      </c>
      <c r="AV2671" s="187" t="s">
        <v>83</v>
      </c>
      <c r="AW2671" s="187" t="s">
        <v>176</v>
      </c>
      <c r="AX2671" s="187" t="s">
        <v>73</v>
      </c>
      <c r="AY2671" s="189" t="s">
        <v>165</v>
      </c>
    </row>
    <row r="2672" s="178" customFormat="true" ht="12" hidden="false" customHeight="false" outlineLevel="0" collapsed="false">
      <c r="B2672" s="179"/>
      <c r="D2672" s="180" t="s">
        <v>174</v>
      </c>
      <c r="E2672" s="181"/>
      <c r="F2672" s="182" t="s">
        <v>377</v>
      </c>
      <c r="H2672" s="181"/>
      <c r="I2672" s="183"/>
      <c r="L2672" s="179"/>
      <c r="M2672" s="184"/>
      <c r="N2672" s="185"/>
      <c r="O2672" s="185"/>
      <c r="P2672" s="185"/>
      <c r="Q2672" s="185"/>
      <c r="R2672" s="185"/>
      <c r="S2672" s="185"/>
      <c r="T2672" s="185"/>
      <c r="U2672" s="186"/>
      <c r="AT2672" s="181" t="s">
        <v>174</v>
      </c>
      <c r="AU2672" s="181" t="s">
        <v>83</v>
      </c>
      <c r="AV2672" s="178" t="s">
        <v>81</v>
      </c>
      <c r="AW2672" s="178" t="s">
        <v>176</v>
      </c>
      <c r="AX2672" s="178" t="s">
        <v>73</v>
      </c>
      <c r="AY2672" s="181" t="s">
        <v>165</v>
      </c>
    </row>
    <row r="2673" s="187" customFormat="true" ht="12" hidden="false" customHeight="false" outlineLevel="0" collapsed="false">
      <c r="B2673" s="188"/>
      <c r="D2673" s="180" t="s">
        <v>174</v>
      </c>
      <c r="E2673" s="189"/>
      <c r="F2673" s="190" t="s">
        <v>2727</v>
      </c>
      <c r="H2673" s="191" t="n">
        <v>6.348</v>
      </c>
      <c r="I2673" s="192"/>
      <c r="L2673" s="188"/>
      <c r="M2673" s="193"/>
      <c r="N2673" s="194"/>
      <c r="O2673" s="194"/>
      <c r="P2673" s="194"/>
      <c r="Q2673" s="194"/>
      <c r="R2673" s="194"/>
      <c r="S2673" s="194"/>
      <c r="T2673" s="194"/>
      <c r="U2673" s="195"/>
      <c r="AT2673" s="189" t="s">
        <v>174</v>
      </c>
      <c r="AU2673" s="189" t="s">
        <v>83</v>
      </c>
      <c r="AV2673" s="187" t="s">
        <v>83</v>
      </c>
      <c r="AW2673" s="187" t="s">
        <v>176</v>
      </c>
      <c r="AX2673" s="187" t="s">
        <v>73</v>
      </c>
      <c r="AY2673" s="189" t="s">
        <v>165</v>
      </c>
    </row>
    <row r="2674" s="196" customFormat="true" ht="12" hidden="false" customHeight="false" outlineLevel="0" collapsed="false">
      <c r="B2674" s="197"/>
      <c r="D2674" s="180" t="s">
        <v>174</v>
      </c>
      <c r="E2674" s="198"/>
      <c r="F2674" s="199" t="s">
        <v>178</v>
      </c>
      <c r="H2674" s="200" t="n">
        <v>12.696</v>
      </c>
      <c r="I2674" s="201"/>
      <c r="L2674" s="197"/>
      <c r="M2674" s="202"/>
      <c r="N2674" s="203"/>
      <c r="O2674" s="203"/>
      <c r="P2674" s="203"/>
      <c r="Q2674" s="203"/>
      <c r="R2674" s="203"/>
      <c r="S2674" s="203"/>
      <c r="T2674" s="203"/>
      <c r="U2674" s="204"/>
      <c r="AT2674" s="198" t="s">
        <v>174</v>
      </c>
      <c r="AU2674" s="198" t="s">
        <v>83</v>
      </c>
      <c r="AV2674" s="196" t="s">
        <v>172</v>
      </c>
      <c r="AW2674" s="196" t="s">
        <v>176</v>
      </c>
      <c r="AX2674" s="196" t="s">
        <v>81</v>
      </c>
      <c r="AY2674" s="198" t="s">
        <v>165</v>
      </c>
    </row>
    <row r="2675" s="22" customFormat="true" ht="24" hidden="false" customHeight="true" outlineLevel="0" collapsed="false">
      <c r="B2675" s="164"/>
      <c r="C2675" s="165" t="s">
        <v>2728</v>
      </c>
      <c r="D2675" s="165" t="s">
        <v>167</v>
      </c>
      <c r="E2675" s="166" t="s">
        <v>2729</v>
      </c>
      <c r="F2675" s="167" t="s">
        <v>2730</v>
      </c>
      <c r="G2675" s="168" t="s">
        <v>181</v>
      </c>
      <c r="H2675" s="169" t="n">
        <v>48.4</v>
      </c>
      <c r="I2675" s="170"/>
      <c r="J2675" s="171" t="n">
        <f aca="false">ROUND(I2675*H2675,2)</f>
        <v>0</v>
      </c>
      <c r="K2675" s="167" t="s">
        <v>171</v>
      </c>
      <c r="L2675" s="23"/>
      <c r="M2675" s="172"/>
      <c r="N2675" s="173" t="s">
        <v>44</v>
      </c>
      <c r="O2675" s="54"/>
      <c r="P2675" s="174" t="n">
        <f aca="false">O2675*H2675</f>
        <v>0</v>
      </c>
      <c r="Q2675" s="174" t="n">
        <v>0.00012</v>
      </c>
      <c r="R2675" s="174" t="n">
        <f aca="false">Q2675*H2675</f>
        <v>0.005808</v>
      </c>
      <c r="S2675" s="174" t="n">
        <v>0</v>
      </c>
      <c r="T2675" s="174" t="n">
        <f aca="false">S2675*H2675</f>
        <v>0</v>
      </c>
      <c r="U2675" s="175"/>
      <c r="AR2675" s="176" t="s">
        <v>273</v>
      </c>
      <c r="AT2675" s="176" t="s">
        <v>167</v>
      </c>
      <c r="AU2675" s="176" t="s">
        <v>83</v>
      </c>
      <c r="AY2675" s="3" t="s">
        <v>165</v>
      </c>
      <c r="BE2675" s="177" t="n">
        <f aca="false">IF(N2675="základní",J2675,0)</f>
        <v>0</v>
      </c>
      <c r="BF2675" s="177" t="n">
        <f aca="false">IF(N2675="snížená",J2675,0)</f>
        <v>0</v>
      </c>
      <c r="BG2675" s="177" t="n">
        <f aca="false">IF(N2675="zákl. přenesená",J2675,0)</f>
        <v>0</v>
      </c>
      <c r="BH2675" s="177" t="n">
        <f aca="false">IF(N2675="sníž. přenesená",J2675,0)</f>
        <v>0</v>
      </c>
      <c r="BI2675" s="177" t="n">
        <f aca="false">IF(N2675="nulová",J2675,0)</f>
        <v>0</v>
      </c>
      <c r="BJ2675" s="3" t="s">
        <v>81</v>
      </c>
      <c r="BK2675" s="177" t="n">
        <f aca="false">ROUND(I2675*H2675,2)</f>
        <v>0</v>
      </c>
      <c r="BL2675" s="3" t="s">
        <v>273</v>
      </c>
      <c r="BM2675" s="176" t="s">
        <v>2731</v>
      </c>
    </row>
    <row r="2676" s="187" customFormat="true" ht="12" hidden="false" customHeight="false" outlineLevel="0" collapsed="false">
      <c r="B2676" s="188"/>
      <c r="D2676" s="180" t="s">
        <v>174</v>
      </c>
      <c r="E2676" s="189"/>
      <c r="F2676" s="190" t="s">
        <v>2732</v>
      </c>
      <c r="H2676" s="191" t="n">
        <v>24.2</v>
      </c>
      <c r="I2676" s="192"/>
      <c r="L2676" s="188"/>
      <c r="M2676" s="193"/>
      <c r="N2676" s="194"/>
      <c r="O2676" s="194"/>
      <c r="P2676" s="194"/>
      <c r="Q2676" s="194"/>
      <c r="R2676" s="194"/>
      <c r="S2676" s="194"/>
      <c r="T2676" s="194"/>
      <c r="U2676" s="195"/>
      <c r="AT2676" s="189" t="s">
        <v>174</v>
      </c>
      <c r="AU2676" s="189" t="s">
        <v>83</v>
      </c>
      <c r="AV2676" s="187" t="s">
        <v>83</v>
      </c>
      <c r="AW2676" s="187" t="s">
        <v>176</v>
      </c>
      <c r="AX2676" s="187" t="s">
        <v>73</v>
      </c>
      <c r="AY2676" s="189" t="s">
        <v>165</v>
      </c>
    </row>
    <row r="2677" s="187" customFormat="true" ht="12" hidden="false" customHeight="false" outlineLevel="0" collapsed="false">
      <c r="B2677" s="188"/>
      <c r="D2677" s="180" t="s">
        <v>174</v>
      </c>
      <c r="E2677" s="189"/>
      <c r="F2677" s="190" t="s">
        <v>2733</v>
      </c>
      <c r="H2677" s="191" t="n">
        <v>24.2</v>
      </c>
      <c r="I2677" s="192"/>
      <c r="L2677" s="188"/>
      <c r="M2677" s="193"/>
      <c r="N2677" s="194"/>
      <c r="O2677" s="194"/>
      <c r="P2677" s="194"/>
      <c r="Q2677" s="194"/>
      <c r="R2677" s="194"/>
      <c r="S2677" s="194"/>
      <c r="T2677" s="194"/>
      <c r="U2677" s="195"/>
      <c r="AT2677" s="189" t="s">
        <v>174</v>
      </c>
      <c r="AU2677" s="189" t="s">
        <v>83</v>
      </c>
      <c r="AV2677" s="187" t="s">
        <v>83</v>
      </c>
      <c r="AW2677" s="187" t="s">
        <v>176</v>
      </c>
      <c r="AX2677" s="187" t="s">
        <v>73</v>
      </c>
      <c r="AY2677" s="189" t="s">
        <v>165</v>
      </c>
    </row>
    <row r="2678" s="196" customFormat="true" ht="12" hidden="false" customHeight="false" outlineLevel="0" collapsed="false">
      <c r="B2678" s="197"/>
      <c r="D2678" s="180" t="s">
        <v>174</v>
      </c>
      <c r="E2678" s="198"/>
      <c r="F2678" s="199" t="s">
        <v>178</v>
      </c>
      <c r="H2678" s="200" t="n">
        <v>48.4</v>
      </c>
      <c r="I2678" s="201"/>
      <c r="L2678" s="197"/>
      <c r="M2678" s="202"/>
      <c r="N2678" s="203"/>
      <c r="O2678" s="203"/>
      <c r="P2678" s="203"/>
      <c r="Q2678" s="203"/>
      <c r="R2678" s="203"/>
      <c r="S2678" s="203"/>
      <c r="T2678" s="203"/>
      <c r="U2678" s="204"/>
      <c r="AT2678" s="198" t="s">
        <v>174</v>
      </c>
      <c r="AU2678" s="198" t="s">
        <v>83</v>
      </c>
      <c r="AV2678" s="196" t="s">
        <v>172</v>
      </c>
      <c r="AW2678" s="196" t="s">
        <v>176</v>
      </c>
      <c r="AX2678" s="196" t="s">
        <v>81</v>
      </c>
      <c r="AY2678" s="198" t="s">
        <v>165</v>
      </c>
    </row>
    <row r="2679" s="22" customFormat="true" ht="36" hidden="false" customHeight="true" outlineLevel="0" collapsed="false">
      <c r="B2679" s="164"/>
      <c r="C2679" s="205" t="s">
        <v>2734</v>
      </c>
      <c r="D2679" s="205" t="s">
        <v>262</v>
      </c>
      <c r="E2679" s="206" t="s">
        <v>2724</v>
      </c>
      <c r="F2679" s="207" t="s">
        <v>2725</v>
      </c>
      <c r="G2679" s="208" t="s">
        <v>170</v>
      </c>
      <c r="H2679" s="209" t="n">
        <v>16.698</v>
      </c>
      <c r="I2679" s="210"/>
      <c r="J2679" s="211" t="n">
        <f aca="false">ROUND(I2679*H2679,2)</f>
        <v>0</v>
      </c>
      <c r="K2679" s="207"/>
      <c r="L2679" s="212"/>
      <c r="M2679" s="213"/>
      <c r="N2679" s="214" t="s">
        <v>44</v>
      </c>
      <c r="O2679" s="54"/>
      <c r="P2679" s="174" t="n">
        <f aca="false">O2679*H2679</f>
        <v>0</v>
      </c>
      <c r="Q2679" s="174" t="n">
        <v>0.00264</v>
      </c>
      <c r="R2679" s="174" t="n">
        <f aca="false">Q2679*H2679</f>
        <v>0.04408272</v>
      </c>
      <c r="S2679" s="174" t="n">
        <v>0</v>
      </c>
      <c r="T2679" s="174" t="n">
        <f aca="false">S2679*H2679</f>
        <v>0</v>
      </c>
      <c r="U2679" s="175"/>
      <c r="AR2679" s="176" t="s">
        <v>369</v>
      </c>
      <c r="AT2679" s="176" t="s">
        <v>262</v>
      </c>
      <c r="AU2679" s="176" t="s">
        <v>83</v>
      </c>
      <c r="AY2679" s="3" t="s">
        <v>165</v>
      </c>
      <c r="BE2679" s="177" t="n">
        <f aca="false">IF(N2679="základní",J2679,0)</f>
        <v>0</v>
      </c>
      <c r="BF2679" s="177" t="n">
        <f aca="false">IF(N2679="snížená",J2679,0)</f>
        <v>0</v>
      </c>
      <c r="BG2679" s="177" t="n">
        <f aca="false">IF(N2679="zákl. přenesená",J2679,0)</f>
        <v>0</v>
      </c>
      <c r="BH2679" s="177" t="n">
        <f aca="false">IF(N2679="sníž. přenesená",J2679,0)</f>
        <v>0</v>
      </c>
      <c r="BI2679" s="177" t="n">
        <f aca="false">IF(N2679="nulová",J2679,0)</f>
        <v>0</v>
      </c>
      <c r="BJ2679" s="3" t="s">
        <v>81</v>
      </c>
      <c r="BK2679" s="177" t="n">
        <f aca="false">ROUND(I2679*H2679,2)</f>
        <v>0</v>
      </c>
      <c r="BL2679" s="3" t="s">
        <v>273</v>
      </c>
      <c r="BM2679" s="176" t="s">
        <v>2735</v>
      </c>
    </row>
    <row r="2680" s="187" customFormat="true" ht="12" hidden="false" customHeight="false" outlineLevel="0" collapsed="false">
      <c r="B2680" s="188"/>
      <c r="D2680" s="180" t="s">
        <v>174</v>
      </c>
      <c r="E2680" s="189"/>
      <c r="F2680" s="190" t="s">
        <v>2736</v>
      </c>
      <c r="H2680" s="191" t="n">
        <v>16.698</v>
      </c>
      <c r="I2680" s="192"/>
      <c r="L2680" s="188"/>
      <c r="M2680" s="193"/>
      <c r="N2680" s="194"/>
      <c r="O2680" s="194"/>
      <c r="P2680" s="194"/>
      <c r="Q2680" s="194"/>
      <c r="R2680" s="194"/>
      <c r="S2680" s="194"/>
      <c r="T2680" s="194"/>
      <c r="U2680" s="195"/>
      <c r="AT2680" s="189" t="s">
        <v>174</v>
      </c>
      <c r="AU2680" s="189" t="s">
        <v>83</v>
      </c>
      <c r="AV2680" s="187" t="s">
        <v>83</v>
      </c>
      <c r="AW2680" s="187" t="s">
        <v>176</v>
      </c>
      <c r="AX2680" s="187" t="s">
        <v>73</v>
      </c>
      <c r="AY2680" s="189" t="s">
        <v>165</v>
      </c>
    </row>
    <row r="2681" s="196" customFormat="true" ht="12" hidden="false" customHeight="false" outlineLevel="0" collapsed="false">
      <c r="B2681" s="197"/>
      <c r="D2681" s="180" t="s">
        <v>174</v>
      </c>
      <c r="E2681" s="198"/>
      <c r="F2681" s="199" t="s">
        <v>178</v>
      </c>
      <c r="H2681" s="200" t="n">
        <v>16.698</v>
      </c>
      <c r="I2681" s="201"/>
      <c r="L2681" s="197"/>
      <c r="M2681" s="202"/>
      <c r="N2681" s="203"/>
      <c r="O2681" s="203"/>
      <c r="P2681" s="203"/>
      <c r="Q2681" s="203"/>
      <c r="R2681" s="203"/>
      <c r="S2681" s="203"/>
      <c r="T2681" s="203"/>
      <c r="U2681" s="204"/>
      <c r="AT2681" s="198" t="s">
        <v>174</v>
      </c>
      <c r="AU2681" s="198" t="s">
        <v>83</v>
      </c>
      <c r="AV2681" s="196" t="s">
        <v>172</v>
      </c>
      <c r="AW2681" s="196" t="s">
        <v>176</v>
      </c>
      <c r="AX2681" s="196" t="s">
        <v>81</v>
      </c>
      <c r="AY2681" s="198" t="s">
        <v>165</v>
      </c>
    </row>
    <row r="2682" s="22" customFormat="true" ht="24" hidden="false" customHeight="true" outlineLevel="0" collapsed="false">
      <c r="B2682" s="164"/>
      <c r="C2682" s="165" t="s">
        <v>2737</v>
      </c>
      <c r="D2682" s="165" t="s">
        <v>167</v>
      </c>
      <c r="E2682" s="166" t="s">
        <v>2738</v>
      </c>
      <c r="F2682" s="167" t="s">
        <v>2739</v>
      </c>
      <c r="G2682" s="168" t="s">
        <v>181</v>
      </c>
      <c r="H2682" s="169" t="n">
        <v>48.4</v>
      </c>
      <c r="I2682" s="170"/>
      <c r="J2682" s="171" t="n">
        <f aca="false">ROUND(I2682*H2682,2)</f>
        <v>0</v>
      </c>
      <c r="K2682" s="167" t="s">
        <v>171</v>
      </c>
      <c r="L2682" s="23"/>
      <c r="M2682" s="172"/>
      <c r="N2682" s="173" t="s">
        <v>44</v>
      </c>
      <c r="O2682" s="54"/>
      <c r="P2682" s="174" t="n">
        <f aca="false">O2682*H2682</f>
        <v>0</v>
      </c>
      <c r="Q2682" s="174" t="n">
        <v>8E-005</v>
      </c>
      <c r="R2682" s="174" t="n">
        <f aca="false">Q2682*H2682</f>
        <v>0.003872</v>
      </c>
      <c r="S2682" s="174" t="n">
        <v>0</v>
      </c>
      <c r="T2682" s="174" t="n">
        <f aca="false">S2682*H2682</f>
        <v>0</v>
      </c>
      <c r="U2682" s="175"/>
      <c r="AR2682" s="176" t="s">
        <v>273</v>
      </c>
      <c r="AT2682" s="176" t="s">
        <v>167</v>
      </c>
      <c r="AU2682" s="176" t="s">
        <v>83</v>
      </c>
      <c r="AY2682" s="3" t="s">
        <v>165</v>
      </c>
      <c r="BE2682" s="177" t="n">
        <f aca="false">IF(N2682="základní",J2682,0)</f>
        <v>0</v>
      </c>
      <c r="BF2682" s="177" t="n">
        <f aca="false">IF(N2682="snížená",J2682,0)</f>
        <v>0</v>
      </c>
      <c r="BG2682" s="177" t="n">
        <f aca="false">IF(N2682="zákl. přenesená",J2682,0)</f>
        <v>0</v>
      </c>
      <c r="BH2682" s="177" t="n">
        <f aca="false">IF(N2682="sníž. přenesená",J2682,0)</f>
        <v>0</v>
      </c>
      <c r="BI2682" s="177" t="n">
        <f aca="false">IF(N2682="nulová",J2682,0)</f>
        <v>0</v>
      </c>
      <c r="BJ2682" s="3" t="s">
        <v>81</v>
      </c>
      <c r="BK2682" s="177" t="n">
        <f aca="false">ROUND(I2682*H2682,2)</f>
        <v>0</v>
      </c>
      <c r="BL2682" s="3" t="s">
        <v>273</v>
      </c>
      <c r="BM2682" s="176" t="s">
        <v>2740</v>
      </c>
    </row>
    <row r="2683" s="187" customFormat="true" ht="12" hidden="false" customHeight="false" outlineLevel="0" collapsed="false">
      <c r="B2683" s="188"/>
      <c r="D2683" s="180" t="s">
        <v>174</v>
      </c>
      <c r="E2683" s="189"/>
      <c r="F2683" s="190" t="s">
        <v>2741</v>
      </c>
      <c r="H2683" s="191" t="n">
        <v>24.2</v>
      </c>
      <c r="I2683" s="192"/>
      <c r="L2683" s="188"/>
      <c r="M2683" s="193"/>
      <c r="N2683" s="194"/>
      <c r="O2683" s="194"/>
      <c r="P2683" s="194"/>
      <c r="Q2683" s="194"/>
      <c r="R2683" s="194"/>
      <c r="S2683" s="194"/>
      <c r="T2683" s="194"/>
      <c r="U2683" s="195"/>
      <c r="AT2683" s="189" t="s">
        <v>174</v>
      </c>
      <c r="AU2683" s="189" t="s">
        <v>83</v>
      </c>
      <c r="AV2683" s="187" t="s">
        <v>83</v>
      </c>
      <c r="AW2683" s="187" t="s">
        <v>176</v>
      </c>
      <c r="AX2683" s="187" t="s">
        <v>73</v>
      </c>
      <c r="AY2683" s="189" t="s">
        <v>165</v>
      </c>
    </row>
    <row r="2684" s="187" customFormat="true" ht="12" hidden="false" customHeight="false" outlineLevel="0" collapsed="false">
      <c r="B2684" s="188"/>
      <c r="D2684" s="180" t="s">
        <v>174</v>
      </c>
      <c r="E2684" s="189"/>
      <c r="F2684" s="190" t="s">
        <v>2733</v>
      </c>
      <c r="H2684" s="191" t="n">
        <v>24.2</v>
      </c>
      <c r="I2684" s="192"/>
      <c r="L2684" s="188"/>
      <c r="M2684" s="193"/>
      <c r="N2684" s="194"/>
      <c r="O2684" s="194"/>
      <c r="P2684" s="194"/>
      <c r="Q2684" s="194"/>
      <c r="R2684" s="194"/>
      <c r="S2684" s="194"/>
      <c r="T2684" s="194"/>
      <c r="U2684" s="195"/>
      <c r="AT2684" s="189" t="s">
        <v>174</v>
      </c>
      <c r="AU2684" s="189" t="s">
        <v>83</v>
      </c>
      <c r="AV2684" s="187" t="s">
        <v>83</v>
      </c>
      <c r="AW2684" s="187" t="s">
        <v>176</v>
      </c>
      <c r="AX2684" s="187" t="s">
        <v>73</v>
      </c>
      <c r="AY2684" s="189" t="s">
        <v>165</v>
      </c>
    </row>
    <row r="2685" s="196" customFormat="true" ht="12" hidden="false" customHeight="false" outlineLevel="0" collapsed="false">
      <c r="B2685" s="197"/>
      <c r="D2685" s="180" t="s">
        <v>174</v>
      </c>
      <c r="E2685" s="198"/>
      <c r="F2685" s="199" t="s">
        <v>178</v>
      </c>
      <c r="H2685" s="200" t="n">
        <v>48.4</v>
      </c>
      <c r="I2685" s="201"/>
      <c r="L2685" s="197"/>
      <c r="M2685" s="202"/>
      <c r="N2685" s="203"/>
      <c r="O2685" s="203"/>
      <c r="P2685" s="203"/>
      <c r="Q2685" s="203"/>
      <c r="R2685" s="203"/>
      <c r="S2685" s="203"/>
      <c r="T2685" s="203"/>
      <c r="U2685" s="204"/>
      <c r="AT2685" s="198" t="s">
        <v>174</v>
      </c>
      <c r="AU2685" s="198" t="s">
        <v>83</v>
      </c>
      <c r="AV2685" s="196" t="s">
        <v>172</v>
      </c>
      <c r="AW2685" s="196" t="s">
        <v>176</v>
      </c>
      <c r="AX2685" s="196" t="s">
        <v>81</v>
      </c>
      <c r="AY2685" s="198" t="s">
        <v>165</v>
      </c>
    </row>
    <row r="2686" s="22" customFormat="true" ht="24" hidden="false" customHeight="true" outlineLevel="0" collapsed="false">
      <c r="B2686" s="164"/>
      <c r="C2686" s="205" t="s">
        <v>2742</v>
      </c>
      <c r="D2686" s="205" t="s">
        <v>262</v>
      </c>
      <c r="E2686" s="206" t="s">
        <v>2719</v>
      </c>
      <c r="F2686" s="207" t="s">
        <v>2720</v>
      </c>
      <c r="G2686" s="208" t="s">
        <v>170</v>
      </c>
      <c r="H2686" s="209" t="n">
        <v>7.986</v>
      </c>
      <c r="I2686" s="210"/>
      <c r="J2686" s="211" t="n">
        <f aca="false">ROUND(I2686*H2686,2)</f>
        <v>0</v>
      </c>
      <c r="K2686" s="207" t="s">
        <v>171</v>
      </c>
      <c r="L2686" s="212"/>
      <c r="M2686" s="213"/>
      <c r="N2686" s="214" t="s">
        <v>44</v>
      </c>
      <c r="O2686" s="54"/>
      <c r="P2686" s="174" t="n">
        <f aca="false">O2686*H2686</f>
        <v>0</v>
      </c>
      <c r="Q2686" s="174" t="n">
        <v>0.00264</v>
      </c>
      <c r="R2686" s="174" t="n">
        <f aca="false">Q2686*H2686</f>
        <v>0.02108304</v>
      </c>
      <c r="S2686" s="174" t="n">
        <v>0</v>
      </c>
      <c r="T2686" s="174" t="n">
        <f aca="false">S2686*H2686</f>
        <v>0</v>
      </c>
      <c r="U2686" s="175"/>
      <c r="AR2686" s="176" t="s">
        <v>369</v>
      </c>
      <c r="AT2686" s="176" t="s">
        <v>262</v>
      </c>
      <c r="AU2686" s="176" t="s">
        <v>83</v>
      </c>
      <c r="AY2686" s="3" t="s">
        <v>165</v>
      </c>
      <c r="BE2686" s="177" t="n">
        <f aca="false">IF(N2686="základní",J2686,0)</f>
        <v>0</v>
      </c>
      <c r="BF2686" s="177" t="n">
        <f aca="false">IF(N2686="snížená",J2686,0)</f>
        <v>0</v>
      </c>
      <c r="BG2686" s="177" t="n">
        <f aca="false">IF(N2686="zákl. přenesená",J2686,0)</f>
        <v>0</v>
      </c>
      <c r="BH2686" s="177" t="n">
        <f aca="false">IF(N2686="sníž. přenesená",J2686,0)</f>
        <v>0</v>
      </c>
      <c r="BI2686" s="177" t="n">
        <f aca="false">IF(N2686="nulová",J2686,0)</f>
        <v>0</v>
      </c>
      <c r="BJ2686" s="3" t="s">
        <v>81</v>
      </c>
      <c r="BK2686" s="177" t="n">
        <f aca="false">ROUND(I2686*H2686,2)</f>
        <v>0</v>
      </c>
      <c r="BL2686" s="3" t="s">
        <v>273</v>
      </c>
      <c r="BM2686" s="176" t="s">
        <v>2743</v>
      </c>
    </row>
    <row r="2687" s="187" customFormat="true" ht="12" hidden="false" customHeight="false" outlineLevel="0" collapsed="false">
      <c r="B2687" s="188"/>
      <c r="D2687" s="180" t="s">
        <v>174</v>
      </c>
      <c r="E2687" s="189"/>
      <c r="F2687" s="190" t="s">
        <v>2744</v>
      </c>
      <c r="H2687" s="191" t="n">
        <v>7.986</v>
      </c>
      <c r="I2687" s="192"/>
      <c r="L2687" s="188"/>
      <c r="M2687" s="193"/>
      <c r="N2687" s="194"/>
      <c r="O2687" s="194"/>
      <c r="P2687" s="194"/>
      <c r="Q2687" s="194"/>
      <c r="R2687" s="194"/>
      <c r="S2687" s="194"/>
      <c r="T2687" s="194"/>
      <c r="U2687" s="195"/>
      <c r="AT2687" s="189" t="s">
        <v>174</v>
      </c>
      <c r="AU2687" s="189" t="s">
        <v>83</v>
      </c>
      <c r="AV2687" s="187" t="s">
        <v>83</v>
      </c>
      <c r="AW2687" s="187" t="s">
        <v>176</v>
      </c>
      <c r="AX2687" s="187" t="s">
        <v>73</v>
      </c>
      <c r="AY2687" s="189" t="s">
        <v>165</v>
      </c>
    </row>
    <row r="2688" s="196" customFormat="true" ht="12" hidden="false" customHeight="false" outlineLevel="0" collapsed="false">
      <c r="B2688" s="197"/>
      <c r="D2688" s="180" t="s">
        <v>174</v>
      </c>
      <c r="E2688" s="198"/>
      <c r="F2688" s="199" t="s">
        <v>178</v>
      </c>
      <c r="H2688" s="200" t="n">
        <v>7.986</v>
      </c>
      <c r="I2688" s="201"/>
      <c r="L2688" s="197"/>
      <c r="M2688" s="202"/>
      <c r="N2688" s="203"/>
      <c r="O2688" s="203"/>
      <c r="P2688" s="203"/>
      <c r="Q2688" s="203"/>
      <c r="R2688" s="203"/>
      <c r="S2688" s="203"/>
      <c r="T2688" s="203"/>
      <c r="U2688" s="204"/>
      <c r="AT2688" s="198" t="s">
        <v>174</v>
      </c>
      <c r="AU2688" s="198" t="s">
        <v>83</v>
      </c>
      <c r="AV2688" s="196" t="s">
        <v>172</v>
      </c>
      <c r="AW2688" s="196" t="s">
        <v>176</v>
      </c>
      <c r="AX2688" s="196" t="s">
        <v>81</v>
      </c>
      <c r="AY2688" s="198" t="s">
        <v>165</v>
      </c>
    </row>
    <row r="2689" s="22" customFormat="true" ht="16.5" hidden="false" customHeight="true" outlineLevel="0" collapsed="false">
      <c r="B2689" s="164"/>
      <c r="C2689" s="165" t="s">
        <v>2745</v>
      </c>
      <c r="D2689" s="165" t="s">
        <v>167</v>
      </c>
      <c r="E2689" s="166" t="s">
        <v>2746</v>
      </c>
      <c r="F2689" s="167" t="s">
        <v>2747</v>
      </c>
      <c r="G2689" s="168" t="s">
        <v>181</v>
      </c>
      <c r="H2689" s="169" t="n">
        <v>727.85</v>
      </c>
      <c r="I2689" s="170"/>
      <c r="J2689" s="171" t="n">
        <f aca="false">ROUND(I2689*H2689,2)</f>
        <v>0</v>
      </c>
      <c r="K2689" s="167" t="s">
        <v>171</v>
      </c>
      <c r="L2689" s="23"/>
      <c r="M2689" s="172"/>
      <c r="N2689" s="173" t="s">
        <v>44</v>
      </c>
      <c r="O2689" s="54"/>
      <c r="P2689" s="174" t="n">
        <f aca="false">O2689*H2689</f>
        <v>0</v>
      </c>
      <c r="Q2689" s="174" t="n">
        <v>3E-005</v>
      </c>
      <c r="R2689" s="174" t="n">
        <f aca="false">Q2689*H2689</f>
        <v>0.0218355</v>
      </c>
      <c r="S2689" s="174" t="n">
        <v>0</v>
      </c>
      <c r="T2689" s="174" t="n">
        <f aca="false">S2689*H2689</f>
        <v>0</v>
      </c>
      <c r="U2689" s="175"/>
      <c r="AR2689" s="176" t="s">
        <v>273</v>
      </c>
      <c r="AT2689" s="176" t="s">
        <v>167</v>
      </c>
      <c r="AU2689" s="176" t="s">
        <v>83</v>
      </c>
      <c r="AY2689" s="3" t="s">
        <v>165</v>
      </c>
      <c r="BE2689" s="177" t="n">
        <f aca="false">IF(N2689="základní",J2689,0)</f>
        <v>0</v>
      </c>
      <c r="BF2689" s="177" t="n">
        <f aca="false">IF(N2689="snížená",J2689,0)</f>
        <v>0</v>
      </c>
      <c r="BG2689" s="177" t="n">
        <f aca="false">IF(N2689="zákl. přenesená",J2689,0)</f>
        <v>0</v>
      </c>
      <c r="BH2689" s="177" t="n">
        <f aca="false">IF(N2689="sníž. přenesená",J2689,0)</f>
        <v>0</v>
      </c>
      <c r="BI2689" s="177" t="n">
        <f aca="false">IF(N2689="nulová",J2689,0)</f>
        <v>0</v>
      </c>
      <c r="BJ2689" s="3" t="s">
        <v>81</v>
      </c>
      <c r="BK2689" s="177" t="n">
        <f aca="false">ROUND(I2689*H2689,2)</f>
        <v>0</v>
      </c>
      <c r="BL2689" s="3" t="s">
        <v>273</v>
      </c>
      <c r="BM2689" s="176" t="s">
        <v>2748</v>
      </c>
    </row>
    <row r="2690" s="178" customFormat="true" ht="12" hidden="false" customHeight="false" outlineLevel="0" collapsed="false">
      <c r="B2690" s="179"/>
      <c r="D2690" s="180" t="s">
        <v>174</v>
      </c>
      <c r="E2690" s="181"/>
      <c r="F2690" s="182" t="s">
        <v>2749</v>
      </c>
      <c r="H2690" s="181"/>
      <c r="I2690" s="183"/>
      <c r="L2690" s="179"/>
      <c r="M2690" s="184"/>
      <c r="N2690" s="185"/>
      <c r="O2690" s="185"/>
      <c r="P2690" s="185"/>
      <c r="Q2690" s="185"/>
      <c r="R2690" s="185"/>
      <c r="S2690" s="185"/>
      <c r="T2690" s="185"/>
      <c r="U2690" s="186"/>
      <c r="AT2690" s="181" t="s">
        <v>174</v>
      </c>
      <c r="AU2690" s="181" t="s">
        <v>83</v>
      </c>
      <c r="AV2690" s="178" t="s">
        <v>81</v>
      </c>
      <c r="AW2690" s="178" t="s">
        <v>176</v>
      </c>
      <c r="AX2690" s="178" t="s">
        <v>73</v>
      </c>
      <c r="AY2690" s="181" t="s">
        <v>165</v>
      </c>
    </row>
    <row r="2691" s="178" customFormat="true" ht="12" hidden="false" customHeight="false" outlineLevel="0" collapsed="false">
      <c r="B2691" s="179"/>
      <c r="D2691" s="180" t="s">
        <v>174</v>
      </c>
      <c r="E2691" s="181"/>
      <c r="F2691" s="182" t="s">
        <v>210</v>
      </c>
      <c r="H2691" s="181"/>
      <c r="I2691" s="183"/>
      <c r="L2691" s="179"/>
      <c r="M2691" s="184"/>
      <c r="N2691" s="185"/>
      <c r="O2691" s="185"/>
      <c r="P2691" s="185"/>
      <c r="Q2691" s="185"/>
      <c r="R2691" s="185"/>
      <c r="S2691" s="185"/>
      <c r="T2691" s="185"/>
      <c r="U2691" s="186"/>
      <c r="AT2691" s="181" t="s">
        <v>174</v>
      </c>
      <c r="AU2691" s="181" t="s">
        <v>83</v>
      </c>
      <c r="AV2691" s="178" t="s">
        <v>81</v>
      </c>
      <c r="AW2691" s="178" t="s">
        <v>176</v>
      </c>
      <c r="AX2691" s="178" t="s">
        <v>73</v>
      </c>
      <c r="AY2691" s="181" t="s">
        <v>165</v>
      </c>
    </row>
    <row r="2692" s="187" customFormat="true" ht="12" hidden="false" customHeight="false" outlineLevel="0" collapsed="false">
      <c r="B2692" s="188"/>
      <c r="D2692" s="180" t="s">
        <v>174</v>
      </c>
      <c r="E2692" s="189"/>
      <c r="F2692" s="190" t="s">
        <v>2750</v>
      </c>
      <c r="H2692" s="191" t="n">
        <v>10.95</v>
      </c>
      <c r="I2692" s="192"/>
      <c r="L2692" s="188"/>
      <c r="M2692" s="193"/>
      <c r="N2692" s="194"/>
      <c r="O2692" s="194"/>
      <c r="P2692" s="194"/>
      <c r="Q2692" s="194"/>
      <c r="R2692" s="194"/>
      <c r="S2692" s="194"/>
      <c r="T2692" s="194"/>
      <c r="U2692" s="195"/>
      <c r="AT2692" s="189" t="s">
        <v>174</v>
      </c>
      <c r="AU2692" s="189" t="s">
        <v>83</v>
      </c>
      <c r="AV2692" s="187" t="s">
        <v>83</v>
      </c>
      <c r="AW2692" s="187" t="s">
        <v>176</v>
      </c>
      <c r="AX2692" s="187" t="s">
        <v>73</v>
      </c>
      <c r="AY2692" s="189" t="s">
        <v>165</v>
      </c>
    </row>
    <row r="2693" s="187" customFormat="true" ht="24" hidden="false" customHeight="false" outlineLevel="0" collapsed="false">
      <c r="B2693" s="188"/>
      <c r="D2693" s="180" t="s">
        <v>174</v>
      </c>
      <c r="E2693" s="189"/>
      <c r="F2693" s="190" t="s">
        <v>2751</v>
      </c>
      <c r="H2693" s="191" t="n">
        <v>50.05</v>
      </c>
      <c r="I2693" s="192"/>
      <c r="L2693" s="188"/>
      <c r="M2693" s="193"/>
      <c r="N2693" s="194"/>
      <c r="O2693" s="194"/>
      <c r="P2693" s="194"/>
      <c r="Q2693" s="194"/>
      <c r="R2693" s="194"/>
      <c r="S2693" s="194"/>
      <c r="T2693" s="194"/>
      <c r="U2693" s="195"/>
      <c r="AT2693" s="189" t="s">
        <v>174</v>
      </c>
      <c r="AU2693" s="189" t="s">
        <v>83</v>
      </c>
      <c r="AV2693" s="187" t="s">
        <v>83</v>
      </c>
      <c r="AW2693" s="187" t="s">
        <v>176</v>
      </c>
      <c r="AX2693" s="187" t="s">
        <v>73</v>
      </c>
      <c r="AY2693" s="189" t="s">
        <v>165</v>
      </c>
    </row>
    <row r="2694" s="187" customFormat="true" ht="12" hidden="false" customHeight="false" outlineLevel="0" collapsed="false">
      <c r="B2694" s="188"/>
      <c r="D2694" s="180" t="s">
        <v>174</v>
      </c>
      <c r="E2694" s="189"/>
      <c r="F2694" s="190" t="s">
        <v>2752</v>
      </c>
      <c r="H2694" s="191" t="n">
        <v>7</v>
      </c>
      <c r="I2694" s="192"/>
      <c r="L2694" s="188"/>
      <c r="M2694" s="193"/>
      <c r="N2694" s="194"/>
      <c r="O2694" s="194"/>
      <c r="P2694" s="194"/>
      <c r="Q2694" s="194"/>
      <c r="R2694" s="194"/>
      <c r="S2694" s="194"/>
      <c r="T2694" s="194"/>
      <c r="U2694" s="195"/>
      <c r="AT2694" s="189" t="s">
        <v>174</v>
      </c>
      <c r="AU2694" s="189" t="s">
        <v>83</v>
      </c>
      <c r="AV2694" s="187" t="s">
        <v>83</v>
      </c>
      <c r="AW2694" s="187" t="s">
        <v>176</v>
      </c>
      <c r="AX2694" s="187" t="s">
        <v>73</v>
      </c>
      <c r="AY2694" s="189" t="s">
        <v>165</v>
      </c>
    </row>
    <row r="2695" s="187" customFormat="true" ht="12" hidden="false" customHeight="false" outlineLevel="0" collapsed="false">
      <c r="B2695" s="188"/>
      <c r="D2695" s="180" t="s">
        <v>174</v>
      </c>
      <c r="E2695" s="189"/>
      <c r="F2695" s="190" t="s">
        <v>2753</v>
      </c>
      <c r="H2695" s="191" t="n">
        <v>22.55</v>
      </c>
      <c r="I2695" s="192"/>
      <c r="L2695" s="188"/>
      <c r="M2695" s="193"/>
      <c r="N2695" s="194"/>
      <c r="O2695" s="194"/>
      <c r="P2695" s="194"/>
      <c r="Q2695" s="194"/>
      <c r="R2695" s="194"/>
      <c r="S2695" s="194"/>
      <c r="T2695" s="194"/>
      <c r="U2695" s="195"/>
      <c r="AT2695" s="189" t="s">
        <v>174</v>
      </c>
      <c r="AU2695" s="189" t="s">
        <v>83</v>
      </c>
      <c r="AV2695" s="187" t="s">
        <v>83</v>
      </c>
      <c r="AW2695" s="187" t="s">
        <v>176</v>
      </c>
      <c r="AX2695" s="187" t="s">
        <v>73</v>
      </c>
      <c r="AY2695" s="189" t="s">
        <v>165</v>
      </c>
    </row>
    <row r="2696" s="187" customFormat="true" ht="12" hidden="false" customHeight="false" outlineLevel="0" collapsed="false">
      <c r="B2696" s="188"/>
      <c r="D2696" s="180" t="s">
        <v>174</v>
      </c>
      <c r="E2696" s="189"/>
      <c r="F2696" s="190" t="s">
        <v>2754</v>
      </c>
      <c r="H2696" s="191" t="n">
        <v>31.38</v>
      </c>
      <c r="I2696" s="192"/>
      <c r="L2696" s="188"/>
      <c r="M2696" s="193"/>
      <c r="N2696" s="194"/>
      <c r="O2696" s="194"/>
      <c r="P2696" s="194"/>
      <c r="Q2696" s="194"/>
      <c r="R2696" s="194"/>
      <c r="S2696" s="194"/>
      <c r="T2696" s="194"/>
      <c r="U2696" s="195"/>
      <c r="AT2696" s="189" t="s">
        <v>174</v>
      </c>
      <c r="AU2696" s="189" t="s">
        <v>83</v>
      </c>
      <c r="AV2696" s="187" t="s">
        <v>83</v>
      </c>
      <c r="AW2696" s="187" t="s">
        <v>176</v>
      </c>
      <c r="AX2696" s="187" t="s">
        <v>73</v>
      </c>
      <c r="AY2696" s="189" t="s">
        <v>165</v>
      </c>
    </row>
    <row r="2697" s="187" customFormat="true" ht="12" hidden="false" customHeight="false" outlineLevel="0" collapsed="false">
      <c r="B2697" s="188"/>
      <c r="D2697" s="180" t="s">
        <v>174</v>
      </c>
      <c r="E2697" s="189"/>
      <c r="F2697" s="190" t="s">
        <v>2755</v>
      </c>
      <c r="H2697" s="191" t="n">
        <v>5.62</v>
      </c>
      <c r="I2697" s="192"/>
      <c r="L2697" s="188"/>
      <c r="M2697" s="193"/>
      <c r="N2697" s="194"/>
      <c r="O2697" s="194"/>
      <c r="P2697" s="194"/>
      <c r="Q2697" s="194"/>
      <c r="R2697" s="194"/>
      <c r="S2697" s="194"/>
      <c r="T2697" s="194"/>
      <c r="U2697" s="195"/>
      <c r="AT2697" s="189" t="s">
        <v>174</v>
      </c>
      <c r="AU2697" s="189" t="s">
        <v>83</v>
      </c>
      <c r="AV2697" s="187" t="s">
        <v>83</v>
      </c>
      <c r="AW2697" s="187" t="s">
        <v>176</v>
      </c>
      <c r="AX2697" s="187" t="s">
        <v>73</v>
      </c>
      <c r="AY2697" s="189" t="s">
        <v>165</v>
      </c>
    </row>
    <row r="2698" s="187" customFormat="true" ht="24" hidden="false" customHeight="false" outlineLevel="0" collapsed="false">
      <c r="B2698" s="188"/>
      <c r="D2698" s="180" t="s">
        <v>174</v>
      </c>
      <c r="E2698" s="189"/>
      <c r="F2698" s="190" t="s">
        <v>2756</v>
      </c>
      <c r="H2698" s="191" t="n">
        <v>42.1</v>
      </c>
      <c r="I2698" s="192"/>
      <c r="L2698" s="188"/>
      <c r="M2698" s="193"/>
      <c r="N2698" s="194"/>
      <c r="O2698" s="194"/>
      <c r="P2698" s="194"/>
      <c r="Q2698" s="194"/>
      <c r="R2698" s="194"/>
      <c r="S2698" s="194"/>
      <c r="T2698" s="194"/>
      <c r="U2698" s="195"/>
      <c r="AT2698" s="189" t="s">
        <v>174</v>
      </c>
      <c r="AU2698" s="189" t="s">
        <v>83</v>
      </c>
      <c r="AV2698" s="187" t="s">
        <v>83</v>
      </c>
      <c r="AW2698" s="187" t="s">
        <v>176</v>
      </c>
      <c r="AX2698" s="187" t="s">
        <v>73</v>
      </c>
      <c r="AY2698" s="189" t="s">
        <v>165</v>
      </c>
    </row>
    <row r="2699" s="187" customFormat="true" ht="12" hidden="false" customHeight="false" outlineLevel="0" collapsed="false">
      <c r="B2699" s="188"/>
      <c r="D2699" s="180" t="s">
        <v>174</v>
      </c>
      <c r="E2699" s="189"/>
      <c r="F2699" s="190" t="s">
        <v>2757</v>
      </c>
      <c r="H2699" s="191" t="n">
        <v>9.73</v>
      </c>
      <c r="I2699" s="192"/>
      <c r="L2699" s="188"/>
      <c r="M2699" s="193"/>
      <c r="N2699" s="194"/>
      <c r="O2699" s="194"/>
      <c r="P2699" s="194"/>
      <c r="Q2699" s="194"/>
      <c r="R2699" s="194"/>
      <c r="S2699" s="194"/>
      <c r="T2699" s="194"/>
      <c r="U2699" s="195"/>
      <c r="AT2699" s="189" t="s">
        <v>174</v>
      </c>
      <c r="AU2699" s="189" t="s">
        <v>83</v>
      </c>
      <c r="AV2699" s="187" t="s">
        <v>83</v>
      </c>
      <c r="AW2699" s="187" t="s">
        <v>176</v>
      </c>
      <c r="AX2699" s="187" t="s">
        <v>73</v>
      </c>
      <c r="AY2699" s="189" t="s">
        <v>165</v>
      </c>
    </row>
    <row r="2700" s="187" customFormat="true" ht="12" hidden="false" customHeight="false" outlineLevel="0" collapsed="false">
      <c r="B2700" s="188"/>
      <c r="D2700" s="180" t="s">
        <v>174</v>
      </c>
      <c r="E2700" s="189"/>
      <c r="F2700" s="190" t="s">
        <v>2758</v>
      </c>
      <c r="H2700" s="191" t="n">
        <v>11.18</v>
      </c>
      <c r="I2700" s="192"/>
      <c r="L2700" s="188"/>
      <c r="M2700" s="193"/>
      <c r="N2700" s="194"/>
      <c r="O2700" s="194"/>
      <c r="P2700" s="194"/>
      <c r="Q2700" s="194"/>
      <c r="R2700" s="194"/>
      <c r="S2700" s="194"/>
      <c r="T2700" s="194"/>
      <c r="U2700" s="195"/>
      <c r="AT2700" s="189" t="s">
        <v>174</v>
      </c>
      <c r="AU2700" s="189" t="s">
        <v>83</v>
      </c>
      <c r="AV2700" s="187" t="s">
        <v>83</v>
      </c>
      <c r="AW2700" s="187" t="s">
        <v>176</v>
      </c>
      <c r="AX2700" s="187" t="s">
        <v>73</v>
      </c>
      <c r="AY2700" s="189" t="s">
        <v>165</v>
      </c>
    </row>
    <row r="2701" s="187" customFormat="true" ht="12" hidden="false" customHeight="false" outlineLevel="0" collapsed="false">
      <c r="B2701" s="188"/>
      <c r="D2701" s="180" t="s">
        <v>174</v>
      </c>
      <c r="E2701" s="189"/>
      <c r="F2701" s="190" t="s">
        <v>2759</v>
      </c>
      <c r="H2701" s="191" t="n">
        <v>56.3</v>
      </c>
      <c r="I2701" s="192"/>
      <c r="L2701" s="188"/>
      <c r="M2701" s="193"/>
      <c r="N2701" s="194"/>
      <c r="O2701" s="194"/>
      <c r="P2701" s="194"/>
      <c r="Q2701" s="194"/>
      <c r="R2701" s="194"/>
      <c r="S2701" s="194"/>
      <c r="T2701" s="194"/>
      <c r="U2701" s="195"/>
      <c r="AT2701" s="189" t="s">
        <v>174</v>
      </c>
      <c r="AU2701" s="189" t="s">
        <v>83</v>
      </c>
      <c r="AV2701" s="187" t="s">
        <v>83</v>
      </c>
      <c r="AW2701" s="187" t="s">
        <v>176</v>
      </c>
      <c r="AX2701" s="187" t="s">
        <v>73</v>
      </c>
      <c r="AY2701" s="189" t="s">
        <v>165</v>
      </c>
    </row>
    <row r="2702" s="187" customFormat="true" ht="12" hidden="false" customHeight="false" outlineLevel="0" collapsed="false">
      <c r="B2702" s="188"/>
      <c r="D2702" s="180" t="s">
        <v>174</v>
      </c>
      <c r="E2702" s="189"/>
      <c r="F2702" s="190" t="s">
        <v>2760</v>
      </c>
      <c r="H2702" s="191" t="n">
        <v>18.28</v>
      </c>
      <c r="I2702" s="192"/>
      <c r="L2702" s="188"/>
      <c r="M2702" s="193"/>
      <c r="N2702" s="194"/>
      <c r="O2702" s="194"/>
      <c r="P2702" s="194"/>
      <c r="Q2702" s="194"/>
      <c r="R2702" s="194"/>
      <c r="S2702" s="194"/>
      <c r="T2702" s="194"/>
      <c r="U2702" s="195"/>
      <c r="AT2702" s="189" t="s">
        <v>174</v>
      </c>
      <c r="AU2702" s="189" t="s">
        <v>83</v>
      </c>
      <c r="AV2702" s="187" t="s">
        <v>83</v>
      </c>
      <c r="AW2702" s="187" t="s">
        <v>176</v>
      </c>
      <c r="AX2702" s="187" t="s">
        <v>73</v>
      </c>
      <c r="AY2702" s="189" t="s">
        <v>165</v>
      </c>
    </row>
    <row r="2703" s="187" customFormat="true" ht="12" hidden="false" customHeight="false" outlineLevel="0" collapsed="false">
      <c r="B2703" s="188"/>
      <c r="D2703" s="180" t="s">
        <v>174</v>
      </c>
      <c r="E2703" s="189"/>
      <c r="F2703" s="190" t="s">
        <v>2761</v>
      </c>
      <c r="H2703" s="191" t="n">
        <v>9.3</v>
      </c>
      <c r="I2703" s="192"/>
      <c r="L2703" s="188"/>
      <c r="M2703" s="193"/>
      <c r="N2703" s="194"/>
      <c r="O2703" s="194"/>
      <c r="P2703" s="194"/>
      <c r="Q2703" s="194"/>
      <c r="R2703" s="194"/>
      <c r="S2703" s="194"/>
      <c r="T2703" s="194"/>
      <c r="U2703" s="195"/>
      <c r="AT2703" s="189" t="s">
        <v>174</v>
      </c>
      <c r="AU2703" s="189" t="s">
        <v>83</v>
      </c>
      <c r="AV2703" s="187" t="s">
        <v>83</v>
      </c>
      <c r="AW2703" s="187" t="s">
        <v>176</v>
      </c>
      <c r="AX2703" s="187" t="s">
        <v>73</v>
      </c>
      <c r="AY2703" s="189" t="s">
        <v>165</v>
      </c>
    </row>
    <row r="2704" s="187" customFormat="true" ht="12" hidden="false" customHeight="false" outlineLevel="0" collapsed="false">
      <c r="B2704" s="188"/>
      <c r="D2704" s="180" t="s">
        <v>174</v>
      </c>
      <c r="E2704" s="189"/>
      <c r="F2704" s="190" t="s">
        <v>2762</v>
      </c>
      <c r="H2704" s="191" t="n">
        <v>18.9</v>
      </c>
      <c r="I2704" s="192"/>
      <c r="L2704" s="188"/>
      <c r="M2704" s="193"/>
      <c r="N2704" s="194"/>
      <c r="O2704" s="194"/>
      <c r="P2704" s="194"/>
      <c r="Q2704" s="194"/>
      <c r="R2704" s="194"/>
      <c r="S2704" s="194"/>
      <c r="T2704" s="194"/>
      <c r="U2704" s="195"/>
      <c r="AT2704" s="189" t="s">
        <v>174</v>
      </c>
      <c r="AU2704" s="189" t="s">
        <v>83</v>
      </c>
      <c r="AV2704" s="187" t="s">
        <v>83</v>
      </c>
      <c r="AW2704" s="187" t="s">
        <v>176</v>
      </c>
      <c r="AX2704" s="187" t="s">
        <v>73</v>
      </c>
      <c r="AY2704" s="189" t="s">
        <v>165</v>
      </c>
    </row>
    <row r="2705" s="187" customFormat="true" ht="12" hidden="false" customHeight="false" outlineLevel="0" collapsed="false">
      <c r="B2705" s="188"/>
      <c r="D2705" s="180" t="s">
        <v>174</v>
      </c>
      <c r="E2705" s="189"/>
      <c r="F2705" s="190" t="s">
        <v>2763</v>
      </c>
      <c r="H2705" s="191" t="n">
        <v>9.55</v>
      </c>
      <c r="I2705" s="192"/>
      <c r="L2705" s="188"/>
      <c r="M2705" s="193"/>
      <c r="N2705" s="194"/>
      <c r="O2705" s="194"/>
      <c r="P2705" s="194"/>
      <c r="Q2705" s="194"/>
      <c r="R2705" s="194"/>
      <c r="S2705" s="194"/>
      <c r="T2705" s="194"/>
      <c r="U2705" s="195"/>
      <c r="AT2705" s="189" t="s">
        <v>174</v>
      </c>
      <c r="AU2705" s="189" t="s">
        <v>83</v>
      </c>
      <c r="AV2705" s="187" t="s">
        <v>83</v>
      </c>
      <c r="AW2705" s="187" t="s">
        <v>176</v>
      </c>
      <c r="AX2705" s="187" t="s">
        <v>73</v>
      </c>
      <c r="AY2705" s="189" t="s">
        <v>165</v>
      </c>
    </row>
    <row r="2706" s="187" customFormat="true" ht="12" hidden="false" customHeight="false" outlineLevel="0" collapsed="false">
      <c r="B2706" s="188"/>
      <c r="D2706" s="180" t="s">
        <v>174</v>
      </c>
      <c r="E2706" s="189"/>
      <c r="F2706" s="190" t="s">
        <v>2764</v>
      </c>
      <c r="H2706" s="191" t="n">
        <v>14.1</v>
      </c>
      <c r="I2706" s="192"/>
      <c r="L2706" s="188"/>
      <c r="M2706" s="193"/>
      <c r="N2706" s="194"/>
      <c r="O2706" s="194"/>
      <c r="P2706" s="194"/>
      <c r="Q2706" s="194"/>
      <c r="R2706" s="194"/>
      <c r="S2706" s="194"/>
      <c r="T2706" s="194"/>
      <c r="U2706" s="195"/>
      <c r="AT2706" s="189" t="s">
        <v>174</v>
      </c>
      <c r="AU2706" s="189" t="s">
        <v>83</v>
      </c>
      <c r="AV2706" s="187" t="s">
        <v>83</v>
      </c>
      <c r="AW2706" s="187" t="s">
        <v>176</v>
      </c>
      <c r="AX2706" s="187" t="s">
        <v>73</v>
      </c>
      <c r="AY2706" s="189" t="s">
        <v>165</v>
      </c>
    </row>
    <row r="2707" s="187" customFormat="true" ht="12" hidden="false" customHeight="false" outlineLevel="0" collapsed="false">
      <c r="B2707" s="188"/>
      <c r="D2707" s="180" t="s">
        <v>174</v>
      </c>
      <c r="E2707" s="189"/>
      <c r="F2707" s="190" t="s">
        <v>2765</v>
      </c>
      <c r="H2707" s="191" t="n">
        <v>8.15</v>
      </c>
      <c r="I2707" s="192"/>
      <c r="L2707" s="188"/>
      <c r="M2707" s="193"/>
      <c r="N2707" s="194"/>
      <c r="O2707" s="194"/>
      <c r="P2707" s="194"/>
      <c r="Q2707" s="194"/>
      <c r="R2707" s="194"/>
      <c r="S2707" s="194"/>
      <c r="T2707" s="194"/>
      <c r="U2707" s="195"/>
      <c r="AT2707" s="189" t="s">
        <v>174</v>
      </c>
      <c r="AU2707" s="189" t="s">
        <v>83</v>
      </c>
      <c r="AV2707" s="187" t="s">
        <v>83</v>
      </c>
      <c r="AW2707" s="187" t="s">
        <v>176</v>
      </c>
      <c r="AX2707" s="187" t="s">
        <v>73</v>
      </c>
      <c r="AY2707" s="189" t="s">
        <v>165</v>
      </c>
    </row>
    <row r="2708" s="187" customFormat="true" ht="12" hidden="false" customHeight="false" outlineLevel="0" collapsed="false">
      <c r="B2708" s="188"/>
      <c r="D2708" s="180" t="s">
        <v>174</v>
      </c>
      <c r="E2708" s="189"/>
      <c r="F2708" s="190" t="s">
        <v>2766</v>
      </c>
      <c r="H2708" s="191" t="n">
        <v>9.9</v>
      </c>
      <c r="I2708" s="192"/>
      <c r="L2708" s="188"/>
      <c r="M2708" s="193"/>
      <c r="N2708" s="194"/>
      <c r="O2708" s="194"/>
      <c r="P2708" s="194"/>
      <c r="Q2708" s="194"/>
      <c r="R2708" s="194"/>
      <c r="S2708" s="194"/>
      <c r="T2708" s="194"/>
      <c r="U2708" s="195"/>
      <c r="AT2708" s="189" t="s">
        <v>174</v>
      </c>
      <c r="AU2708" s="189" t="s">
        <v>83</v>
      </c>
      <c r="AV2708" s="187" t="s">
        <v>83</v>
      </c>
      <c r="AW2708" s="187" t="s">
        <v>176</v>
      </c>
      <c r="AX2708" s="187" t="s">
        <v>73</v>
      </c>
      <c r="AY2708" s="189" t="s">
        <v>165</v>
      </c>
    </row>
    <row r="2709" s="178" customFormat="true" ht="12" hidden="false" customHeight="false" outlineLevel="0" collapsed="false">
      <c r="B2709" s="179"/>
      <c r="D2709" s="180" t="s">
        <v>174</v>
      </c>
      <c r="E2709" s="181"/>
      <c r="F2709" s="182" t="s">
        <v>375</v>
      </c>
      <c r="H2709" s="181"/>
      <c r="I2709" s="183"/>
      <c r="L2709" s="179"/>
      <c r="M2709" s="184"/>
      <c r="N2709" s="185"/>
      <c r="O2709" s="185"/>
      <c r="P2709" s="185"/>
      <c r="Q2709" s="185"/>
      <c r="R2709" s="185"/>
      <c r="S2709" s="185"/>
      <c r="T2709" s="185"/>
      <c r="U2709" s="186"/>
      <c r="AT2709" s="181" t="s">
        <v>174</v>
      </c>
      <c r="AU2709" s="181" t="s">
        <v>83</v>
      </c>
      <c r="AV2709" s="178" t="s">
        <v>81</v>
      </c>
      <c r="AW2709" s="178" t="s">
        <v>176</v>
      </c>
      <c r="AX2709" s="178" t="s">
        <v>73</v>
      </c>
      <c r="AY2709" s="181" t="s">
        <v>165</v>
      </c>
    </row>
    <row r="2710" s="187" customFormat="true" ht="24" hidden="false" customHeight="false" outlineLevel="0" collapsed="false">
      <c r="B2710" s="188"/>
      <c r="D2710" s="180" t="s">
        <v>174</v>
      </c>
      <c r="E2710" s="189"/>
      <c r="F2710" s="190" t="s">
        <v>974</v>
      </c>
      <c r="H2710" s="191" t="n">
        <v>27.85</v>
      </c>
      <c r="I2710" s="192"/>
      <c r="L2710" s="188"/>
      <c r="M2710" s="193"/>
      <c r="N2710" s="194"/>
      <c r="O2710" s="194"/>
      <c r="P2710" s="194"/>
      <c r="Q2710" s="194"/>
      <c r="R2710" s="194"/>
      <c r="S2710" s="194"/>
      <c r="T2710" s="194"/>
      <c r="U2710" s="195"/>
      <c r="AT2710" s="189" t="s">
        <v>174</v>
      </c>
      <c r="AU2710" s="189" t="s">
        <v>83</v>
      </c>
      <c r="AV2710" s="187" t="s">
        <v>83</v>
      </c>
      <c r="AW2710" s="187" t="s">
        <v>176</v>
      </c>
      <c r="AX2710" s="187" t="s">
        <v>73</v>
      </c>
      <c r="AY2710" s="189" t="s">
        <v>165</v>
      </c>
    </row>
    <row r="2711" s="187" customFormat="true" ht="12" hidden="false" customHeight="false" outlineLevel="0" collapsed="false">
      <c r="B2711" s="188"/>
      <c r="D2711" s="180" t="s">
        <v>174</v>
      </c>
      <c r="E2711" s="189"/>
      <c r="F2711" s="190" t="s">
        <v>975</v>
      </c>
      <c r="H2711" s="191" t="n">
        <v>16.9</v>
      </c>
      <c r="I2711" s="192"/>
      <c r="L2711" s="188"/>
      <c r="M2711" s="193"/>
      <c r="N2711" s="194"/>
      <c r="O2711" s="194"/>
      <c r="P2711" s="194"/>
      <c r="Q2711" s="194"/>
      <c r="R2711" s="194"/>
      <c r="S2711" s="194"/>
      <c r="T2711" s="194"/>
      <c r="U2711" s="195"/>
      <c r="AT2711" s="189" t="s">
        <v>174</v>
      </c>
      <c r="AU2711" s="189" t="s">
        <v>83</v>
      </c>
      <c r="AV2711" s="187" t="s">
        <v>83</v>
      </c>
      <c r="AW2711" s="187" t="s">
        <v>176</v>
      </c>
      <c r="AX2711" s="187" t="s">
        <v>73</v>
      </c>
      <c r="AY2711" s="189" t="s">
        <v>165</v>
      </c>
    </row>
    <row r="2712" s="187" customFormat="true" ht="12" hidden="false" customHeight="false" outlineLevel="0" collapsed="false">
      <c r="B2712" s="188"/>
      <c r="D2712" s="180" t="s">
        <v>174</v>
      </c>
      <c r="E2712" s="189"/>
      <c r="F2712" s="190" t="s">
        <v>976</v>
      </c>
      <c r="H2712" s="191" t="n">
        <v>17.1</v>
      </c>
      <c r="I2712" s="192"/>
      <c r="L2712" s="188"/>
      <c r="M2712" s="193"/>
      <c r="N2712" s="194"/>
      <c r="O2712" s="194"/>
      <c r="P2712" s="194"/>
      <c r="Q2712" s="194"/>
      <c r="R2712" s="194"/>
      <c r="S2712" s="194"/>
      <c r="T2712" s="194"/>
      <c r="U2712" s="195"/>
      <c r="AT2712" s="189" t="s">
        <v>174</v>
      </c>
      <c r="AU2712" s="189" t="s">
        <v>83</v>
      </c>
      <c r="AV2712" s="187" t="s">
        <v>83</v>
      </c>
      <c r="AW2712" s="187" t="s">
        <v>176</v>
      </c>
      <c r="AX2712" s="187" t="s">
        <v>73</v>
      </c>
      <c r="AY2712" s="189" t="s">
        <v>165</v>
      </c>
    </row>
    <row r="2713" s="187" customFormat="true" ht="12" hidden="false" customHeight="false" outlineLevel="0" collapsed="false">
      <c r="B2713" s="188"/>
      <c r="D2713" s="180" t="s">
        <v>174</v>
      </c>
      <c r="E2713" s="189"/>
      <c r="F2713" s="190" t="s">
        <v>977</v>
      </c>
      <c r="H2713" s="191" t="n">
        <v>14.73</v>
      </c>
      <c r="I2713" s="192"/>
      <c r="L2713" s="188"/>
      <c r="M2713" s="193"/>
      <c r="N2713" s="194"/>
      <c r="O2713" s="194"/>
      <c r="P2713" s="194"/>
      <c r="Q2713" s="194"/>
      <c r="R2713" s="194"/>
      <c r="S2713" s="194"/>
      <c r="T2713" s="194"/>
      <c r="U2713" s="195"/>
      <c r="AT2713" s="189" t="s">
        <v>174</v>
      </c>
      <c r="AU2713" s="189" t="s">
        <v>83</v>
      </c>
      <c r="AV2713" s="187" t="s">
        <v>83</v>
      </c>
      <c r="AW2713" s="187" t="s">
        <v>176</v>
      </c>
      <c r="AX2713" s="187" t="s">
        <v>73</v>
      </c>
      <c r="AY2713" s="189" t="s">
        <v>165</v>
      </c>
    </row>
    <row r="2714" s="187" customFormat="true" ht="12" hidden="false" customHeight="false" outlineLevel="0" collapsed="false">
      <c r="B2714" s="188"/>
      <c r="D2714" s="180" t="s">
        <v>174</v>
      </c>
      <c r="E2714" s="189"/>
      <c r="F2714" s="190" t="s">
        <v>978</v>
      </c>
      <c r="H2714" s="191" t="n">
        <v>22.1</v>
      </c>
      <c r="I2714" s="192"/>
      <c r="L2714" s="188"/>
      <c r="M2714" s="193"/>
      <c r="N2714" s="194"/>
      <c r="O2714" s="194"/>
      <c r="P2714" s="194"/>
      <c r="Q2714" s="194"/>
      <c r="R2714" s="194"/>
      <c r="S2714" s="194"/>
      <c r="T2714" s="194"/>
      <c r="U2714" s="195"/>
      <c r="AT2714" s="189" t="s">
        <v>174</v>
      </c>
      <c r="AU2714" s="189" t="s">
        <v>83</v>
      </c>
      <c r="AV2714" s="187" t="s">
        <v>83</v>
      </c>
      <c r="AW2714" s="187" t="s">
        <v>176</v>
      </c>
      <c r="AX2714" s="187" t="s">
        <v>73</v>
      </c>
      <c r="AY2714" s="189" t="s">
        <v>165</v>
      </c>
    </row>
    <row r="2715" s="187" customFormat="true" ht="12" hidden="false" customHeight="false" outlineLevel="0" collapsed="false">
      <c r="B2715" s="188"/>
      <c r="D2715" s="180" t="s">
        <v>174</v>
      </c>
      <c r="E2715" s="189"/>
      <c r="F2715" s="190" t="s">
        <v>979</v>
      </c>
      <c r="H2715" s="191" t="n">
        <v>7.53</v>
      </c>
      <c r="I2715" s="192"/>
      <c r="L2715" s="188"/>
      <c r="M2715" s="193"/>
      <c r="N2715" s="194"/>
      <c r="O2715" s="194"/>
      <c r="P2715" s="194"/>
      <c r="Q2715" s="194"/>
      <c r="R2715" s="194"/>
      <c r="S2715" s="194"/>
      <c r="T2715" s="194"/>
      <c r="U2715" s="195"/>
      <c r="AT2715" s="189" t="s">
        <v>174</v>
      </c>
      <c r="AU2715" s="189" t="s">
        <v>83</v>
      </c>
      <c r="AV2715" s="187" t="s">
        <v>83</v>
      </c>
      <c r="AW2715" s="187" t="s">
        <v>176</v>
      </c>
      <c r="AX2715" s="187" t="s">
        <v>73</v>
      </c>
      <c r="AY2715" s="189" t="s">
        <v>165</v>
      </c>
    </row>
    <row r="2716" s="187" customFormat="true" ht="12" hidden="false" customHeight="false" outlineLevel="0" collapsed="false">
      <c r="B2716" s="188"/>
      <c r="D2716" s="180" t="s">
        <v>174</v>
      </c>
      <c r="E2716" s="189"/>
      <c r="F2716" s="190" t="s">
        <v>980</v>
      </c>
      <c r="H2716" s="191" t="n">
        <v>5.75</v>
      </c>
      <c r="I2716" s="192"/>
      <c r="L2716" s="188"/>
      <c r="M2716" s="193"/>
      <c r="N2716" s="194"/>
      <c r="O2716" s="194"/>
      <c r="P2716" s="194"/>
      <c r="Q2716" s="194"/>
      <c r="R2716" s="194"/>
      <c r="S2716" s="194"/>
      <c r="T2716" s="194"/>
      <c r="U2716" s="195"/>
      <c r="AT2716" s="189" t="s">
        <v>174</v>
      </c>
      <c r="AU2716" s="189" t="s">
        <v>83</v>
      </c>
      <c r="AV2716" s="187" t="s">
        <v>83</v>
      </c>
      <c r="AW2716" s="187" t="s">
        <v>176</v>
      </c>
      <c r="AX2716" s="187" t="s">
        <v>73</v>
      </c>
      <c r="AY2716" s="189" t="s">
        <v>165</v>
      </c>
    </row>
    <row r="2717" s="187" customFormat="true" ht="12" hidden="false" customHeight="false" outlineLevel="0" collapsed="false">
      <c r="B2717" s="188"/>
      <c r="D2717" s="180" t="s">
        <v>174</v>
      </c>
      <c r="E2717" s="189"/>
      <c r="F2717" s="190" t="s">
        <v>981</v>
      </c>
      <c r="H2717" s="191" t="n">
        <v>8.3</v>
      </c>
      <c r="I2717" s="192"/>
      <c r="L2717" s="188"/>
      <c r="M2717" s="193"/>
      <c r="N2717" s="194"/>
      <c r="O2717" s="194"/>
      <c r="P2717" s="194"/>
      <c r="Q2717" s="194"/>
      <c r="R2717" s="194"/>
      <c r="S2717" s="194"/>
      <c r="T2717" s="194"/>
      <c r="U2717" s="195"/>
      <c r="AT2717" s="189" t="s">
        <v>174</v>
      </c>
      <c r="AU2717" s="189" t="s">
        <v>83</v>
      </c>
      <c r="AV2717" s="187" t="s">
        <v>83</v>
      </c>
      <c r="AW2717" s="187" t="s">
        <v>176</v>
      </c>
      <c r="AX2717" s="187" t="s">
        <v>73</v>
      </c>
      <c r="AY2717" s="189" t="s">
        <v>165</v>
      </c>
    </row>
    <row r="2718" s="187" customFormat="true" ht="12" hidden="false" customHeight="false" outlineLevel="0" collapsed="false">
      <c r="B2718" s="188"/>
      <c r="D2718" s="180" t="s">
        <v>174</v>
      </c>
      <c r="E2718" s="189"/>
      <c r="F2718" s="190" t="s">
        <v>982</v>
      </c>
      <c r="H2718" s="191" t="n">
        <v>17.1</v>
      </c>
      <c r="I2718" s="192"/>
      <c r="L2718" s="188"/>
      <c r="M2718" s="193"/>
      <c r="N2718" s="194"/>
      <c r="O2718" s="194"/>
      <c r="P2718" s="194"/>
      <c r="Q2718" s="194"/>
      <c r="R2718" s="194"/>
      <c r="S2718" s="194"/>
      <c r="T2718" s="194"/>
      <c r="U2718" s="195"/>
      <c r="AT2718" s="189" t="s">
        <v>174</v>
      </c>
      <c r="AU2718" s="189" t="s">
        <v>83</v>
      </c>
      <c r="AV2718" s="187" t="s">
        <v>83</v>
      </c>
      <c r="AW2718" s="187" t="s">
        <v>176</v>
      </c>
      <c r="AX2718" s="187" t="s">
        <v>73</v>
      </c>
      <c r="AY2718" s="189" t="s">
        <v>165</v>
      </c>
    </row>
    <row r="2719" s="187" customFormat="true" ht="12" hidden="false" customHeight="false" outlineLevel="0" collapsed="false">
      <c r="B2719" s="188"/>
      <c r="D2719" s="180" t="s">
        <v>174</v>
      </c>
      <c r="E2719" s="189"/>
      <c r="F2719" s="190" t="s">
        <v>983</v>
      </c>
      <c r="H2719" s="191" t="n">
        <v>13.93</v>
      </c>
      <c r="I2719" s="192"/>
      <c r="L2719" s="188"/>
      <c r="M2719" s="193"/>
      <c r="N2719" s="194"/>
      <c r="O2719" s="194"/>
      <c r="P2719" s="194"/>
      <c r="Q2719" s="194"/>
      <c r="R2719" s="194"/>
      <c r="S2719" s="194"/>
      <c r="T2719" s="194"/>
      <c r="U2719" s="195"/>
      <c r="AT2719" s="189" t="s">
        <v>174</v>
      </c>
      <c r="AU2719" s="189" t="s">
        <v>83</v>
      </c>
      <c r="AV2719" s="187" t="s">
        <v>83</v>
      </c>
      <c r="AW2719" s="187" t="s">
        <v>176</v>
      </c>
      <c r="AX2719" s="187" t="s">
        <v>73</v>
      </c>
      <c r="AY2719" s="189" t="s">
        <v>165</v>
      </c>
    </row>
    <row r="2720" s="187" customFormat="true" ht="12" hidden="false" customHeight="false" outlineLevel="0" collapsed="false">
      <c r="B2720" s="188"/>
      <c r="D2720" s="180" t="s">
        <v>174</v>
      </c>
      <c r="E2720" s="189"/>
      <c r="F2720" s="190" t="s">
        <v>984</v>
      </c>
      <c r="H2720" s="191" t="n">
        <v>23.66</v>
      </c>
      <c r="I2720" s="192"/>
      <c r="L2720" s="188"/>
      <c r="M2720" s="193"/>
      <c r="N2720" s="194"/>
      <c r="O2720" s="194"/>
      <c r="P2720" s="194"/>
      <c r="Q2720" s="194"/>
      <c r="R2720" s="194"/>
      <c r="S2720" s="194"/>
      <c r="T2720" s="194"/>
      <c r="U2720" s="195"/>
      <c r="AT2720" s="189" t="s">
        <v>174</v>
      </c>
      <c r="AU2720" s="189" t="s">
        <v>83</v>
      </c>
      <c r="AV2720" s="187" t="s">
        <v>83</v>
      </c>
      <c r="AW2720" s="187" t="s">
        <v>176</v>
      </c>
      <c r="AX2720" s="187" t="s">
        <v>73</v>
      </c>
      <c r="AY2720" s="189" t="s">
        <v>165</v>
      </c>
    </row>
    <row r="2721" s="187" customFormat="true" ht="12" hidden="false" customHeight="false" outlineLevel="0" collapsed="false">
      <c r="B2721" s="188"/>
      <c r="D2721" s="180" t="s">
        <v>174</v>
      </c>
      <c r="E2721" s="189"/>
      <c r="F2721" s="190" t="s">
        <v>985</v>
      </c>
      <c r="H2721" s="191" t="n">
        <v>7.53</v>
      </c>
      <c r="I2721" s="192"/>
      <c r="L2721" s="188"/>
      <c r="M2721" s="193"/>
      <c r="N2721" s="194"/>
      <c r="O2721" s="194"/>
      <c r="P2721" s="194"/>
      <c r="Q2721" s="194"/>
      <c r="R2721" s="194"/>
      <c r="S2721" s="194"/>
      <c r="T2721" s="194"/>
      <c r="U2721" s="195"/>
      <c r="AT2721" s="189" t="s">
        <v>174</v>
      </c>
      <c r="AU2721" s="189" t="s">
        <v>83</v>
      </c>
      <c r="AV2721" s="187" t="s">
        <v>83</v>
      </c>
      <c r="AW2721" s="187" t="s">
        <v>176</v>
      </c>
      <c r="AX2721" s="187" t="s">
        <v>73</v>
      </c>
      <c r="AY2721" s="189" t="s">
        <v>165</v>
      </c>
    </row>
    <row r="2722" s="187" customFormat="true" ht="12" hidden="false" customHeight="false" outlineLevel="0" collapsed="false">
      <c r="B2722" s="188"/>
      <c r="D2722" s="180" t="s">
        <v>174</v>
      </c>
      <c r="E2722" s="189"/>
      <c r="F2722" s="190" t="s">
        <v>986</v>
      </c>
      <c r="H2722" s="191" t="n">
        <v>5.75</v>
      </c>
      <c r="I2722" s="192"/>
      <c r="L2722" s="188"/>
      <c r="M2722" s="193"/>
      <c r="N2722" s="194"/>
      <c r="O2722" s="194"/>
      <c r="P2722" s="194"/>
      <c r="Q2722" s="194"/>
      <c r="R2722" s="194"/>
      <c r="S2722" s="194"/>
      <c r="T2722" s="194"/>
      <c r="U2722" s="195"/>
      <c r="AT2722" s="189" t="s">
        <v>174</v>
      </c>
      <c r="AU2722" s="189" t="s">
        <v>83</v>
      </c>
      <c r="AV2722" s="187" t="s">
        <v>83</v>
      </c>
      <c r="AW2722" s="187" t="s">
        <v>176</v>
      </c>
      <c r="AX2722" s="187" t="s">
        <v>73</v>
      </c>
      <c r="AY2722" s="189" t="s">
        <v>165</v>
      </c>
    </row>
    <row r="2723" s="187" customFormat="true" ht="12" hidden="false" customHeight="false" outlineLevel="0" collapsed="false">
      <c r="B2723" s="188"/>
      <c r="D2723" s="180" t="s">
        <v>174</v>
      </c>
      <c r="E2723" s="189"/>
      <c r="F2723" s="190" t="s">
        <v>987</v>
      </c>
      <c r="H2723" s="191" t="n">
        <v>9.2</v>
      </c>
      <c r="I2723" s="192"/>
      <c r="L2723" s="188"/>
      <c r="M2723" s="193"/>
      <c r="N2723" s="194"/>
      <c r="O2723" s="194"/>
      <c r="P2723" s="194"/>
      <c r="Q2723" s="194"/>
      <c r="R2723" s="194"/>
      <c r="S2723" s="194"/>
      <c r="T2723" s="194"/>
      <c r="U2723" s="195"/>
      <c r="AT2723" s="189" t="s">
        <v>174</v>
      </c>
      <c r="AU2723" s="189" t="s">
        <v>83</v>
      </c>
      <c r="AV2723" s="187" t="s">
        <v>83</v>
      </c>
      <c r="AW2723" s="187" t="s">
        <v>176</v>
      </c>
      <c r="AX2723" s="187" t="s">
        <v>73</v>
      </c>
      <c r="AY2723" s="189" t="s">
        <v>165</v>
      </c>
    </row>
    <row r="2724" s="178" customFormat="true" ht="12" hidden="false" customHeight="false" outlineLevel="0" collapsed="false">
      <c r="B2724" s="179"/>
      <c r="D2724" s="180" t="s">
        <v>174</v>
      </c>
      <c r="E2724" s="181"/>
      <c r="F2724" s="182" t="s">
        <v>377</v>
      </c>
      <c r="H2724" s="181"/>
      <c r="I2724" s="183"/>
      <c r="L2724" s="179"/>
      <c r="M2724" s="184"/>
      <c r="N2724" s="185"/>
      <c r="O2724" s="185"/>
      <c r="P2724" s="185"/>
      <c r="Q2724" s="185"/>
      <c r="R2724" s="185"/>
      <c r="S2724" s="185"/>
      <c r="T2724" s="185"/>
      <c r="U2724" s="186"/>
      <c r="AT2724" s="181" t="s">
        <v>174</v>
      </c>
      <c r="AU2724" s="181" t="s">
        <v>83</v>
      </c>
      <c r="AV2724" s="178" t="s">
        <v>81</v>
      </c>
      <c r="AW2724" s="178" t="s">
        <v>176</v>
      </c>
      <c r="AX2724" s="178" t="s">
        <v>73</v>
      </c>
      <c r="AY2724" s="181" t="s">
        <v>165</v>
      </c>
    </row>
    <row r="2725" s="187" customFormat="true" ht="12" hidden="false" customHeight="false" outlineLevel="0" collapsed="false">
      <c r="B2725" s="188"/>
      <c r="D2725" s="180" t="s">
        <v>174</v>
      </c>
      <c r="E2725" s="189"/>
      <c r="F2725" s="190" t="s">
        <v>2767</v>
      </c>
      <c r="H2725" s="191" t="n">
        <v>21.16</v>
      </c>
      <c r="I2725" s="192"/>
      <c r="L2725" s="188"/>
      <c r="M2725" s="193"/>
      <c r="N2725" s="194"/>
      <c r="O2725" s="194"/>
      <c r="P2725" s="194"/>
      <c r="Q2725" s="194"/>
      <c r="R2725" s="194"/>
      <c r="S2725" s="194"/>
      <c r="T2725" s="194"/>
      <c r="U2725" s="195"/>
      <c r="AT2725" s="189" t="s">
        <v>174</v>
      </c>
      <c r="AU2725" s="189" t="s">
        <v>83</v>
      </c>
      <c r="AV2725" s="187" t="s">
        <v>83</v>
      </c>
      <c r="AW2725" s="187" t="s">
        <v>176</v>
      </c>
      <c r="AX2725" s="187" t="s">
        <v>73</v>
      </c>
      <c r="AY2725" s="189" t="s">
        <v>165</v>
      </c>
    </row>
    <row r="2726" s="187" customFormat="true" ht="12" hidden="false" customHeight="false" outlineLevel="0" collapsed="false">
      <c r="B2726" s="188"/>
      <c r="D2726" s="180" t="s">
        <v>174</v>
      </c>
      <c r="E2726" s="189"/>
      <c r="F2726" s="190" t="s">
        <v>2768</v>
      </c>
      <c r="H2726" s="191" t="n">
        <v>23.6</v>
      </c>
      <c r="I2726" s="192"/>
      <c r="L2726" s="188"/>
      <c r="M2726" s="193"/>
      <c r="N2726" s="194"/>
      <c r="O2726" s="194"/>
      <c r="P2726" s="194"/>
      <c r="Q2726" s="194"/>
      <c r="R2726" s="194"/>
      <c r="S2726" s="194"/>
      <c r="T2726" s="194"/>
      <c r="U2726" s="195"/>
      <c r="AT2726" s="189" t="s">
        <v>174</v>
      </c>
      <c r="AU2726" s="189" t="s">
        <v>83</v>
      </c>
      <c r="AV2726" s="187" t="s">
        <v>83</v>
      </c>
      <c r="AW2726" s="187" t="s">
        <v>176</v>
      </c>
      <c r="AX2726" s="187" t="s">
        <v>73</v>
      </c>
      <c r="AY2726" s="189" t="s">
        <v>165</v>
      </c>
    </row>
    <row r="2727" s="187" customFormat="true" ht="12" hidden="false" customHeight="false" outlineLevel="0" collapsed="false">
      <c r="B2727" s="188"/>
      <c r="D2727" s="180" t="s">
        <v>174</v>
      </c>
      <c r="E2727" s="189"/>
      <c r="F2727" s="190" t="s">
        <v>2769</v>
      </c>
      <c r="H2727" s="191" t="n">
        <v>17.8</v>
      </c>
      <c r="I2727" s="192"/>
      <c r="L2727" s="188"/>
      <c r="M2727" s="193"/>
      <c r="N2727" s="194"/>
      <c r="O2727" s="194"/>
      <c r="P2727" s="194"/>
      <c r="Q2727" s="194"/>
      <c r="R2727" s="194"/>
      <c r="S2727" s="194"/>
      <c r="T2727" s="194"/>
      <c r="U2727" s="195"/>
      <c r="AT2727" s="189" t="s">
        <v>174</v>
      </c>
      <c r="AU2727" s="189" t="s">
        <v>83</v>
      </c>
      <c r="AV2727" s="187" t="s">
        <v>83</v>
      </c>
      <c r="AW2727" s="187" t="s">
        <v>176</v>
      </c>
      <c r="AX2727" s="187" t="s">
        <v>73</v>
      </c>
      <c r="AY2727" s="189" t="s">
        <v>165</v>
      </c>
    </row>
    <row r="2728" s="187" customFormat="true" ht="12" hidden="false" customHeight="false" outlineLevel="0" collapsed="false">
      <c r="B2728" s="188"/>
      <c r="D2728" s="180" t="s">
        <v>174</v>
      </c>
      <c r="E2728" s="189"/>
      <c r="F2728" s="190" t="s">
        <v>2770</v>
      </c>
      <c r="H2728" s="191" t="n">
        <v>14.53</v>
      </c>
      <c r="I2728" s="192"/>
      <c r="L2728" s="188"/>
      <c r="M2728" s="193"/>
      <c r="N2728" s="194"/>
      <c r="O2728" s="194"/>
      <c r="P2728" s="194"/>
      <c r="Q2728" s="194"/>
      <c r="R2728" s="194"/>
      <c r="S2728" s="194"/>
      <c r="T2728" s="194"/>
      <c r="U2728" s="195"/>
      <c r="AT2728" s="189" t="s">
        <v>174</v>
      </c>
      <c r="AU2728" s="189" t="s">
        <v>83</v>
      </c>
      <c r="AV2728" s="187" t="s">
        <v>83</v>
      </c>
      <c r="AW2728" s="187" t="s">
        <v>176</v>
      </c>
      <c r="AX2728" s="187" t="s">
        <v>73</v>
      </c>
      <c r="AY2728" s="189" t="s">
        <v>165</v>
      </c>
    </row>
    <row r="2729" s="187" customFormat="true" ht="12" hidden="false" customHeight="false" outlineLevel="0" collapsed="false">
      <c r="B2729" s="188"/>
      <c r="D2729" s="180" t="s">
        <v>174</v>
      </c>
      <c r="E2729" s="189"/>
      <c r="F2729" s="190" t="s">
        <v>2771</v>
      </c>
      <c r="H2729" s="191" t="n">
        <v>22.1</v>
      </c>
      <c r="I2729" s="192"/>
      <c r="L2729" s="188"/>
      <c r="M2729" s="193"/>
      <c r="N2729" s="194"/>
      <c r="O2729" s="194"/>
      <c r="P2729" s="194"/>
      <c r="Q2729" s="194"/>
      <c r="R2729" s="194"/>
      <c r="S2729" s="194"/>
      <c r="T2729" s="194"/>
      <c r="U2729" s="195"/>
      <c r="AT2729" s="189" t="s">
        <v>174</v>
      </c>
      <c r="AU2729" s="189" t="s">
        <v>83</v>
      </c>
      <c r="AV2729" s="187" t="s">
        <v>83</v>
      </c>
      <c r="AW2729" s="187" t="s">
        <v>176</v>
      </c>
      <c r="AX2729" s="187" t="s">
        <v>73</v>
      </c>
      <c r="AY2729" s="189" t="s">
        <v>165</v>
      </c>
    </row>
    <row r="2730" s="187" customFormat="true" ht="12" hidden="false" customHeight="false" outlineLevel="0" collapsed="false">
      <c r="B2730" s="188"/>
      <c r="D2730" s="180" t="s">
        <v>174</v>
      </c>
      <c r="E2730" s="189"/>
      <c r="F2730" s="190" t="s">
        <v>2772</v>
      </c>
      <c r="H2730" s="191" t="n">
        <v>7.53</v>
      </c>
      <c r="I2730" s="192"/>
      <c r="L2730" s="188"/>
      <c r="M2730" s="193"/>
      <c r="N2730" s="194"/>
      <c r="O2730" s="194"/>
      <c r="P2730" s="194"/>
      <c r="Q2730" s="194"/>
      <c r="R2730" s="194"/>
      <c r="S2730" s="194"/>
      <c r="T2730" s="194"/>
      <c r="U2730" s="195"/>
      <c r="AT2730" s="189" t="s">
        <v>174</v>
      </c>
      <c r="AU2730" s="189" t="s">
        <v>83</v>
      </c>
      <c r="AV2730" s="187" t="s">
        <v>83</v>
      </c>
      <c r="AW2730" s="187" t="s">
        <v>176</v>
      </c>
      <c r="AX2730" s="187" t="s">
        <v>73</v>
      </c>
      <c r="AY2730" s="189" t="s">
        <v>165</v>
      </c>
    </row>
    <row r="2731" s="187" customFormat="true" ht="12" hidden="false" customHeight="false" outlineLevel="0" collapsed="false">
      <c r="B2731" s="188"/>
      <c r="D2731" s="180" t="s">
        <v>174</v>
      </c>
      <c r="E2731" s="189"/>
      <c r="F2731" s="190" t="s">
        <v>2773</v>
      </c>
      <c r="H2731" s="191" t="n">
        <v>5.05</v>
      </c>
      <c r="I2731" s="192"/>
      <c r="L2731" s="188"/>
      <c r="M2731" s="193"/>
      <c r="N2731" s="194"/>
      <c r="O2731" s="194"/>
      <c r="P2731" s="194"/>
      <c r="Q2731" s="194"/>
      <c r="R2731" s="194"/>
      <c r="S2731" s="194"/>
      <c r="T2731" s="194"/>
      <c r="U2731" s="195"/>
      <c r="AT2731" s="189" t="s">
        <v>174</v>
      </c>
      <c r="AU2731" s="189" t="s">
        <v>83</v>
      </c>
      <c r="AV2731" s="187" t="s">
        <v>83</v>
      </c>
      <c r="AW2731" s="187" t="s">
        <v>176</v>
      </c>
      <c r="AX2731" s="187" t="s">
        <v>73</v>
      </c>
      <c r="AY2731" s="189" t="s">
        <v>165</v>
      </c>
    </row>
    <row r="2732" s="187" customFormat="true" ht="12" hidden="false" customHeight="false" outlineLevel="0" collapsed="false">
      <c r="B2732" s="188"/>
      <c r="D2732" s="180" t="s">
        <v>174</v>
      </c>
      <c r="E2732" s="189"/>
      <c r="F2732" s="190" t="s">
        <v>2774</v>
      </c>
      <c r="H2732" s="191" t="n">
        <v>8.3</v>
      </c>
      <c r="I2732" s="192"/>
      <c r="L2732" s="188"/>
      <c r="M2732" s="193"/>
      <c r="N2732" s="194"/>
      <c r="O2732" s="194"/>
      <c r="P2732" s="194"/>
      <c r="Q2732" s="194"/>
      <c r="R2732" s="194"/>
      <c r="S2732" s="194"/>
      <c r="T2732" s="194"/>
      <c r="U2732" s="195"/>
      <c r="AT2732" s="189" t="s">
        <v>174</v>
      </c>
      <c r="AU2732" s="189" t="s">
        <v>83</v>
      </c>
      <c r="AV2732" s="187" t="s">
        <v>83</v>
      </c>
      <c r="AW2732" s="187" t="s">
        <v>176</v>
      </c>
      <c r="AX2732" s="187" t="s">
        <v>73</v>
      </c>
      <c r="AY2732" s="189" t="s">
        <v>165</v>
      </c>
    </row>
    <row r="2733" s="187" customFormat="true" ht="12" hidden="false" customHeight="false" outlineLevel="0" collapsed="false">
      <c r="B2733" s="188"/>
      <c r="D2733" s="180" t="s">
        <v>174</v>
      </c>
      <c r="E2733" s="189"/>
      <c r="F2733" s="190" t="s">
        <v>2775</v>
      </c>
      <c r="H2733" s="191" t="n">
        <v>17.8</v>
      </c>
      <c r="I2733" s="192"/>
      <c r="L2733" s="188"/>
      <c r="M2733" s="193"/>
      <c r="N2733" s="194"/>
      <c r="O2733" s="194"/>
      <c r="P2733" s="194"/>
      <c r="Q2733" s="194"/>
      <c r="R2733" s="194"/>
      <c r="S2733" s="194"/>
      <c r="T2733" s="194"/>
      <c r="U2733" s="195"/>
      <c r="AT2733" s="189" t="s">
        <v>174</v>
      </c>
      <c r="AU2733" s="189" t="s">
        <v>83</v>
      </c>
      <c r="AV2733" s="187" t="s">
        <v>83</v>
      </c>
      <c r="AW2733" s="187" t="s">
        <v>176</v>
      </c>
      <c r="AX2733" s="187" t="s">
        <v>73</v>
      </c>
      <c r="AY2733" s="189" t="s">
        <v>165</v>
      </c>
    </row>
    <row r="2734" s="187" customFormat="true" ht="12" hidden="false" customHeight="false" outlineLevel="0" collapsed="false">
      <c r="B2734" s="188"/>
      <c r="D2734" s="180" t="s">
        <v>174</v>
      </c>
      <c r="E2734" s="189"/>
      <c r="F2734" s="190" t="s">
        <v>2776</v>
      </c>
      <c r="H2734" s="191" t="n">
        <v>14.53</v>
      </c>
      <c r="I2734" s="192"/>
      <c r="L2734" s="188"/>
      <c r="M2734" s="193"/>
      <c r="N2734" s="194"/>
      <c r="O2734" s="194"/>
      <c r="P2734" s="194"/>
      <c r="Q2734" s="194"/>
      <c r="R2734" s="194"/>
      <c r="S2734" s="194"/>
      <c r="T2734" s="194"/>
      <c r="U2734" s="195"/>
      <c r="AT2734" s="189" t="s">
        <v>174</v>
      </c>
      <c r="AU2734" s="189" t="s">
        <v>83</v>
      </c>
      <c r="AV2734" s="187" t="s">
        <v>83</v>
      </c>
      <c r="AW2734" s="187" t="s">
        <v>176</v>
      </c>
      <c r="AX2734" s="187" t="s">
        <v>73</v>
      </c>
      <c r="AY2734" s="189" t="s">
        <v>165</v>
      </c>
    </row>
    <row r="2735" s="187" customFormat="true" ht="12" hidden="false" customHeight="false" outlineLevel="0" collapsed="false">
      <c r="B2735" s="188"/>
      <c r="D2735" s="180" t="s">
        <v>174</v>
      </c>
      <c r="E2735" s="189"/>
      <c r="F2735" s="190" t="s">
        <v>2777</v>
      </c>
      <c r="H2735" s="191" t="n">
        <v>22.1</v>
      </c>
      <c r="I2735" s="192"/>
      <c r="L2735" s="188"/>
      <c r="M2735" s="193"/>
      <c r="N2735" s="194"/>
      <c r="O2735" s="194"/>
      <c r="P2735" s="194"/>
      <c r="Q2735" s="194"/>
      <c r="R2735" s="194"/>
      <c r="S2735" s="194"/>
      <c r="T2735" s="194"/>
      <c r="U2735" s="195"/>
      <c r="AT2735" s="189" t="s">
        <v>174</v>
      </c>
      <c r="AU2735" s="189" t="s">
        <v>83</v>
      </c>
      <c r="AV2735" s="187" t="s">
        <v>83</v>
      </c>
      <c r="AW2735" s="187" t="s">
        <v>176</v>
      </c>
      <c r="AX2735" s="187" t="s">
        <v>73</v>
      </c>
      <c r="AY2735" s="189" t="s">
        <v>165</v>
      </c>
    </row>
    <row r="2736" s="187" customFormat="true" ht="12" hidden="false" customHeight="false" outlineLevel="0" collapsed="false">
      <c r="B2736" s="188"/>
      <c r="D2736" s="180" t="s">
        <v>174</v>
      </c>
      <c r="E2736" s="189"/>
      <c r="F2736" s="190" t="s">
        <v>2778</v>
      </c>
      <c r="H2736" s="191" t="n">
        <v>7.53</v>
      </c>
      <c r="I2736" s="192"/>
      <c r="L2736" s="188"/>
      <c r="M2736" s="193"/>
      <c r="N2736" s="194"/>
      <c r="O2736" s="194"/>
      <c r="P2736" s="194"/>
      <c r="Q2736" s="194"/>
      <c r="R2736" s="194"/>
      <c r="S2736" s="194"/>
      <c r="T2736" s="194"/>
      <c r="U2736" s="195"/>
      <c r="AT2736" s="189" t="s">
        <v>174</v>
      </c>
      <c r="AU2736" s="189" t="s">
        <v>83</v>
      </c>
      <c r="AV2736" s="187" t="s">
        <v>83</v>
      </c>
      <c r="AW2736" s="187" t="s">
        <v>176</v>
      </c>
      <c r="AX2736" s="187" t="s">
        <v>73</v>
      </c>
      <c r="AY2736" s="189" t="s">
        <v>165</v>
      </c>
    </row>
    <row r="2737" s="187" customFormat="true" ht="12" hidden="false" customHeight="false" outlineLevel="0" collapsed="false">
      <c r="B2737" s="188"/>
      <c r="D2737" s="180" t="s">
        <v>174</v>
      </c>
      <c r="E2737" s="189"/>
      <c r="F2737" s="190" t="s">
        <v>2779</v>
      </c>
      <c r="H2737" s="191" t="n">
        <v>5.05</v>
      </c>
      <c r="I2737" s="192"/>
      <c r="L2737" s="188"/>
      <c r="M2737" s="193"/>
      <c r="N2737" s="194"/>
      <c r="O2737" s="194"/>
      <c r="P2737" s="194"/>
      <c r="Q2737" s="194"/>
      <c r="R2737" s="194"/>
      <c r="S2737" s="194"/>
      <c r="T2737" s="194"/>
      <c r="U2737" s="195"/>
      <c r="AT2737" s="189" t="s">
        <v>174</v>
      </c>
      <c r="AU2737" s="189" t="s">
        <v>83</v>
      </c>
      <c r="AV2737" s="187" t="s">
        <v>83</v>
      </c>
      <c r="AW2737" s="187" t="s">
        <v>176</v>
      </c>
      <c r="AX2737" s="187" t="s">
        <v>73</v>
      </c>
      <c r="AY2737" s="189" t="s">
        <v>165</v>
      </c>
    </row>
    <row r="2738" s="187" customFormat="true" ht="12" hidden="false" customHeight="false" outlineLevel="0" collapsed="false">
      <c r="B2738" s="188"/>
      <c r="D2738" s="180" t="s">
        <v>174</v>
      </c>
      <c r="E2738" s="189"/>
      <c r="F2738" s="190" t="s">
        <v>2780</v>
      </c>
      <c r="H2738" s="191" t="n">
        <v>8.3</v>
      </c>
      <c r="I2738" s="192"/>
      <c r="L2738" s="188"/>
      <c r="M2738" s="193"/>
      <c r="N2738" s="194"/>
      <c r="O2738" s="194"/>
      <c r="P2738" s="194"/>
      <c r="Q2738" s="194"/>
      <c r="R2738" s="194"/>
      <c r="S2738" s="194"/>
      <c r="T2738" s="194"/>
      <c r="U2738" s="195"/>
      <c r="AT2738" s="189" t="s">
        <v>174</v>
      </c>
      <c r="AU2738" s="189" t="s">
        <v>83</v>
      </c>
      <c r="AV2738" s="187" t="s">
        <v>83</v>
      </c>
      <c r="AW2738" s="187" t="s">
        <v>176</v>
      </c>
      <c r="AX2738" s="187" t="s">
        <v>73</v>
      </c>
      <c r="AY2738" s="189" t="s">
        <v>165</v>
      </c>
    </row>
    <row r="2739" s="196" customFormat="true" ht="12" hidden="false" customHeight="false" outlineLevel="0" collapsed="false">
      <c r="B2739" s="197"/>
      <c r="D2739" s="180" t="s">
        <v>174</v>
      </c>
      <c r="E2739" s="198"/>
      <c r="F2739" s="199" t="s">
        <v>178</v>
      </c>
      <c r="H2739" s="200" t="n">
        <v>727.85</v>
      </c>
      <c r="I2739" s="201"/>
      <c r="L2739" s="197"/>
      <c r="M2739" s="202"/>
      <c r="N2739" s="203"/>
      <c r="O2739" s="203"/>
      <c r="P2739" s="203"/>
      <c r="Q2739" s="203"/>
      <c r="R2739" s="203"/>
      <c r="S2739" s="203"/>
      <c r="T2739" s="203"/>
      <c r="U2739" s="204"/>
      <c r="AT2739" s="198" t="s">
        <v>174</v>
      </c>
      <c r="AU2739" s="198" t="s">
        <v>83</v>
      </c>
      <c r="AV2739" s="196" t="s">
        <v>172</v>
      </c>
      <c r="AW2739" s="196" t="s">
        <v>176</v>
      </c>
      <c r="AX2739" s="196" t="s">
        <v>81</v>
      </c>
      <c r="AY2739" s="198" t="s">
        <v>165</v>
      </c>
    </row>
    <row r="2740" s="22" customFormat="true" ht="16.5" hidden="false" customHeight="true" outlineLevel="0" collapsed="false">
      <c r="B2740" s="164"/>
      <c r="C2740" s="205" t="s">
        <v>2781</v>
      </c>
      <c r="D2740" s="205" t="s">
        <v>262</v>
      </c>
      <c r="E2740" s="206" t="s">
        <v>2782</v>
      </c>
      <c r="F2740" s="207" t="s">
        <v>2783</v>
      </c>
      <c r="G2740" s="208" t="s">
        <v>181</v>
      </c>
      <c r="H2740" s="209" t="n">
        <v>764.243</v>
      </c>
      <c r="I2740" s="210"/>
      <c r="J2740" s="211" t="n">
        <f aca="false">ROUND(I2740*H2740,2)</f>
        <v>0</v>
      </c>
      <c r="K2740" s="207" t="s">
        <v>171</v>
      </c>
      <c r="L2740" s="212"/>
      <c r="M2740" s="213"/>
      <c r="N2740" s="214" t="s">
        <v>44</v>
      </c>
      <c r="O2740" s="54"/>
      <c r="P2740" s="174" t="n">
        <f aca="false">O2740*H2740</f>
        <v>0</v>
      </c>
      <c r="Q2740" s="174" t="n">
        <v>0.00028</v>
      </c>
      <c r="R2740" s="174" t="n">
        <f aca="false">Q2740*H2740</f>
        <v>0.21398804</v>
      </c>
      <c r="S2740" s="174" t="n">
        <v>0</v>
      </c>
      <c r="T2740" s="174" t="n">
        <f aca="false">S2740*H2740</f>
        <v>0</v>
      </c>
      <c r="U2740" s="175"/>
      <c r="AR2740" s="176" t="s">
        <v>369</v>
      </c>
      <c r="AT2740" s="176" t="s">
        <v>262</v>
      </c>
      <c r="AU2740" s="176" t="s">
        <v>83</v>
      </c>
      <c r="AY2740" s="3" t="s">
        <v>165</v>
      </c>
      <c r="BE2740" s="177" t="n">
        <f aca="false">IF(N2740="základní",J2740,0)</f>
        <v>0</v>
      </c>
      <c r="BF2740" s="177" t="n">
        <f aca="false">IF(N2740="snížená",J2740,0)</f>
        <v>0</v>
      </c>
      <c r="BG2740" s="177" t="n">
        <f aca="false">IF(N2740="zákl. přenesená",J2740,0)</f>
        <v>0</v>
      </c>
      <c r="BH2740" s="177" t="n">
        <f aca="false">IF(N2740="sníž. přenesená",J2740,0)</f>
        <v>0</v>
      </c>
      <c r="BI2740" s="177" t="n">
        <f aca="false">IF(N2740="nulová",J2740,0)</f>
        <v>0</v>
      </c>
      <c r="BJ2740" s="3" t="s">
        <v>81</v>
      </c>
      <c r="BK2740" s="177" t="n">
        <f aca="false">ROUND(I2740*H2740,2)</f>
        <v>0</v>
      </c>
      <c r="BL2740" s="3" t="s">
        <v>273</v>
      </c>
      <c r="BM2740" s="176" t="s">
        <v>2784</v>
      </c>
    </row>
    <row r="2741" s="187" customFormat="true" ht="12" hidden="false" customHeight="false" outlineLevel="0" collapsed="false">
      <c r="B2741" s="188"/>
      <c r="D2741" s="180" t="s">
        <v>174</v>
      </c>
      <c r="E2741" s="189"/>
      <c r="F2741" s="190" t="s">
        <v>2785</v>
      </c>
      <c r="H2741" s="191" t="n">
        <v>764.2425</v>
      </c>
      <c r="I2741" s="192"/>
      <c r="L2741" s="188"/>
      <c r="M2741" s="193"/>
      <c r="N2741" s="194"/>
      <c r="O2741" s="194"/>
      <c r="P2741" s="194"/>
      <c r="Q2741" s="194"/>
      <c r="R2741" s="194"/>
      <c r="S2741" s="194"/>
      <c r="T2741" s="194"/>
      <c r="U2741" s="195"/>
      <c r="AT2741" s="189" t="s">
        <v>174</v>
      </c>
      <c r="AU2741" s="189" t="s">
        <v>83</v>
      </c>
      <c r="AV2741" s="187" t="s">
        <v>83</v>
      </c>
      <c r="AW2741" s="187" t="s">
        <v>176</v>
      </c>
      <c r="AX2741" s="187" t="s">
        <v>73</v>
      </c>
      <c r="AY2741" s="189" t="s">
        <v>165</v>
      </c>
    </row>
    <row r="2742" s="196" customFormat="true" ht="12" hidden="false" customHeight="false" outlineLevel="0" collapsed="false">
      <c r="B2742" s="197"/>
      <c r="D2742" s="180" t="s">
        <v>174</v>
      </c>
      <c r="E2742" s="198"/>
      <c r="F2742" s="199" t="s">
        <v>178</v>
      </c>
      <c r="H2742" s="200" t="n">
        <v>764.2425</v>
      </c>
      <c r="I2742" s="201"/>
      <c r="L2742" s="197"/>
      <c r="M2742" s="202"/>
      <c r="N2742" s="203"/>
      <c r="O2742" s="203"/>
      <c r="P2742" s="203"/>
      <c r="Q2742" s="203"/>
      <c r="R2742" s="203"/>
      <c r="S2742" s="203"/>
      <c r="T2742" s="203"/>
      <c r="U2742" s="204"/>
      <c r="AT2742" s="198" t="s">
        <v>174</v>
      </c>
      <c r="AU2742" s="198" t="s">
        <v>83</v>
      </c>
      <c r="AV2742" s="196" t="s">
        <v>172</v>
      </c>
      <c r="AW2742" s="196" t="s">
        <v>176</v>
      </c>
      <c r="AX2742" s="196" t="s">
        <v>81</v>
      </c>
      <c r="AY2742" s="198" t="s">
        <v>165</v>
      </c>
    </row>
    <row r="2743" s="22" customFormat="true" ht="24" hidden="false" customHeight="true" outlineLevel="0" collapsed="false">
      <c r="B2743" s="164"/>
      <c r="C2743" s="165" t="s">
        <v>2786</v>
      </c>
      <c r="D2743" s="165" t="s">
        <v>167</v>
      </c>
      <c r="E2743" s="166" t="s">
        <v>2787</v>
      </c>
      <c r="F2743" s="167" t="s">
        <v>2788</v>
      </c>
      <c r="G2743" s="168" t="s">
        <v>170</v>
      </c>
      <c r="H2743" s="169" t="n">
        <v>1061.69</v>
      </c>
      <c r="I2743" s="170"/>
      <c r="J2743" s="171" t="n">
        <f aca="false">ROUND(I2743*H2743,2)</f>
        <v>0</v>
      </c>
      <c r="K2743" s="167" t="s">
        <v>171</v>
      </c>
      <c r="L2743" s="23"/>
      <c r="M2743" s="172"/>
      <c r="N2743" s="173" t="s">
        <v>44</v>
      </c>
      <c r="O2743" s="54"/>
      <c r="P2743" s="174" t="n">
        <f aca="false">O2743*H2743</f>
        <v>0</v>
      </c>
      <c r="Q2743" s="174" t="n">
        <v>0</v>
      </c>
      <c r="R2743" s="174" t="n">
        <f aca="false">Q2743*H2743</f>
        <v>0</v>
      </c>
      <c r="S2743" s="174" t="n">
        <v>0</v>
      </c>
      <c r="T2743" s="174" t="n">
        <f aca="false">S2743*H2743</f>
        <v>0</v>
      </c>
      <c r="U2743" s="175"/>
      <c r="AR2743" s="176" t="s">
        <v>273</v>
      </c>
      <c r="AT2743" s="176" t="s">
        <v>167</v>
      </c>
      <c r="AU2743" s="176" t="s">
        <v>83</v>
      </c>
      <c r="AY2743" s="3" t="s">
        <v>165</v>
      </c>
      <c r="BE2743" s="177" t="n">
        <f aca="false">IF(N2743="základní",J2743,0)</f>
        <v>0</v>
      </c>
      <c r="BF2743" s="177" t="n">
        <f aca="false">IF(N2743="snížená",J2743,0)</f>
        <v>0</v>
      </c>
      <c r="BG2743" s="177" t="n">
        <f aca="false">IF(N2743="zákl. přenesená",J2743,0)</f>
        <v>0</v>
      </c>
      <c r="BH2743" s="177" t="n">
        <f aca="false">IF(N2743="sníž. přenesená",J2743,0)</f>
        <v>0</v>
      </c>
      <c r="BI2743" s="177" t="n">
        <f aca="false">IF(N2743="nulová",J2743,0)</f>
        <v>0</v>
      </c>
      <c r="BJ2743" s="3" t="s">
        <v>81</v>
      </c>
      <c r="BK2743" s="177" t="n">
        <f aca="false">ROUND(I2743*H2743,2)</f>
        <v>0</v>
      </c>
      <c r="BL2743" s="3" t="s">
        <v>273</v>
      </c>
      <c r="BM2743" s="176" t="s">
        <v>2789</v>
      </c>
    </row>
    <row r="2744" s="187" customFormat="true" ht="12" hidden="false" customHeight="false" outlineLevel="0" collapsed="false">
      <c r="B2744" s="188"/>
      <c r="D2744" s="180" t="s">
        <v>174</v>
      </c>
      <c r="E2744" s="189"/>
      <c r="F2744" s="190" t="s">
        <v>2692</v>
      </c>
      <c r="H2744" s="191" t="n">
        <v>1039.91</v>
      </c>
      <c r="I2744" s="192"/>
      <c r="L2744" s="188"/>
      <c r="M2744" s="193"/>
      <c r="N2744" s="194"/>
      <c r="O2744" s="194"/>
      <c r="P2744" s="194"/>
      <c r="Q2744" s="194"/>
      <c r="R2744" s="194"/>
      <c r="S2744" s="194"/>
      <c r="T2744" s="194"/>
      <c r="U2744" s="195"/>
      <c r="AT2744" s="189" t="s">
        <v>174</v>
      </c>
      <c r="AU2744" s="189" t="s">
        <v>83</v>
      </c>
      <c r="AV2744" s="187" t="s">
        <v>83</v>
      </c>
      <c r="AW2744" s="187" t="s">
        <v>176</v>
      </c>
      <c r="AX2744" s="187" t="s">
        <v>73</v>
      </c>
      <c r="AY2744" s="189" t="s">
        <v>165</v>
      </c>
    </row>
    <row r="2745" s="187" customFormat="true" ht="12" hidden="false" customHeight="false" outlineLevel="0" collapsed="false">
      <c r="B2745" s="188"/>
      <c r="D2745" s="180" t="s">
        <v>174</v>
      </c>
      <c r="E2745" s="189"/>
      <c r="F2745" s="190" t="s">
        <v>2693</v>
      </c>
      <c r="H2745" s="191" t="n">
        <v>21.78</v>
      </c>
      <c r="I2745" s="192"/>
      <c r="L2745" s="188"/>
      <c r="M2745" s="193"/>
      <c r="N2745" s="194"/>
      <c r="O2745" s="194"/>
      <c r="P2745" s="194"/>
      <c r="Q2745" s="194"/>
      <c r="R2745" s="194"/>
      <c r="S2745" s="194"/>
      <c r="T2745" s="194"/>
      <c r="U2745" s="195"/>
      <c r="AT2745" s="189" t="s">
        <v>174</v>
      </c>
      <c r="AU2745" s="189" t="s">
        <v>83</v>
      </c>
      <c r="AV2745" s="187" t="s">
        <v>83</v>
      </c>
      <c r="AW2745" s="187" t="s">
        <v>176</v>
      </c>
      <c r="AX2745" s="187" t="s">
        <v>73</v>
      </c>
      <c r="AY2745" s="189" t="s">
        <v>165</v>
      </c>
    </row>
    <row r="2746" s="196" customFormat="true" ht="12" hidden="false" customHeight="false" outlineLevel="0" collapsed="false">
      <c r="B2746" s="197"/>
      <c r="D2746" s="180" t="s">
        <v>174</v>
      </c>
      <c r="E2746" s="198"/>
      <c r="F2746" s="199" t="s">
        <v>178</v>
      </c>
      <c r="H2746" s="200" t="n">
        <v>1061.69</v>
      </c>
      <c r="I2746" s="201"/>
      <c r="L2746" s="197"/>
      <c r="M2746" s="202"/>
      <c r="N2746" s="203"/>
      <c r="O2746" s="203"/>
      <c r="P2746" s="203"/>
      <c r="Q2746" s="203"/>
      <c r="R2746" s="203"/>
      <c r="S2746" s="203"/>
      <c r="T2746" s="203"/>
      <c r="U2746" s="204"/>
      <c r="AT2746" s="198" t="s">
        <v>174</v>
      </c>
      <c r="AU2746" s="198" t="s">
        <v>83</v>
      </c>
      <c r="AV2746" s="196" t="s">
        <v>172</v>
      </c>
      <c r="AW2746" s="196" t="s">
        <v>176</v>
      </c>
      <c r="AX2746" s="196" t="s">
        <v>81</v>
      </c>
      <c r="AY2746" s="198" t="s">
        <v>165</v>
      </c>
    </row>
    <row r="2747" s="22" customFormat="true" ht="48" hidden="false" customHeight="true" outlineLevel="0" collapsed="false">
      <c r="B2747" s="164"/>
      <c r="C2747" s="165" t="s">
        <v>2790</v>
      </c>
      <c r="D2747" s="165" t="s">
        <v>167</v>
      </c>
      <c r="E2747" s="166" t="s">
        <v>2791</v>
      </c>
      <c r="F2747" s="167" t="s">
        <v>2792</v>
      </c>
      <c r="G2747" s="168" t="s">
        <v>265</v>
      </c>
      <c r="H2747" s="169" t="n">
        <v>11.798</v>
      </c>
      <c r="I2747" s="170"/>
      <c r="J2747" s="171" t="n">
        <f aca="false">ROUND(I2747*H2747,2)</f>
        <v>0</v>
      </c>
      <c r="K2747" s="167" t="s">
        <v>171</v>
      </c>
      <c r="L2747" s="23"/>
      <c r="M2747" s="172"/>
      <c r="N2747" s="173" t="s">
        <v>44</v>
      </c>
      <c r="O2747" s="54"/>
      <c r="P2747" s="174" t="n">
        <f aca="false">O2747*H2747</f>
        <v>0</v>
      </c>
      <c r="Q2747" s="174" t="n">
        <v>0</v>
      </c>
      <c r="R2747" s="174" t="n">
        <f aca="false">Q2747*H2747</f>
        <v>0</v>
      </c>
      <c r="S2747" s="174" t="n">
        <v>0</v>
      </c>
      <c r="T2747" s="174" t="n">
        <f aca="false">S2747*H2747</f>
        <v>0</v>
      </c>
      <c r="U2747" s="175"/>
      <c r="AR2747" s="176" t="s">
        <v>273</v>
      </c>
      <c r="AT2747" s="176" t="s">
        <v>167</v>
      </c>
      <c r="AU2747" s="176" t="s">
        <v>83</v>
      </c>
      <c r="AY2747" s="3" t="s">
        <v>165</v>
      </c>
      <c r="BE2747" s="177" t="n">
        <f aca="false">IF(N2747="základní",J2747,0)</f>
        <v>0</v>
      </c>
      <c r="BF2747" s="177" t="n">
        <f aca="false">IF(N2747="snížená",J2747,0)</f>
        <v>0</v>
      </c>
      <c r="BG2747" s="177" t="n">
        <f aca="false">IF(N2747="zákl. přenesená",J2747,0)</f>
        <v>0</v>
      </c>
      <c r="BH2747" s="177" t="n">
        <f aca="false">IF(N2747="sníž. přenesená",J2747,0)</f>
        <v>0</v>
      </c>
      <c r="BI2747" s="177" t="n">
        <f aca="false">IF(N2747="nulová",J2747,0)</f>
        <v>0</v>
      </c>
      <c r="BJ2747" s="3" t="s">
        <v>81</v>
      </c>
      <c r="BK2747" s="177" t="n">
        <f aca="false">ROUND(I2747*H2747,2)</f>
        <v>0</v>
      </c>
      <c r="BL2747" s="3" t="s">
        <v>273</v>
      </c>
      <c r="BM2747" s="176" t="s">
        <v>2793</v>
      </c>
    </row>
    <row r="2748" s="150" customFormat="true" ht="23" hidden="false" customHeight="true" outlineLevel="0" collapsed="false">
      <c r="B2748" s="151"/>
      <c r="D2748" s="152" t="s">
        <v>72</v>
      </c>
      <c r="E2748" s="162" t="s">
        <v>2794</v>
      </c>
      <c r="F2748" s="162" t="s">
        <v>2795</v>
      </c>
      <c r="I2748" s="154"/>
      <c r="J2748" s="163" t="n">
        <f aca="false">BK2748</f>
        <v>0</v>
      </c>
      <c r="L2748" s="151"/>
      <c r="M2748" s="156"/>
      <c r="N2748" s="157"/>
      <c r="O2748" s="157"/>
      <c r="P2748" s="158" t="n">
        <f aca="false">SUM(P2749:P2849)</f>
        <v>0</v>
      </c>
      <c r="Q2748" s="157"/>
      <c r="R2748" s="158" t="n">
        <f aca="false">SUM(R2749:R2849)</f>
        <v>14.0268342</v>
      </c>
      <c r="S2748" s="157"/>
      <c r="T2748" s="158" t="n">
        <f aca="false">SUM(T2749:T2849)</f>
        <v>0</v>
      </c>
      <c r="U2748" s="159"/>
      <c r="AR2748" s="152" t="s">
        <v>83</v>
      </c>
      <c r="AT2748" s="160" t="s">
        <v>72</v>
      </c>
      <c r="AU2748" s="160" t="s">
        <v>81</v>
      </c>
      <c r="AY2748" s="152" t="s">
        <v>165</v>
      </c>
      <c r="BK2748" s="161" t="n">
        <f aca="false">SUM(BK2749:BK2849)</f>
        <v>0</v>
      </c>
    </row>
    <row r="2749" s="22" customFormat="true" ht="24" hidden="false" customHeight="true" outlineLevel="0" collapsed="false">
      <c r="B2749" s="164"/>
      <c r="C2749" s="165" t="s">
        <v>2796</v>
      </c>
      <c r="D2749" s="165" t="s">
        <v>167</v>
      </c>
      <c r="E2749" s="166" t="s">
        <v>2797</v>
      </c>
      <c r="F2749" s="167" t="s">
        <v>2798</v>
      </c>
      <c r="G2749" s="168" t="s">
        <v>170</v>
      </c>
      <c r="H2749" s="169" t="n">
        <v>693.54</v>
      </c>
      <c r="I2749" s="170"/>
      <c r="J2749" s="171" t="n">
        <f aca="false">ROUND(I2749*H2749,2)</f>
        <v>0</v>
      </c>
      <c r="K2749" s="207" t="s">
        <v>171</v>
      </c>
      <c r="L2749" s="23"/>
      <c r="M2749" s="172"/>
      <c r="N2749" s="173" t="s">
        <v>44</v>
      </c>
      <c r="O2749" s="54"/>
      <c r="P2749" s="174" t="n">
        <f aca="false">O2749*H2749</f>
        <v>0</v>
      </c>
      <c r="Q2749" s="174" t="n">
        <v>0.0053</v>
      </c>
      <c r="R2749" s="174" t="n">
        <f aca="false">Q2749*H2749</f>
        <v>3.675762</v>
      </c>
      <c r="S2749" s="174" t="n">
        <v>0</v>
      </c>
      <c r="T2749" s="174" t="n">
        <f aca="false">S2749*H2749</f>
        <v>0</v>
      </c>
      <c r="U2749" s="175"/>
      <c r="AR2749" s="176" t="s">
        <v>273</v>
      </c>
      <c r="AT2749" s="176" t="s">
        <v>167</v>
      </c>
      <c r="AU2749" s="176" t="s">
        <v>83</v>
      </c>
      <c r="AY2749" s="3" t="s">
        <v>165</v>
      </c>
      <c r="BE2749" s="177" t="n">
        <f aca="false">IF(N2749="základní",J2749,0)</f>
        <v>0</v>
      </c>
      <c r="BF2749" s="177" t="n">
        <f aca="false">IF(N2749="snížená",J2749,0)</f>
        <v>0</v>
      </c>
      <c r="BG2749" s="177" t="n">
        <f aca="false">IF(N2749="zákl. přenesená",J2749,0)</f>
        <v>0</v>
      </c>
      <c r="BH2749" s="177" t="n">
        <f aca="false">IF(N2749="sníž. přenesená",J2749,0)</f>
        <v>0</v>
      </c>
      <c r="BI2749" s="177" t="n">
        <f aca="false">IF(N2749="nulová",J2749,0)</f>
        <v>0</v>
      </c>
      <c r="BJ2749" s="3" t="s">
        <v>81</v>
      </c>
      <c r="BK2749" s="177" t="n">
        <f aca="false">ROUND(I2749*H2749,2)</f>
        <v>0</v>
      </c>
      <c r="BL2749" s="3" t="s">
        <v>273</v>
      </c>
      <c r="BM2749" s="176" t="s">
        <v>2799</v>
      </c>
    </row>
    <row r="2750" s="178" customFormat="true" ht="12" hidden="false" customHeight="false" outlineLevel="0" collapsed="false">
      <c r="B2750" s="179"/>
      <c r="D2750" s="180" t="s">
        <v>174</v>
      </c>
      <c r="E2750" s="181"/>
      <c r="F2750" s="182" t="s">
        <v>210</v>
      </c>
      <c r="H2750" s="181"/>
      <c r="I2750" s="183"/>
      <c r="L2750" s="179"/>
      <c r="M2750" s="184"/>
      <c r="N2750" s="185"/>
      <c r="O2750" s="185"/>
      <c r="P2750" s="185"/>
      <c r="Q2750" s="185"/>
      <c r="R2750" s="185"/>
      <c r="S2750" s="185"/>
      <c r="T2750" s="185"/>
      <c r="U2750" s="186"/>
      <c r="AT2750" s="181" t="s">
        <v>174</v>
      </c>
      <c r="AU2750" s="181" t="s">
        <v>83</v>
      </c>
      <c r="AV2750" s="178" t="s">
        <v>81</v>
      </c>
      <c r="AW2750" s="178" t="s">
        <v>176</v>
      </c>
      <c r="AX2750" s="178" t="s">
        <v>73</v>
      </c>
      <c r="AY2750" s="181" t="s">
        <v>165</v>
      </c>
    </row>
    <row r="2751" s="187" customFormat="true" ht="12" hidden="false" customHeight="false" outlineLevel="0" collapsed="false">
      <c r="B2751" s="188"/>
      <c r="D2751" s="180" t="s">
        <v>174</v>
      </c>
      <c r="E2751" s="189"/>
      <c r="F2751" s="190" t="s">
        <v>879</v>
      </c>
      <c r="H2751" s="191" t="n">
        <v>12.8</v>
      </c>
      <c r="I2751" s="192"/>
      <c r="L2751" s="188"/>
      <c r="M2751" s="193"/>
      <c r="N2751" s="194"/>
      <c r="O2751" s="194"/>
      <c r="P2751" s="194"/>
      <c r="Q2751" s="194"/>
      <c r="R2751" s="194"/>
      <c r="S2751" s="194"/>
      <c r="T2751" s="194"/>
      <c r="U2751" s="195"/>
      <c r="AT2751" s="189" t="s">
        <v>174</v>
      </c>
      <c r="AU2751" s="189" t="s">
        <v>83</v>
      </c>
      <c r="AV2751" s="187" t="s">
        <v>83</v>
      </c>
      <c r="AW2751" s="187" t="s">
        <v>176</v>
      </c>
      <c r="AX2751" s="187" t="s">
        <v>73</v>
      </c>
      <c r="AY2751" s="189" t="s">
        <v>165</v>
      </c>
    </row>
    <row r="2752" s="187" customFormat="true" ht="12" hidden="false" customHeight="false" outlineLevel="0" collapsed="false">
      <c r="B2752" s="188"/>
      <c r="D2752" s="180" t="s">
        <v>174</v>
      </c>
      <c r="E2752" s="189"/>
      <c r="F2752" s="190" t="s">
        <v>880</v>
      </c>
      <c r="H2752" s="191" t="n">
        <v>16.26</v>
      </c>
      <c r="I2752" s="192"/>
      <c r="L2752" s="188"/>
      <c r="M2752" s="193"/>
      <c r="N2752" s="194"/>
      <c r="O2752" s="194"/>
      <c r="P2752" s="194"/>
      <c r="Q2752" s="194"/>
      <c r="R2752" s="194"/>
      <c r="S2752" s="194"/>
      <c r="T2752" s="194"/>
      <c r="U2752" s="195"/>
      <c r="AT2752" s="189" t="s">
        <v>174</v>
      </c>
      <c r="AU2752" s="189" t="s">
        <v>83</v>
      </c>
      <c r="AV2752" s="187" t="s">
        <v>83</v>
      </c>
      <c r="AW2752" s="187" t="s">
        <v>176</v>
      </c>
      <c r="AX2752" s="187" t="s">
        <v>73</v>
      </c>
      <c r="AY2752" s="189" t="s">
        <v>165</v>
      </c>
    </row>
    <row r="2753" s="187" customFormat="true" ht="12" hidden="false" customHeight="false" outlineLevel="0" collapsed="false">
      <c r="B2753" s="188"/>
      <c r="D2753" s="180" t="s">
        <v>174</v>
      </c>
      <c r="E2753" s="189"/>
      <c r="F2753" s="190" t="s">
        <v>881</v>
      </c>
      <c r="H2753" s="191" t="n">
        <v>15.82</v>
      </c>
      <c r="I2753" s="192"/>
      <c r="L2753" s="188"/>
      <c r="M2753" s="193"/>
      <c r="N2753" s="194"/>
      <c r="O2753" s="194"/>
      <c r="P2753" s="194"/>
      <c r="Q2753" s="194"/>
      <c r="R2753" s="194"/>
      <c r="S2753" s="194"/>
      <c r="T2753" s="194"/>
      <c r="U2753" s="195"/>
      <c r="AT2753" s="189" t="s">
        <v>174</v>
      </c>
      <c r="AU2753" s="189" t="s">
        <v>83</v>
      </c>
      <c r="AV2753" s="187" t="s">
        <v>83</v>
      </c>
      <c r="AW2753" s="187" t="s">
        <v>176</v>
      </c>
      <c r="AX2753" s="187" t="s">
        <v>73</v>
      </c>
      <c r="AY2753" s="189" t="s">
        <v>165</v>
      </c>
    </row>
    <row r="2754" s="187" customFormat="true" ht="12" hidden="false" customHeight="false" outlineLevel="0" collapsed="false">
      <c r="B2754" s="188"/>
      <c r="D2754" s="180" t="s">
        <v>174</v>
      </c>
      <c r="E2754" s="189"/>
      <c r="F2754" s="190" t="s">
        <v>882</v>
      </c>
      <c r="H2754" s="191" t="n">
        <v>48.1</v>
      </c>
      <c r="I2754" s="192"/>
      <c r="L2754" s="188"/>
      <c r="M2754" s="193"/>
      <c r="N2754" s="194"/>
      <c r="O2754" s="194"/>
      <c r="P2754" s="194"/>
      <c r="Q2754" s="194"/>
      <c r="R2754" s="194"/>
      <c r="S2754" s="194"/>
      <c r="T2754" s="194"/>
      <c r="U2754" s="195"/>
      <c r="AT2754" s="189" t="s">
        <v>174</v>
      </c>
      <c r="AU2754" s="189" t="s">
        <v>83</v>
      </c>
      <c r="AV2754" s="187" t="s">
        <v>83</v>
      </c>
      <c r="AW2754" s="187" t="s">
        <v>176</v>
      </c>
      <c r="AX2754" s="187" t="s">
        <v>73</v>
      </c>
      <c r="AY2754" s="189" t="s">
        <v>165</v>
      </c>
    </row>
    <row r="2755" s="187" customFormat="true" ht="12" hidden="false" customHeight="false" outlineLevel="0" collapsed="false">
      <c r="B2755" s="188"/>
      <c r="D2755" s="180" t="s">
        <v>174</v>
      </c>
      <c r="E2755" s="189"/>
      <c r="F2755" s="190" t="s">
        <v>883</v>
      </c>
      <c r="H2755" s="191" t="n">
        <v>27.74</v>
      </c>
      <c r="I2755" s="192"/>
      <c r="L2755" s="188"/>
      <c r="M2755" s="193"/>
      <c r="N2755" s="194"/>
      <c r="O2755" s="194"/>
      <c r="P2755" s="194"/>
      <c r="Q2755" s="194"/>
      <c r="R2755" s="194"/>
      <c r="S2755" s="194"/>
      <c r="T2755" s="194"/>
      <c r="U2755" s="195"/>
      <c r="AT2755" s="189" t="s">
        <v>174</v>
      </c>
      <c r="AU2755" s="189" t="s">
        <v>83</v>
      </c>
      <c r="AV2755" s="187" t="s">
        <v>83</v>
      </c>
      <c r="AW2755" s="187" t="s">
        <v>176</v>
      </c>
      <c r="AX2755" s="187" t="s">
        <v>73</v>
      </c>
      <c r="AY2755" s="189" t="s">
        <v>165</v>
      </c>
    </row>
    <row r="2756" s="187" customFormat="true" ht="12" hidden="false" customHeight="false" outlineLevel="0" collapsed="false">
      <c r="B2756" s="188"/>
      <c r="D2756" s="180" t="s">
        <v>174</v>
      </c>
      <c r="E2756" s="189"/>
      <c r="F2756" s="190" t="s">
        <v>884</v>
      </c>
      <c r="H2756" s="191" t="n">
        <v>7.6</v>
      </c>
      <c r="I2756" s="192"/>
      <c r="L2756" s="188"/>
      <c r="M2756" s="193"/>
      <c r="N2756" s="194"/>
      <c r="O2756" s="194"/>
      <c r="P2756" s="194"/>
      <c r="Q2756" s="194"/>
      <c r="R2756" s="194"/>
      <c r="S2756" s="194"/>
      <c r="T2756" s="194"/>
      <c r="U2756" s="195"/>
      <c r="AT2756" s="189" t="s">
        <v>174</v>
      </c>
      <c r="AU2756" s="189" t="s">
        <v>83</v>
      </c>
      <c r="AV2756" s="187" t="s">
        <v>83</v>
      </c>
      <c r="AW2756" s="187" t="s">
        <v>176</v>
      </c>
      <c r="AX2756" s="187" t="s">
        <v>73</v>
      </c>
      <c r="AY2756" s="189" t="s">
        <v>165</v>
      </c>
    </row>
    <row r="2757" s="187" customFormat="true" ht="12" hidden="false" customHeight="false" outlineLevel="0" collapsed="false">
      <c r="B2757" s="188"/>
      <c r="D2757" s="180" t="s">
        <v>174</v>
      </c>
      <c r="E2757" s="189"/>
      <c r="F2757" s="190" t="s">
        <v>885</v>
      </c>
      <c r="H2757" s="191" t="n">
        <v>9.26</v>
      </c>
      <c r="I2757" s="192"/>
      <c r="L2757" s="188"/>
      <c r="M2757" s="193"/>
      <c r="N2757" s="194"/>
      <c r="O2757" s="194"/>
      <c r="P2757" s="194"/>
      <c r="Q2757" s="194"/>
      <c r="R2757" s="194"/>
      <c r="S2757" s="194"/>
      <c r="T2757" s="194"/>
      <c r="U2757" s="195"/>
      <c r="AT2757" s="189" t="s">
        <v>174</v>
      </c>
      <c r="AU2757" s="189" t="s">
        <v>83</v>
      </c>
      <c r="AV2757" s="187" t="s">
        <v>83</v>
      </c>
      <c r="AW2757" s="187" t="s">
        <v>176</v>
      </c>
      <c r="AX2757" s="187" t="s">
        <v>73</v>
      </c>
      <c r="AY2757" s="189" t="s">
        <v>165</v>
      </c>
    </row>
    <row r="2758" s="187" customFormat="true" ht="12" hidden="false" customHeight="false" outlineLevel="0" collapsed="false">
      <c r="B2758" s="188"/>
      <c r="D2758" s="180" t="s">
        <v>174</v>
      </c>
      <c r="E2758" s="189"/>
      <c r="F2758" s="190" t="s">
        <v>886</v>
      </c>
      <c r="H2758" s="191" t="n">
        <v>10.08</v>
      </c>
      <c r="I2758" s="192"/>
      <c r="L2758" s="188"/>
      <c r="M2758" s="193"/>
      <c r="N2758" s="194"/>
      <c r="O2758" s="194"/>
      <c r="P2758" s="194"/>
      <c r="Q2758" s="194"/>
      <c r="R2758" s="194"/>
      <c r="S2758" s="194"/>
      <c r="T2758" s="194"/>
      <c r="U2758" s="195"/>
      <c r="AT2758" s="189" t="s">
        <v>174</v>
      </c>
      <c r="AU2758" s="189" t="s">
        <v>83</v>
      </c>
      <c r="AV2758" s="187" t="s">
        <v>83</v>
      </c>
      <c r="AW2758" s="187" t="s">
        <v>176</v>
      </c>
      <c r="AX2758" s="187" t="s">
        <v>73</v>
      </c>
      <c r="AY2758" s="189" t="s">
        <v>165</v>
      </c>
    </row>
    <row r="2759" s="187" customFormat="true" ht="12" hidden="false" customHeight="false" outlineLevel="0" collapsed="false">
      <c r="B2759" s="188"/>
      <c r="D2759" s="180" t="s">
        <v>174</v>
      </c>
      <c r="E2759" s="189"/>
      <c r="F2759" s="190" t="s">
        <v>887</v>
      </c>
      <c r="H2759" s="191" t="n">
        <v>11.7</v>
      </c>
      <c r="I2759" s="192"/>
      <c r="L2759" s="188"/>
      <c r="M2759" s="193"/>
      <c r="N2759" s="194"/>
      <c r="O2759" s="194"/>
      <c r="P2759" s="194"/>
      <c r="Q2759" s="194"/>
      <c r="R2759" s="194"/>
      <c r="S2759" s="194"/>
      <c r="T2759" s="194"/>
      <c r="U2759" s="195"/>
      <c r="AT2759" s="189" t="s">
        <v>174</v>
      </c>
      <c r="AU2759" s="189" t="s">
        <v>83</v>
      </c>
      <c r="AV2759" s="187" t="s">
        <v>83</v>
      </c>
      <c r="AW2759" s="187" t="s">
        <v>176</v>
      </c>
      <c r="AX2759" s="187" t="s">
        <v>73</v>
      </c>
      <c r="AY2759" s="189" t="s">
        <v>165</v>
      </c>
    </row>
    <row r="2760" s="187" customFormat="true" ht="12" hidden="false" customHeight="false" outlineLevel="0" collapsed="false">
      <c r="B2760" s="188"/>
      <c r="D2760" s="180" t="s">
        <v>174</v>
      </c>
      <c r="E2760" s="189"/>
      <c r="F2760" s="190" t="s">
        <v>888</v>
      </c>
      <c r="H2760" s="191" t="n">
        <v>7.6</v>
      </c>
      <c r="I2760" s="192"/>
      <c r="L2760" s="188"/>
      <c r="M2760" s="193"/>
      <c r="N2760" s="194"/>
      <c r="O2760" s="194"/>
      <c r="P2760" s="194"/>
      <c r="Q2760" s="194"/>
      <c r="R2760" s="194"/>
      <c r="S2760" s="194"/>
      <c r="T2760" s="194"/>
      <c r="U2760" s="195"/>
      <c r="AT2760" s="189" t="s">
        <v>174</v>
      </c>
      <c r="AU2760" s="189" t="s">
        <v>83</v>
      </c>
      <c r="AV2760" s="187" t="s">
        <v>83</v>
      </c>
      <c r="AW2760" s="187" t="s">
        <v>176</v>
      </c>
      <c r="AX2760" s="187" t="s">
        <v>73</v>
      </c>
      <c r="AY2760" s="189" t="s">
        <v>165</v>
      </c>
    </row>
    <row r="2761" s="187" customFormat="true" ht="12" hidden="false" customHeight="false" outlineLevel="0" collapsed="false">
      <c r="B2761" s="188"/>
      <c r="D2761" s="180" t="s">
        <v>174</v>
      </c>
      <c r="E2761" s="189"/>
      <c r="F2761" s="190" t="s">
        <v>889</v>
      </c>
      <c r="H2761" s="191" t="n">
        <v>9</v>
      </c>
      <c r="I2761" s="192"/>
      <c r="L2761" s="188"/>
      <c r="M2761" s="193"/>
      <c r="N2761" s="194"/>
      <c r="O2761" s="194"/>
      <c r="P2761" s="194"/>
      <c r="Q2761" s="194"/>
      <c r="R2761" s="194"/>
      <c r="S2761" s="194"/>
      <c r="T2761" s="194"/>
      <c r="U2761" s="195"/>
      <c r="AT2761" s="189" t="s">
        <v>174</v>
      </c>
      <c r="AU2761" s="189" t="s">
        <v>83</v>
      </c>
      <c r="AV2761" s="187" t="s">
        <v>83</v>
      </c>
      <c r="AW2761" s="187" t="s">
        <v>176</v>
      </c>
      <c r="AX2761" s="187" t="s">
        <v>73</v>
      </c>
      <c r="AY2761" s="189" t="s">
        <v>165</v>
      </c>
    </row>
    <row r="2762" s="187" customFormat="true" ht="12" hidden="false" customHeight="false" outlineLevel="0" collapsed="false">
      <c r="B2762" s="188"/>
      <c r="D2762" s="180" t="s">
        <v>174</v>
      </c>
      <c r="E2762" s="189"/>
      <c r="F2762" s="190" t="s">
        <v>890</v>
      </c>
      <c r="H2762" s="191" t="n">
        <v>36</v>
      </c>
      <c r="I2762" s="192"/>
      <c r="L2762" s="188"/>
      <c r="M2762" s="193"/>
      <c r="N2762" s="194"/>
      <c r="O2762" s="194"/>
      <c r="P2762" s="194"/>
      <c r="Q2762" s="194"/>
      <c r="R2762" s="194"/>
      <c r="S2762" s="194"/>
      <c r="T2762" s="194"/>
      <c r="U2762" s="195"/>
      <c r="AT2762" s="189" t="s">
        <v>174</v>
      </c>
      <c r="AU2762" s="189" t="s">
        <v>83</v>
      </c>
      <c r="AV2762" s="187" t="s">
        <v>83</v>
      </c>
      <c r="AW2762" s="187" t="s">
        <v>176</v>
      </c>
      <c r="AX2762" s="187" t="s">
        <v>73</v>
      </c>
      <c r="AY2762" s="189" t="s">
        <v>165</v>
      </c>
    </row>
    <row r="2763" s="187" customFormat="true" ht="12" hidden="false" customHeight="false" outlineLevel="0" collapsed="false">
      <c r="B2763" s="188"/>
      <c r="D2763" s="180" t="s">
        <v>174</v>
      </c>
      <c r="E2763" s="189"/>
      <c r="F2763" s="190" t="s">
        <v>891</v>
      </c>
      <c r="H2763" s="191" t="n">
        <v>12.1</v>
      </c>
      <c r="I2763" s="192"/>
      <c r="L2763" s="188"/>
      <c r="M2763" s="193"/>
      <c r="N2763" s="194"/>
      <c r="O2763" s="194"/>
      <c r="P2763" s="194"/>
      <c r="Q2763" s="194"/>
      <c r="R2763" s="194"/>
      <c r="S2763" s="194"/>
      <c r="T2763" s="194"/>
      <c r="U2763" s="195"/>
      <c r="AT2763" s="189" t="s">
        <v>174</v>
      </c>
      <c r="AU2763" s="189" t="s">
        <v>83</v>
      </c>
      <c r="AV2763" s="187" t="s">
        <v>83</v>
      </c>
      <c r="AW2763" s="187" t="s">
        <v>176</v>
      </c>
      <c r="AX2763" s="187" t="s">
        <v>73</v>
      </c>
      <c r="AY2763" s="189" t="s">
        <v>165</v>
      </c>
    </row>
    <row r="2764" s="187" customFormat="true" ht="12" hidden="false" customHeight="false" outlineLevel="0" collapsed="false">
      <c r="B2764" s="188"/>
      <c r="D2764" s="180" t="s">
        <v>174</v>
      </c>
      <c r="E2764" s="189"/>
      <c r="F2764" s="190" t="s">
        <v>892</v>
      </c>
      <c r="H2764" s="191" t="n">
        <v>8.7</v>
      </c>
      <c r="I2764" s="192"/>
      <c r="L2764" s="188"/>
      <c r="M2764" s="193"/>
      <c r="N2764" s="194"/>
      <c r="O2764" s="194"/>
      <c r="P2764" s="194"/>
      <c r="Q2764" s="194"/>
      <c r="R2764" s="194"/>
      <c r="S2764" s="194"/>
      <c r="T2764" s="194"/>
      <c r="U2764" s="195"/>
      <c r="AT2764" s="189" t="s">
        <v>174</v>
      </c>
      <c r="AU2764" s="189" t="s">
        <v>83</v>
      </c>
      <c r="AV2764" s="187" t="s">
        <v>83</v>
      </c>
      <c r="AW2764" s="187" t="s">
        <v>176</v>
      </c>
      <c r="AX2764" s="187" t="s">
        <v>73</v>
      </c>
      <c r="AY2764" s="189" t="s">
        <v>165</v>
      </c>
    </row>
    <row r="2765" s="187" customFormat="true" ht="12" hidden="false" customHeight="false" outlineLevel="0" collapsed="false">
      <c r="B2765" s="188"/>
      <c r="D2765" s="180" t="s">
        <v>174</v>
      </c>
      <c r="E2765" s="189"/>
      <c r="F2765" s="190" t="s">
        <v>893</v>
      </c>
      <c r="H2765" s="191" t="n">
        <v>9.2</v>
      </c>
      <c r="I2765" s="192"/>
      <c r="L2765" s="188"/>
      <c r="M2765" s="193"/>
      <c r="N2765" s="194"/>
      <c r="O2765" s="194"/>
      <c r="P2765" s="194"/>
      <c r="Q2765" s="194"/>
      <c r="R2765" s="194"/>
      <c r="S2765" s="194"/>
      <c r="T2765" s="194"/>
      <c r="U2765" s="195"/>
      <c r="AT2765" s="189" t="s">
        <v>174</v>
      </c>
      <c r="AU2765" s="189" t="s">
        <v>83</v>
      </c>
      <c r="AV2765" s="187" t="s">
        <v>83</v>
      </c>
      <c r="AW2765" s="187" t="s">
        <v>176</v>
      </c>
      <c r="AX2765" s="187" t="s">
        <v>73</v>
      </c>
      <c r="AY2765" s="189" t="s">
        <v>165</v>
      </c>
    </row>
    <row r="2766" s="187" customFormat="true" ht="12" hidden="false" customHeight="false" outlineLevel="0" collapsed="false">
      <c r="B2766" s="188"/>
      <c r="D2766" s="180" t="s">
        <v>174</v>
      </c>
      <c r="E2766" s="189"/>
      <c r="F2766" s="190" t="s">
        <v>894</v>
      </c>
      <c r="H2766" s="191" t="n">
        <v>9.2</v>
      </c>
      <c r="I2766" s="192"/>
      <c r="L2766" s="188"/>
      <c r="M2766" s="193"/>
      <c r="N2766" s="194"/>
      <c r="O2766" s="194"/>
      <c r="P2766" s="194"/>
      <c r="Q2766" s="194"/>
      <c r="R2766" s="194"/>
      <c r="S2766" s="194"/>
      <c r="T2766" s="194"/>
      <c r="U2766" s="195"/>
      <c r="AT2766" s="189" t="s">
        <v>174</v>
      </c>
      <c r="AU2766" s="189" t="s">
        <v>83</v>
      </c>
      <c r="AV2766" s="187" t="s">
        <v>83</v>
      </c>
      <c r="AW2766" s="187" t="s">
        <v>176</v>
      </c>
      <c r="AX2766" s="187" t="s">
        <v>73</v>
      </c>
      <c r="AY2766" s="189" t="s">
        <v>165</v>
      </c>
    </row>
    <row r="2767" s="187" customFormat="true" ht="12" hidden="false" customHeight="false" outlineLevel="0" collapsed="false">
      <c r="B2767" s="188"/>
      <c r="D2767" s="180" t="s">
        <v>174</v>
      </c>
      <c r="E2767" s="189"/>
      <c r="F2767" s="190" t="s">
        <v>895</v>
      </c>
      <c r="H2767" s="191" t="n">
        <v>9.2</v>
      </c>
      <c r="I2767" s="192"/>
      <c r="L2767" s="188"/>
      <c r="M2767" s="193"/>
      <c r="N2767" s="194"/>
      <c r="O2767" s="194"/>
      <c r="P2767" s="194"/>
      <c r="Q2767" s="194"/>
      <c r="R2767" s="194"/>
      <c r="S2767" s="194"/>
      <c r="T2767" s="194"/>
      <c r="U2767" s="195"/>
      <c r="AT2767" s="189" t="s">
        <v>174</v>
      </c>
      <c r="AU2767" s="189" t="s">
        <v>83</v>
      </c>
      <c r="AV2767" s="187" t="s">
        <v>83</v>
      </c>
      <c r="AW2767" s="187" t="s">
        <v>176</v>
      </c>
      <c r="AX2767" s="187" t="s">
        <v>73</v>
      </c>
      <c r="AY2767" s="189" t="s">
        <v>165</v>
      </c>
    </row>
    <row r="2768" s="187" customFormat="true" ht="12" hidden="false" customHeight="false" outlineLevel="0" collapsed="false">
      <c r="B2768" s="188"/>
      <c r="D2768" s="180" t="s">
        <v>174</v>
      </c>
      <c r="E2768" s="189"/>
      <c r="F2768" s="190" t="s">
        <v>896</v>
      </c>
      <c r="H2768" s="191" t="n">
        <v>16.3</v>
      </c>
      <c r="I2768" s="192"/>
      <c r="L2768" s="188"/>
      <c r="M2768" s="193"/>
      <c r="N2768" s="194"/>
      <c r="O2768" s="194"/>
      <c r="P2768" s="194"/>
      <c r="Q2768" s="194"/>
      <c r="R2768" s="194"/>
      <c r="S2768" s="194"/>
      <c r="T2768" s="194"/>
      <c r="U2768" s="195"/>
      <c r="AT2768" s="189" t="s">
        <v>174</v>
      </c>
      <c r="AU2768" s="189" t="s">
        <v>83</v>
      </c>
      <c r="AV2768" s="187" t="s">
        <v>83</v>
      </c>
      <c r="AW2768" s="187" t="s">
        <v>176</v>
      </c>
      <c r="AX2768" s="187" t="s">
        <v>73</v>
      </c>
      <c r="AY2768" s="189" t="s">
        <v>165</v>
      </c>
    </row>
    <row r="2769" s="178" customFormat="true" ht="12" hidden="false" customHeight="false" outlineLevel="0" collapsed="false">
      <c r="B2769" s="179"/>
      <c r="D2769" s="180" t="s">
        <v>174</v>
      </c>
      <c r="E2769" s="181"/>
      <c r="F2769" s="182" t="s">
        <v>375</v>
      </c>
      <c r="H2769" s="181"/>
      <c r="I2769" s="183"/>
      <c r="L2769" s="179"/>
      <c r="M2769" s="184"/>
      <c r="N2769" s="185"/>
      <c r="O2769" s="185"/>
      <c r="P2769" s="185"/>
      <c r="Q2769" s="185"/>
      <c r="R2769" s="185"/>
      <c r="S2769" s="185"/>
      <c r="T2769" s="185"/>
      <c r="U2769" s="186"/>
      <c r="AT2769" s="181" t="s">
        <v>174</v>
      </c>
      <c r="AU2769" s="181" t="s">
        <v>83</v>
      </c>
      <c r="AV2769" s="178" t="s">
        <v>81</v>
      </c>
      <c r="AW2769" s="178" t="s">
        <v>176</v>
      </c>
      <c r="AX2769" s="178" t="s">
        <v>73</v>
      </c>
      <c r="AY2769" s="181" t="s">
        <v>165</v>
      </c>
    </row>
    <row r="2770" s="187" customFormat="true" ht="12" hidden="false" customHeight="false" outlineLevel="0" collapsed="false">
      <c r="B2770" s="188"/>
      <c r="D2770" s="180" t="s">
        <v>174</v>
      </c>
      <c r="E2770" s="189"/>
      <c r="F2770" s="190" t="s">
        <v>897</v>
      </c>
      <c r="H2770" s="191" t="n">
        <v>9.16</v>
      </c>
      <c r="I2770" s="192"/>
      <c r="L2770" s="188"/>
      <c r="M2770" s="193"/>
      <c r="N2770" s="194"/>
      <c r="O2770" s="194"/>
      <c r="P2770" s="194"/>
      <c r="Q2770" s="194"/>
      <c r="R2770" s="194"/>
      <c r="S2770" s="194"/>
      <c r="T2770" s="194"/>
      <c r="U2770" s="195"/>
      <c r="AT2770" s="189" t="s">
        <v>174</v>
      </c>
      <c r="AU2770" s="189" t="s">
        <v>83</v>
      </c>
      <c r="AV2770" s="187" t="s">
        <v>83</v>
      </c>
      <c r="AW2770" s="187" t="s">
        <v>176</v>
      </c>
      <c r="AX2770" s="187" t="s">
        <v>73</v>
      </c>
      <c r="AY2770" s="189" t="s">
        <v>165</v>
      </c>
    </row>
    <row r="2771" s="187" customFormat="true" ht="12" hidden="false" customHeight="false" outlineLevel="0" collapsed="false">
      <c r="B2771" s="188"/>
      <c r="D2771" s="180" t="s">
        <v>174</v>
      </c>
      <c r="E2771" s="189"/>
      <c r="F2771" s="190" t="s">
        <v>898</v>
      </c>
      <c r="H2771" s="191" t="n">
        <v>10.36</v>
      </c>
      <c r="I2771" s="192"/>
      <c r="L2771" s="188"/>
      <c r="M2771" s="193"/>
      <c r="N2771" s="194"/>
      <c r="O2771" s="194"/>
      <c r="P2771" s="194"/>
      <c r="Q2771" s="194"/>
      <c r="R2771" s="194"/>
      <c r="S2771" s="194"/>
      <c r="T2771" s="194"/>
      <c r="U2771" s="195"/>
      <c r="AT2771" s="189" t="s">
        <v>174</v>
      </c>
      <c r="AU2771" s="189" t="s">
        <v>83</v>
      </c>
      <c r="AV2771" s="187" t="s">
        <v>83</v>
      </c>
      <c r="AW2771" s="187" t="s">
        <v>176</v>
      </c>
      <c r="AX2771" s="187" t="s">
        <v>73</v>
      </c>
      <c r="AY2771" s="189" t="s">
        <v>165</v>
      </c>
    </row>
    <row r="2772" s="187" customFormat="true" ht="24" hidden="false" customHeight="false" outlineLevel="0" collapsed="false">
      <c r="B2772" s="188"/>
      <c r="D2772" s="180" t="s">
        <v>174</v>
      </c>
      <c r="E2772" s="189"/>
      <c r="F2772" s="190" t="s">
        <v>899</v>
      </c>
      <c r="H2772" s="191" t="n">
        <v>34.9</v>
      </c>
      <c r="I2772" s="192"/>
      <c r="L2772" s="188"/>
      <c r="M2772" s="193"/>
      <c r="N2772" s="194"/>
      <c r="O2772" s="194"/>
      <c r="P2772" s="194"/>
      <c r="Q2772" s="194"/>
      <c r="R2772" s="194"/>
      <c r="S2772" s="194"/>
      <c r="T2772" s="194"/>
      <c r="U2772" s="195"/>
      <c r="AT2772" s="189" t="s">
        <v>174</v>
      </c>
      <c r="AU2772" s="189" t="s">
        <v>83</v>
      </c>
      <c r="AV2772" s="187" t="s">
        <v>83</v>
      </c>
      <c r="AW2772" s="187" t="s">
        <v>176</v>
      </c>
      <c r="AX2772" s="187" t="s">
        <v>73</v>
      </c>
      <c r="AY2772" s="189" t="s">
        <v>165</v>
      </c>
    </row>
    <row r="2773" s="187" customFormat="true" ht="12" hidden="false" customHeight="false" outlineLevel="0" collapsed="false">
      <c r="B2773" s="188"/>
      <c r="D2773" s="180" t="s">
        <v>174</v>
      </c>
      <c r="E2773" s="189"/>
      <c r="F2773" s="190" t="s">
        <v>900</v>
      </c>
      <c r="H2773" s="191" t="n">
        <v>22.4</v>
      </c>
      <c r="I2773" s="192"/>
      <c r="L2773" s="188"/>
      <c r="M2773" s="193"/>
      <c r="N2773" s="194"/>
      <c r="O2773" s="194"/>
      <c r="P2773" s="194"/>
      <c r="Q2773" s="194"/>
      <c r="R2773" s="194"/>
      <c r="S2773" s="194"/>
      <c r="T2773" s="194"/>
      <c r="U2773" s="195"/>
      <c r="AT2773" s="189" t="s">
        <v>174</v>
      </c>
      <c r="AU2773" s="189" t="s">
        <v>83</v>
      </c>
      <c r="AV2773" s="187" t="s">
        <v>83</v>
      </c>
      <c r="AW2773" s="187" t="s">
        <v>176</v>
      </c>
      <c r="AX2773" s="187" t="s">
        <v>73</v>
      </c>
      <c r="AY2773" s="189" t="s">
        <v>165</v>
      </c>
    </row>
    <row r="2774" s="187" customFormat="true" ht="12" hidden="false" customHeight="false" outlineLevel="0" collapsed="false">
      <c r="B2774" s="188"/>
      <c r="D2774" s="180" t="s">
        <v>174</v>
      </c>
      <c r="E2774" s="189"/>
      <c r="F2774" s="190" t="s">
        <v>901</v>
      </c>
      <c r="H2774" s="191" t="n">
        <v>10.4</v>
      </c>
      <c r="I2774" s="192"/>
      <c r="L2774" s="188"/>
      <c r="M2774" s="193"/>
      <c r="N2774" s="194"/>
      <c r="O2774" s="194"/>
      <c r="P2774" s="194"/>
      <c r="Q2774" s="194"/>
      <c r="R2774" s="194"/>
      <c r="S2774" s="194"/>
      <c r="T2774" s="194"/>
      <c r="U2774" s="195"/>
      <c r="AT2774" s="189" t="s">
        <v>174</v>
      </c>
      <c r="AU2774" s="189" t="s">
        <v>83</v>
      </c>
      <c r="AV2774" s="187" t="s">
        <v>83</v>
      </c>
      <c r="AW2774" s="187" t="s">
        <v>176</v>
      </c>
      <c r="AX2774" s="187" t="s">
        <v>73</v>
      </c>
      <c r="AY2774" s="189" t="s">
        <v>165</v>
      </c>
    </row>
    <row r="2775" s="187" customFormat="true" ht="12" hidden="false" customHeight="false" outlineLevel="0" collapsed="false">
      <c r="B2775" s="188"/>
      <c r="D2775" s="180" t="s">
        <v>174</v>
      </c>
      <c r="E2775" s="189"/>
      <c r="F2775" s="190" t="s">
        <v>902</v>
      </c>
      <c r="H2775" s="191" t="n">
        <v>16.2</v>
      </c>
      <c r="I2775" s="192"/>
      <c r="L2775" s="188"/>
      <c r="M2775" s="193"/>
      <c r="N2775" s="194"/>
      <c r="O2775" s="194"/>
      <c r="P2775" s="194"/>
      <c r="Q2775" s="194"/>
      <c r="R2775" s="194"/>
      <c r="S2775" s="194"/>
      <c r="T2775" s="194"/>
      <c r="U2775" s="195"/>
      <c r="AT2775" s="189" t="s">
        <v>174</v>
      </c>
      <c r="AU2775" s="189" t="s">
        <v>83</v>
      </c>
      <c r="AV2775" s="187" t="s">
        <v>83</v>
      </c>
      <c r="AW2775" s="187" t="s">
        <v>176</v>
      </c>
      <c r="AX2775" s="187" t="s">
        <v>73</v>
      </c>
      <c r="AY2775" s="189" t="s">
        <v>165</v>
      </c>
    </row>
    <row r="2776" s="187" customFormat="true" ht="12" hidden="false" customHeight="false" outlineLevel="0" collapsed="false">
      <c r="B2776" s="188"/>
      <c r="D2776" s="180" t="s">
        <v>174</v>
      </c>
      <c r="E2776" s="189"/>
      <c r="F2776" s="190" t="s">
        <v>903</v>
      </c>
      <c r="H2776" s="191" t="n">
        <v>17.8</v>
      </c>
      <c r="I2776" s="192"/>
      <c r="L2776" s="188"/>
      <c r="M2776" s="193"/>
      <c r="N2776" s="194"/>
      <c r="O2776" s="194"/>
      <c r="P2776" s="194"/>
      <c r="Q2776" s="194"/>
      <c r="R2776" s="194"/>
      <c r="S2776" s="194"/>
      <c r="T2776" s="194"/>
      <c r="U2776" s="195"/>
      <c r="AT2776" s="189" t="s">
        <v>174</v>
      </c>
      <c r="AU2776" s="189" t="s">
        <v>83</v>
      </c>
      <c r="AV2776" s="187" t="s">
        <v>83</v>
      </c>
      <c r="AW2776" s="187" t="s">
        <v>176</v>
      </c>
      <c r="AX2776" s="187" t="s">
        <v>73</v>
      </c>
      <c r="AY2776" s="189" t="s">
        <v>165</v>
      </c>
    </row>
    <row r="2777" s="187" customFormat="true" ht="24" hidden="false" customHeight="false" outlineLevel="0" collapsed="false">
      <c r="B2777" s="188"/>
      <c r="D2777" s="180" t="s">
        <v>174</v>
      </c>
      <c r="E2777" s="189"/>
      <c r="F2777" s="190" t="s">
        <v>904</v>
      </c>
      <c r="H2777" s="191" t="n">
        <v>34.9</v>
      </c>
      <c r="I2777" s="192"/>
      <c r="L2777" s="188"/>
      <c r="M2777" s="193"/>
      <c r="N2777" s="194"/>
      <c r="O2777" s="194"/>
      <c r="P2777" s="194"/>
      <c r="Q2777" s="194"/>
      <c r="R2777" s="194"/>
      <c r="S2777" s="194"/>
      <c r="T2777" s="194"/>
      <c r="U2777" s="195"/>
      <c r="AT2777" s="189" t="s">
        <v>174</v>
      </c>
      <c r="AU2777" s="189" t="s">
        <v>83</v>
      </c>
      <c r="AV2777" s="187" t="s">
        <v>83</v>
      </c>
      <c r="AW2777" s="187" t="s">
        <v>176</v>
      </c>
      <c r="AX2777" s="187" t="s">
        <v>73</v>
      </c>
      <c r="AY2777" s="189" t="s">
        <v>165</v>
      </c>
    </row>
    <row r="2778" s="187" customFormat="true" ht="12" hidden="false" customHeight="false" outlineLevel="0" collapsed="false">
      <c r="B2778" s="188"/>
      <c r="D2778" s="180" t="s">
        <v>174</v>
      </c>
      <c r="E2778" s="189"/>
      <c r="F2778" s="190" t="s">
        <v>905</v>
      </c>
      <c r="H2778" s="191" t="n">
        <v>22.4</v>
      </c>
      <c r="I2778" s="192"/>
      <c r="L2778" s="188"/>
      <c r="M2778" s="193"/>
      <c r="N2778" s="194"/>
      <c r="O2778" s="194"/>
      <c r="P2778" s="194"/>
      <c r="Q2778" s="194"/>
      <c r="R2778" s="194"/>
      <c r="S2778" s="194"/>
      <c r="T2778" s="194"/>
      <c r="U2778" s="195"/>
      <c r="AT2778" s="189" t="s">
        <v>174</v>
      </c>
      <c r="AU2778" s="189" t="s">
        <v>83</v>
      </c>
      <c r="AV2778" s="187" t="s">
        <v>83</v>
      </c>
      <c r="AW2778" s="187" t="s">
        <v>176</v>
      </c>
      <c r="AX2778" s="187" t="s">
        <v>73</v>
      </c>
      <c r="AY2778" s="189" t="s">
        <v>165</v>
      </c>
    </row>
    <row r="2779" s="187" customFormat="true" ht="12" hidden="false" customHeight="false" outlineLevel="0" collapsed="false">
      <c r="B2779" s="188"/>
      <c r="D2779" s="180" t="s">
        <v>174</v>
      </c>
      <c r="E2779" s="189"/>
      <c r="F2779" s="190" t="s">
        <v>906</v>
      </c>
      <c r="H2779" s="191" t="n">
        <v>10.4</v>
      </c>
      <c r="I2779" s="192"/>
      <c r="L2779" s="188"/>
      <c r="M2779" s="193"/>
      <c r="N2779" s="194"/>
      <c r="O2779" s="194"/>
      <c r="P2779" s="194"/>
      <c r="Q2779" s="194"/>
      <c r="R2779" s="194"/>
      <c r="S2779" s="194"/>
      <c r="T2779" s="194"/>
      <c r="U2779" s="195"/>
      <c r="AT2779" s="189" t="s">
        <v>174</v>
      </c>
      <c r="AU2779" s="189" t="s">
        <v>83</v>
      </c>
      <c r="AV2779" s="187" t="s">
        <v>83</v>
      </c>
      <c r="AW2779" s="187" t="s">
        <v>176</v>
      </c>
      <c r="AX2779" s="187" t="s">
        <v>73</v>
      </c>
      <c r="AY2779" s="189" t="s">
        <v>165</v>
      </c>
    </row>
    <row r="2780" s="187" customFormat="true" ht="12" hidden="false" customHeight="false" outlineLevel="0" collapsed="false">
      <c r="B2780" s="188"/>
      <c r="D2780" s="180" t="s">
        <v>174</v>
      </c>
      <c r="E2780" s="189"/>
      <c r="F2780" s="190" t="s">
        <v>2800</v>
      </c>
      <c r="H2780" s="191" t="n">
        <v>9.16</v>
      </c>
      <c r="I2780" s="192"/>
      <c r="L2780" s="188"/>
      <c r="M2780" s="193"/>
      <c r="N2780" s="194"/>
      <c r="O2780" s="194"/>
      <c r="P2780" s="194"/>
      <c r="Q2780" s="194"/>
      <c r="R2780" s="194"/>
      <c r="S2780" s="194"/>
      <c r="T2780" s="194"/>
      <c r="U2780" s="195"/>
      <c r="AT2780" s="189" t="s">
        <v>174</v>
      </c>
      <c r="AU2780" s="189" t="s">
        <v>83</v>
      </c>
      <c r="AV2780" s="187" t="s">
        <v>83</v>
      </c>
      <c r="AW2780" s="187" t="s">
        <v>176</v>
      </c>
      <c r="AX2780" s="187" t="s">
        <v>73</v>
      </c>
      <c r="AY2780" s="189" t="s">
        <v>165</v>
      </c>
    </row>
    <row r="2781" s="187" customFormat="true" ht="12" hidden="false" customHeight="false" outlineLevel="0" collapsed="false">
      <c r="B2781" s="188"/>
      <c r="D2781" s="180" t="s">
        <v>174</v>
      </c>
      <c r="E2781" s="189"/>
      <c r="F2781" s="190" t="s">
        <v>908</v>
      </c>
      <c r="H2781" s="191" t="n">
        <v>10.36</v>
      </c>
      <c r="I2781" s="192"/>
      <c r="L2781" s="188"/>
      <c r="M2781" s="193"/>
      <c r="N2781" s="194"/>
      <c r="O2781" s="194"/>
      <c r="P2781" s="194"/>
      <c r="Q2781" s="194"/>
      <c r="R2781" s="194"/>
      <c r="S2781" s="194"/>
      <c r="T2781" s="194"/>
      <c r="U2781" s="195"/>
      <c r="AT2781" s="189" t="s">
        <v>174</v>
      </c>
      <c r="AU2781" s="189" t="s">
        <v>83</v>
      </c>
      <c r="AV2781" s="187" t="s">
        <v>83</v>
      </c>
      <c r="AW2781" s="187" t="s">
        <v>176</v>
      </c>
      <c r="AX2781" s="187" t="s">
        <v>73</v>
      </c>
      <c r="AY2781" s="189" t="s">
        <v>165</v>
      </c>
    </row>
    <row r="2782" s="178" customFormat="true" ht="12" hidden="false" customHeight="false" outlineLevel="0" collapsed="false">
      <c r="B2782" s="179"/>
      <c r="D2782" s="180" t="s">
        <v>174</v>
      </c>
      <c r="E2782" s="181"/>
      <c r="F2782" s="182" t="s">
        <v>377</v>
      </c>
      <c r="H2782" s="181"/>
      <c r="I2782" s="183"/>
      <c r="L2782" s="179"/>
      <c r="M2782" s="184"/>
      <c r="N2782" s="185"/>
      <c r="O2782" s="185"/>
      <c r="P2782" s="185"/>
      <c r="Q2782" s="185"/>
      <c r="R2782" s="185"/>
      <c r="S2782" s="185"/>
      <c r="T2782" s="185"/>
      <c r="U2782" s="186"/>
      <c r="AT2782" s="181" t="s">
        <v>174</v>
      </c>
      <c r="AU2782" s="181" t="s">
        <v>83</v>
      </c>
      <c r="AV2782" s="178" t="s">
        <v>81</v>
      </c>
      <c r="AW2782" s="178" t="s">
        <v>176</v>
      </c>
      <c r="AX2782" s="178" t="s">
        <v>73</v>
      </c>
      <c r="AY2782" s="181" t="s">
        <v>165</v>
      </c>
    </row>
    <row r="2783" s="187" customFormat="true" ht="12" hidden="false" customHeight="false" outlineLevel="0" collapsed="false">
      <c r="B2783" s="188"/>
      <c r="D2783" s="180" t="s">
        <v>174</v>
      </c>
      <c r="E2783" s="189"/>
      <c r="F2783" s="190" t="s">
        <v>909</v>
      </c>
      <c r="H2783" s="191" t="n">
        <v>9.16</v>
      </c>
      <c r="I2783" s="192"/>
      <c r="L2783" s="188"/>
      <c r="M2783" s="193"/>
      <c r="N2783" s="194"/>
      <c r="O2783" s="194"/>
      <c r="P2783" s="194"/>
      <c r="Q2783" s="194"/>
      <c r="R2783" s="194"/>
      <c r="S2783" s="194"/>
      <c r="T2783" s="194"/>
      <c r="U2783" s="195"/>
      <c r="AT2783" s="189" t="s">
        <v>174</v>
      </c>
      <c r="AU2783" s="189" t="s">
        <v>83</v>
      </c>
      <c r="AV2783" s="187" t="s">
        <v>83</v>
      </c>
      <c r="AW2783" s="187" t="s">
        <v>176</v>
      </c>
      <c r="AX2783" s="187" t="s">
        <v>73</v>
      </c>
      <c r="AY2783" s="189" t="s">
        <v>165</v>
      </c>
    </row>
    <row r="2784" s="187" customFormat="true" ht="12" hidden="false" customHeight="false" outlineLevel="0" collapsed="false">
      <c r="B2784" s="188"/>
      <c r="D2784" s="180" t="s">
        <v>174</v>
      </c>
      <c r="E2784" s="189"/>
      <c r="F2784" s="190" t="s">
        <v>910</v>
      </c>
      <c r="H2784" s="191" t="n">
        <v>10.36</v>
      </c>
      <c r="I2784" s="192"/>
      <c r="L2784" s="188"/>
      <c r="M2784" s="193"/>
      <c r="N2784" s="194"/>
      <c r="O2784" s="194"/>
      <c r="P2784" s="194"/>
      <c r="Q2784" s="194"/>
      <c r="R2784" s="194"/>
      <c r="S2784" s="194"/>
      <c r="T2784" s="194"/>
      <c r="U2784" s="195"/>
      <c r="AT2784" s="189" t="s">
        <v>174</v>
      </c>
      <c r="AU2784" s="189" t="s">
        <v>83</v>
      </c>
      <c r="AV2784" s="187" t="s">
        <v>83</v>
      </c>
      <c r="AW2784" s="187" t="s">
        <v>176</v>
      </c>
      <c r="AX2784" s="187" t="s">
        <v>73</v>
      </c>
      <c r="AY2784" s="189" t="s">
        <v>165</v>
      </c>
    </row>
    <row r="2785" s="187" customFormat="true" ht="24" hidden="false" customHeight="false" outlineLevel="0" collapsed="false">
      <c r="B2785" s="188"/>
      <c r="D2785" s="180" t="s">
        <v>174</v>
      </c>
      <c r="E2785" s="189"/>
      <c r="F2785" s="190" t="s">
        <v>911</v>
      </c>
      <c r="H2785" s="191" t="n">
        <v>34.9</v>
      </c>
      <c r="I2785" s="192"/>
      <c r="L2785" s="188"/>
      <c r="M2785" s="193"/>
      <c r="N2785" s="194"/>
      <c r="O2785" s="194"/>
      <c r="P2785" s="194"/>
      <c r="Q2785" s="194"/>
      <c r="R2785" s="194"/>
      <c r="S2785" s="194"/>
      <c r="T2785" s="194"/>
      <c r="U2785" s="195"/>
      <c r="AT2785" s="189" t="s">
        <v>174</v>
      </c>
      <c r="AU2785" s="189" t="s">
        <v>83</v>
      </c>
      <c r="AV2785" s="187" t="s">
        <v>83</v>
      </c>
      <c r="AW2785" s="187" t="s">
        <v>176</v>
      </c>
      <c r="AX2785" s="187" t="s">
        <v>73</v>
      </c>
      <c r="AY2785" s="189" t="s">
        <v>165</v>
      </c>
    </row>
    <row r="2786" s="187" customFormat="true" ht="12" hidden="false" customHeight="false" outlineLevel="0" collapsed="false">
      <c r="B2786" s="188"/>
      <c r="D2786" s="180" t="s">
        <v>174</v>
      </c>
      <c r="E2786" s="189"/>
      <c r="F2786" s="190" t="s">
        <v>2801</v>
      </c>
      <c r="H2786" s="191" t="n">
        <v>22.4</v>
      </c>
      <c r="I2786" s="192"/>
      <c r="L2786" s="188"/>
      <c r="M2786" s="193"/>
      <c r="N2786" s="194"/>
      <c r="O2786" s="194"/>
      <c r="P2786" s="194"/>
      <c r="Q2786" s="194"/>
      <c r="R2786" s="194"/>
      <c r="S2786" s="194"/>
      <c r="T2786" s="194"/>
      <c r="U2786" s="195"/>
      <c r="AT2786" s="189" t="s">
        <v>174</v>
      </c>
      <c r="AU2786" s="189" t="s">
        <v>83</v>
      </c>
      <c r="AV2786" s="187" t="s">
        <v>83</v>
      </c>
      <c r="AW2786" s="187" t="s">
        <v>176</v>
      </c>
      <c r="AX2786" s="187" t="s">
        <v>73</v>
      </c>
      <c r="AY2786" s="189" t="s">
        <v>165</v>
      </c>
    </row>
    <row r="2787" s="187" customFormat="true" ht="12" hidden="false" customHeight="false" outlineLevel="0" collapsed="false">
      <c r="B2787" s="188"/>
      <c r="D2787" s="180" t="s">
        <v>174</v>
      </c>
      <c r="E2787" s="189"/>
      <c r="F2787" s="190" t="s">
        <v>913</v>
      </c>
      <c r="H2787" s="191" t="n">
        <v>10.4</v>
      </c>
      <c r="I2787" s="192"/>
      <c r="L2787" s="188"/>
      <c r="M2787" s="193"/>
      <c r="N2787" s="194"/>
      <c r="O2787" s="194"/>
      <c r="P2787" s="194"/>
      <c r="Q2787" s="194"/>
      <c r="R2787" s="194"/>
      <c r="S2787" s="194"/>
      <c r="T2787" s="194"/>
      <c r="U2787" s="195"/>
      <c r="AT2787" s="189" t="s">
        <v>174</v>
      </c>
      <c r="AU2787" s="189" t="s">
        <v>83</v>
      </c>
      <c r="AV2787" s="187" t="s">
        <v>83</v>
      </c>
      <c r="AW2787" s="187" t="s">
        <v>176</v>
      </c>
      <c r="AX2787" s="187" t="s">
        <v>73</v>
      </c>
      <c r="AY2787" s="189" t="s">
        <v>165</v>
      </c>
    </row>
    <row r="2788" s="187" customFormat="true" ht="12" hidden="false" customHeight="false" outlineLevel="0" collapsed="false">
      <c r="B2788" s="188"/>
      <c r="D2788" s="180" t="s">
        <v>174</v>
      </c>
      <c r="E2788" s="189"/>
      <c r="F2788" s="190" t="s">
        <v>914</v>
      </c>
      <c r="H2788" s="191" t="n">
        <v>16.2</v>
      </c>
      <c r="I2788" s="192"/>
      <c r="L2788" s="188"/>
      <c r="M2788" s="193"/>
      <c r="N2788" s="194"/>
      <c r="O2788" s="194"/>
      <c r="P2788" s="194"/>
      <c r="Q2788" s="194"/>
      <c r="R2788" s="194"/>
      <c r="S2788" s="194"/>
      <c r="T2788" s="194"/>
      <c r="U2788" s="195"/>
      <c r="AT2788" s="189" t="s">
        <v>174</v>
      </c>
      <c r="AU2788" s="189" t="s">
        <v>83</v>
      </c>
      <c r="AV2788" s="187" t="s">
        <v>83</v>
      </c>
      <c r="AW2788" s="187" t="s">
        <v>176</v>
      </c>
      <c r="AX2788" s="187" t="s">
        <v>73</v>
      </c>
      <c r="AY2788" s="189" t="s">
        <v>165</v>
      </c>
    </row>
    <row r="2789" s="187" customFormat="true" ht="12" hidden="false" customHeight="false" outlineLevel="0" collapsed="false">
      <c r="B2789" s="188"/>
      <c r="D2789" s="180" t="s">
        <v>174</v>
      </c>
      <c r="E2789" s="189"/>
      <c r="F2789" s="190" t="s">
        <v>915</v>
      </c>
      <c r="H2789" s="191" t="n">
        <v>17.8</v>
      </c>
      <c r="I2789" s="192"/>
      <c r="L2789" s="188"/>
      <c r="M2789" s="193"/>
      <c r="N2789" s="194"/>
      <c r="O2789" s="194"/>
      <c r="P2789" s="194"/>
      <c r="Q2789" s="194"/>
      <c r="R2789" s="194"/>
      <c r="S2789" s="194"/>
      <c r="T2789" s="194"/>
      <c r="U2789" s="195"/>
      <c r="AT2789" s="189" t="s">
        <v>174</v>
      </c>
      <c r="AU2789" s="189" t="s">
        <v>83</v>
      </c>
      <c r="AV2789" s="187" t="s">
        <v>83</v>
      </c>
      <c r="AW2789" s="187" t="s">
        <v>176</v>
      </c>
      <c r="AX2789" s="187" t="s">
        <v>73</v>
      </c>
      <c r="AY2789" s="189" t="s">
        <v>165</v>
      </c>
    </row>
    <row r="2790" s="187" customFormat="true" ht="24" hidden="false" customHeight="false" outlineLevel="0" collapsed="false">
      <c r="B2790" s="188"/>
      <c r="D2790" s="180" t="s">
        <v>174</v>
      </c>
      <c r="E2790" s="189"/>
      <c r="F2790" s="190" t="s">
        <v>916</v>
      </c>
      <c r="H2790" s="191" t="n">
        <v>34.9</v>
      </c>
      <c r="I2790" s="192"/>
      <c r="L2790" s="188"/>
      <c r="M2790" s="193"/>
      <c r="N2790" s="194"/>
      <c r="O2790" s="194"/>
      <c r="P2790" s="194"/>
      <c r="Q2790" s="194"/>
      <c r="R2790" s="194"/>
      <c r="S2790" s="194"/>
      <c r="T2790" s="194"/>
      <c r="U2790" s="195"/>
      <c r="AT2790" s="189" t="s">
        <v>174</v>
      </c>
      <c r="AU2790" s="189" t="s">
        <v>83</v>
      </c>
      <c r="AV2790" s="187" t="s">
        <v>83</v>
      </c>
      <c r="AW2790" s="187" t="s">
        <v>176</v>
      </c>
      <c r="AX2790" s="187" t="s">
        <v>73</v>
      </c>
      <c r="AY2790" s="189" t="s">
        <v>165</v>
      </c>
    </row>
    <row r="2791" s="187" customFormat="true" ht="12" hidden="false" customHeight="false" outlineLevel="0" collapsed="false">
      <c r="B2791" s="188"/>
      <c r="D2791" s="180" t="s">
        <v>174</v>
      </c>
      <c r="E2791" s="189"/>
      <c r="F2791" s="190" t="s">
        <v>917</v>
      </c>
      <c r="H2791" s="191" t="n">
        <v>22.4</v>
      </c>
      <c r="I2791" s="192"/>
      <c r="L2791" s="188"/>
      <c r="M2791" s="193"/>
      <c r="N2791" s="194"/>
      <c r="O2791" s="194"/>
      <c r="P2791" s="194"/>
      <c r="Q2791" s="194"/>
      <c r="R2791" s="194"/>
      <c r="S2791" s="194"/>
      <c r="T2791" s="194"/>
      <c r="U2791" s="195"/>
      <c r="AT2791" s="189" t="s">
        <v>174</v>
      </c>
      <c r="AU2791" s="189" t="s">
        <v>83</v>
      </c>
      <c r="AV2791" s="187" t="s">
        <v>83</v>
      </c>
      <c r="AW2791" s="187" t="s">
        <v>176</v>
      </c>
      <c r="AX2791" s="187" t="s">
        <v>73</v>
      </c>
      <c r="AY2791" s="189" t="s">
        <v>165</v>
      </c>
    </row>
    <row r="2792" s="187" customFormat="true" ht="12" hidden="false" customHeight="false" outlineLevel="0" collapsed="false">
      <c r="B2792" s="188"/>
      <c r="D2792" s="180" t="s">
        <v>174</v>
      </c>
      <c r="E2792" s="189"/>
      <c r="F2792" s="190" t="s">
        <v>918</v>
      </c>
      <c r="H2792" s="191" t="n">
        <v>10.4</v>
      </c>
      <c r="I2792" s="192"/>
      <c r="L2792" s="188"/>
      <c r="M2792" s="193"/>
      <c r="N2792" s="194"/>
      <c r="O2792" s="194"/>
      <c r="P2792" s="194"/>
      <c r="Q2792" s="194"/>
      <c r="R2792" s="194"/>
      <c r="S2792" s="194"/>
      <c r="T2792" s="194"/>
      <c r="U2792" s="195"/>
      <c r="AT2792" s="189" t="s">
        <v>174</v>
      </c>
      <c r="AU2792" s="189" t="s">
        <v>83</v>
      </c>
      <c r="AV2792" s="187" t="s">
        <v>83</v>
      </c>
      <c r="AW2792" s="187" t="s">
        <v>176</v>
      </c>
      <c r="AX2792" s="187" t="s">
        <v>73</v>
      </c>
      <c r="AY2792" s="189" t="s">
        <v>165</v>
      </c>
    </row>
    <row r="2793" s="187" customFormat="true" ht="12" hidden="false" customHeight="false" outlineLevel="0" collapsed="false">
      <c r="B2793" s="188"/>
      <c r="D2793" s="180" t="s">
        <v>174</v>
      </c>
      <c r="E2793" s="189"/>
      <c r="F2793" s="190" t="s">
        <v>2802</v>
      </c>
      <c r="H2793" s="191" t="n">
        <v>9.16</v>
      </c>
      <c r="I2793" s="192"/>
      <c r="L2793" s="188"/>
      <c r="M2793" s="193"/>
      <c r="N2793" s="194"/>
      <c r="O2793" s="194"/>
      <c r="P2793" s="194"/>
      <c r="Q2793" s="194"/>
      <c r="R2793" s="194"/>
      <c r="S2793" s="194"/>
      <c r="T2793" s="194"/>
      <c r="U2793" s="195"/>
      <c r="AT2793" s="189" t="s">
        <v>174</v>
      </c>
      <c r="AU2793" s="189" t="s">
        <v>83</v>
      </c>
      <c r="AV2793" s="187" t="s">
        <v>83</v>
      </c>
      <c r="AW2793" s="187" t="s">
        <v>176</v>
      </c>
      <c r="AX2793" s="187" t="s">
        <v>73</v>
      </c>
      <c r="AY2793" s="189" t="s">
        <v>165</v>
      </c>
    </row>
    <row r="2794" s="187" customFormat="true" ht="12" hidden="false" customHeight="false" outlineLevel="0" collapsed="false">
      <c r="B2794" s="188"/>
      <c r="D2794" s="180" t="s">
        <v>174</v>
      </c>
      <c r="E2794" s="189"/>
      <c r="F2794" s="190" t="s">
        <v>920</v>
      </c>
      <c r="H2794" s="191" t="n">
        <v>10.36</v>
      </c>
      <c r="I2794" s="192"/>
      <c r="L2794" s="188"/>
      <c r="M2794" s="193"/>
      <c r="N2794" s="194"/>
      <c r="O2794" s="194"/>
      <c r="P2794" s="194"/>
      <c r="Q2794" s="194"/>
      <c r="R2794" s="194"/>
      <c r="S2794" s="194"/>
      <c r="T2794" s="194"/>
      <c r="U2794" s="195"/>
      <c r="AT2794" s="189" t="s">
        <v>174</v>
      </c>
      <c r="AU2794" s="189" t="s">
        <v>83</v>
      </c>
      <c r="AV2794" s="187" t="s">
        <v>83</v>
      </c>
      <c r="AW2794" s="187" t="s">
        <v>176</v>
      </c>
      <c r="AX2794" s="187" t="s">
        <v>73</v>
      </c>
      <c r="AY2794" s="189" t="s">
        <v>165</v>
      </c>
    </row>
    <row r="2795" s="196" customFormat="true" ht="12" hidden="false" customHeight="false" outlineLevel="0" collapsed="false">
      <c r="B2795" s="197"/>
      <c r="D2795" s="180" t="s">
        <v>174</v>
      </c>
      <c r="E2795" s="198"/>
      <c r="F2795" s="199" t="s">
        <v>178</v>
      </c>
      <c r="H2795" s="200" t="n">
        <v>693.54</v>
      </c>
      <c r="I2795" s="201"/>
      <c r="L2795" s="197"/>
      <c r="M2795" s="202"/>
      <c r="N2795" s="203"/>
      <c r="O2795" s="203"/>
      <c r="P2795" s="203"/>
      <c r="Q2795" s="203"/>
      <c r="R2795" s="203"/>
      <c r="S2795" s="203"/>
      <c r="T2795" s="203"/>
      <c r="U2795" s="204"/>
      <c r="AT2795" s="198" t="s">
        <v>174</v>
      </c>
      <c r="AU2795" s="198" t="s">
        <v>83</v>
      </c>
      <c r="AV2795" s="196" t="s">
        <v>172</v>
      </c>
      <c r="AW2795" s="196" t="s">
        <v>176</v>
      </c>
      <c r="AX2795" s="196" t="s">
        <v>81</v>
      </c>
      <c r="AY2795" s="198" t="s">
        <v>165</v>
      </c>
    </row>
    <row r="2796" s="22" customFormat="true" ht="16.5" hidden="false" customHeight="true" outlineLevel="0" collapsed="false">
      <c r="B2796" s="164"/>
      <c r="C2796" s="205" t="s">
        <v>2803</v>
      </c>
      <c r="D2796" s="205" t="s">
        <v>262</v>
      </c>
      <c r="E2796" s="206" t="s">
        <v>2804</v>
      </c>
      <c r="F2796" s="207" t="s">
        <v>2805</v>
      </c>
      <c r="G2796" s="208" t="s">
        <v>170</v>
      </c>
      <c r="H2796" s="209" t="n">
        <v>762.894</v>
      </c>
      <c r="I2796" s="210"/>
      <c r="J2796" s="211" t="n">
        <f aca="false">ROUND(I2796*H2796,2)</f>
        <v>0</v>
      </c>
      <c r="K2796" s="207" t="s">
        <v>171</v>
      </c>
      <c r="L2796" s="212"/>
      <c r="M2796" s="213"/>
      <c r="N2796" s="214" t="s">
        <v>44</v>
      </c>
      <c r="O2796" s="54"/>
      <c r="P2796" s="174" t="n">
        <f aca="false">O2796*H2796</f>
        <v>0</v>
      </c>
      <c r="Q2796" s="174" t="n">
        <v>0.0126</v>
      </c>
      <c r="R2796" s="174" t="n">
        <f aca="false">Q2796*H2796</f>
        <v>9.6124644</v>
      </c>
      <c r="S2796" s="174" t="n">
        <v>0</v>
      </c>
      <c r="T2796" s="174" t="n">
        <f aca="false">S2796*H2796</f>
        <v>0</v>
      </c>
      <c r="U2796" s="175"/>
      <c r="AR2796" s="176" t="s">
        <v>369</v>
      </c>
      <c r="AT2796" s="176" t="s">
        <v>262</v>
      </c>
      <c r="AU2796" s="176" t="s">
        <v>83</v>
      </c>
      <c r="AY2796" s="3" t="s">
        <v>165</v>
      </c>
      <c r="BE2796" s="177" t="n">
        <f aca="false">IF(N2796="základní",J2796,0)</f>
        <v>0</v>
      </c>
      <c r="BF2796" s="177" t="n">
        <f aca="false">IF(N2796="snížená",J2796,0)</f>
        <v>0</v>
      </c>
      <c r="BG2796" s="177" t="n">
        <f aca="false">IF(N2796="zákl. přenesená",J2796,0)</f>
        <v>0</v>
      </c>
      <c r="BH2796" s="177" t="n">
        <f aca="false">IF(N2796="sníž. přenesená",J2796,0)</f>
        <v>0</v>
      </c>
      <c r="BI2796" s="177" t="n">
        <f aca="false">IF(N2796="nulová",J2796,0)</f>
        <v>0</v>
      </c>
      <c r="BJ2796" s="3" t="s">
        <v>81</v>
      </c>
      <c r="BK2796" s="177" t="n">
        <f aca="false">ROUND(I2796*H2796,2)</f>
        <v>0</v>
      </c>
      <c r="BL2796" s="3" t="s">
        <v>273</v>
      </c>
      <c r="BM2796" s="176" t="s">
        <v>2806</v>
      </c>
    </row>
    <row r="2797" s="187" customFormat="true" ht="12" hidden="false" customHeight="false" outlineLevel="0" collapsed="false">
      <c r="B2797" s="188"/>
      <c r="D2797" s="180" t="s">
        <v>174</v>
      </c>
      <c r="E2797" s="189"/>
      <c r="F2797" s="190" t="s">
        <v>2807</v>
      </c>
      <c r="H2797" s="191" t="n">
        <v>762.894</v>
      </c>
      <c r="I2797" s="192"/>
      <c r="L2797" s="188"/>
      <c r="M2797" s="193"/>
      <c r="N2797" s="194"/>
      <c r="O2797" s="194"/>
      <c r="P2797" s="194"/>
      <c r="Q2797" s="194"/>
      <c r="R2797" s="194"/>
      <c r="S2797" s="194"/>
      <c r="T2797" s="194"/>
      <c r="U2797" s="195"/>
      <c r="AT2797" s="189" t="s">
        <v>174</v>
      </c>
      <c r="AU2797" s="189" t="s">
        <v>83</v>
      </c>
      <c r="AV2797" s="187" t="s">
        <v>83</v>
      </c>
      <c r="AW2797" s="187" t="s">
        <v>176</v>
      </c>
      <c r="AX2797" s="187" t="s">
        <v>73</v>
      </c>
      <c r="AY2797" s="189" t="s">
        <v>165</v>
      </c>
    </row>
    <row r="2798" s="196" customFormat="true" ht="12" hidden="false" customHeight="false" outlineLevel="0" collapsed="false">
      <c r="B2798" s="197"/>
      <c r="D2798" s="180" t="s">
        <v>174</v>
      </c>
      <c r="E2798" s="198"/>
      <c r="F2798" s="199" t="s">
        <v>178</v>
      </c>
      <c r="H2798" s="200" t="n">
        <v>762.894</v>
      </c>
      <c r="I2798" s="201"/>
      <c r="L2798" s="197"/>
      <c r="M2798" s="202"/>
      <c r="N2798" s="203"/>
      <c r="O2798" s="203"/>
      <c r="P2798" s="203"/>
      <c r="Q2798" s="203"/>
      <c r="R2798" s="203"/>
      <c r="S2798" s="203"/>
      <c r="T2798" s="203"/>
      <c r="U2798" s="204"/>
      <c r="AT2798" s="198" t="s">
        <v>174</v>
      </c>
      <c r="AU2798" s="198" t="s">
        <v>83</v>
      </c>
      <c r="AV2798" s="196" t="s">
        <v>172</v>
      </c>
      <c r="AW2798" s="196" t="s">
        <v>176</v>
      </c>
      <c r="AX2798" s="196" t="s">
        <v>81</v>
      </c>
      <c r="AY2798" s="198" t="s">
        <v>165</v>
      </c>
    </row>
    <row r="2799" s="22" customFormat="true" ht="24" hidden="false" customHeight="true" outlineLevel="0" collapsed="false">
      <c r="B2799" s="164"/>
      <c r="C2799" s="165" t="s">
        <v>2808</v>
      </c>
      <c r="D2799" s="165" t="s">
        <v>167</v>
      </c>
      <c r="E2799" s="166" t="s">
        <v>2809</v>
      </c>
      <c r="F2799" s="167" t="s">
        <v>2810</v>
      </c>
      <c r="G2799" s="168" t="s">
        <v>170</v>
      </c>
      <c r="H2799" s="169" t="n">
        <v>693.54</v>
      </c>
      <c r="I2799" s="170"/>
      <c r="J2799" s="171" t="n">
        <f aca="false">ROUND(I2799*H2799,2)</f>
        <v>0</v>
      </c>
      <c r="K2799" s="167" t="s">
        <v>171</v>
      </c>
      <c r="L2799" s="23"/>
      <c r="M2799" s="172"/>
      <c r="N2799" s="173" t="s">
        <v>44</v>
      </c>
      <c r="O2799" s="54"/>
      <c r="P2799" s="174" t="n">
        <f aca="false">O2799*H2799</f>
        <v>0</v>
      </c>
      <c r="Q2799" s="174" t="n">
        <v>0</v>
      </c>
      <c r="R2799" s="174" t="n">
        <f aca="false">Q2799*H2799</f>
        <v>0</v>
      </c>
      <c r="S2799" s="174" t="n">
        <v>0</v>
      </c>
      <c r="T2799" s="174" t="n">
        <f aca="false">S2799*H2799</f>
        <v>0</v>
      </c>
      <c r="U2799" s="175"/>
      <c r="AR2799" s="176" t="s">
        <v>273</v>
      </c>
      <c r="AT2799" s="176" t="s">
        <v>167</v>
      </c>
      <c r="AU2799" s="176" t="s">
        <v>83</v>
      </c>
      <c r="AY2799" s="3" t="s">
        <v>165</v>
      </c>
      <c r="BE2799" s="177" t="n">
        <f aca="false">IF(N2799="základní",J2799,0)</f>
        <v>0</v>
      </c>
      <c r="BF2799" s="177" t="n">
        <f aca="false">IF(N2799="snížená",J2799,0)</f>
        <v>0</v>
      </c>
      <c r="BG2799" s="177" t="n">
        <f aca="false">IF(N2799="zákl. přenesená",J2799,0)</f>
        <v>0</v>
      </c>
      <c r="BH2799" s="177" t="n">
        <f aca="false">IF(N2799="sníž. přenesená",J2799,0)</f>
        <v>0</v>
      </c>
      <c r="BI2799" s="177" t="n">
        <f aca="false">IF(N2799="nulová",J2799,0)</f>
        <v>0</v>
      </c>
      <c r="BJ2799" s="3" t="s">
        <v>81</v>
      </c>
      <c r="BK2799" s="177" t="n">
        <f aca="false">ROUND(I2799*H2799,2)</f>
        <v>0</v>
      </c>
      <c r="BL2799" s="3" t="s">
        <v>273</v>
      </c>
      <c r="BM2799" s="176" t="s">
        <v>2811</v>
      </c>
    </row>
    <row r="2800" s="22" customFormat="true" ht="24" hidden="false" customHeight="true" outlineLevel="0" collapsed="false">
      <c r="B2800" s="164"/>
      <c r="C2800" s="165" t="s">
        <v>2812</v>
      </c>
      <c r="D2800" s="165" t="s">
        <v>167</v>
      </c>
      <c r="E2800" s="166" t="s">
        <v>2813</v>
      </c>
      <c r="F2800" s="167" t="s">
        <v>2814</v>
      </c>
      <c r="G2800" s="168" t="s">
        <v>170</v>
      </c>
      <c r="H2800" s="169" t="n">
        <v>693.54</v>
      </c>
      <c r="I2800" s="170"/>
      <c r="J2800" s="171" t="n">
        <f aca="false">ROUND(I2800*H2800,2)</f>
        <v>0</v>
      </c>
      <c r="K2800" s="167" t="s">
        <v>171</v>
      </c>
      <c r="L2800" s="23"/>
      <c r="M2800" s="172"/>
      <c r="N2800" s="173" t="s">
        <v>44</v>
      </c>
      <c r="O2800" s="54"/>
      <c r="P2800" s="174" t="n">
        <f aca="false">O2800*H2800</f>
        <v>0</v>
      </c>
      <c r="Q2800" s="174" t="n">
        <v>0</v>
      </c>
      <c r="R2800" s="174" t="n">
        <f aca="false">Q2800*H2800</f>
        <v>0</v>
      </c>
      <c r="S2800" s="174" t="n">
        <v>0</v>
      </c>
      <c r="T2800" s="174" t="n">
        <f aca="false">S2800*H2800</f>
        <v>0</v>
      </c>
      <c r="U2800" s="175"/>
      <c r="AR2800" s="176" t="s">
        <v>273</v>
      </c>
      <c r="AT2800" s="176" t="s">
        <v>167</v>
      </c>
      <c r="AU2800" s="176" t="s">
        <v>83</v>
      </c>
      <c r="AY2800" s="3" t="s">
        <v>165</v>
      </c>
      <c r="BE2800" s="177" t="n">
        <f aca="false">IF(N2800="základní",J2800,0)</f>
        <v>0</v>
      </c>
      <c r="BF2800" s="177" t="n">
        <f aca="false">IF(N2800="snížená",J2800,0)</f>
        <v>0</v>
      </c>
      <c r="BG2800" s="177" t="n">
        <f aca="false">IF(N2800="zákl. přenesená",J2800,0)</f>
        <v>0</v>
      </c>
      <c r="BH2800" s="177" t="n">
        <f aca="false">IF(N2800="sníž. přenesená",J2800,0)</f>
        <v>0</v>
      </c>
      <c r="BI2800" s="177" t="n">
        <f aca="false">IF(N2800="nulová",J2800,0)</f>
        <v>0</v>
      </c>
      <c r="BJ2800" s="3" t="s">
        <v>81</v>
      </c>
      <c r="BK2800" s="177" t="n">
        <f aca="false">ROUND(I2800*H2800,2)</f>
        <v>0</v>
      </c>
      <c r="BL2800" s="3" t="s">
        <v>273</v>
      </c>
      <c r="BM2800" s="176" t="s">
        <v>2815</v>
      </c>
    </row>
    <row r="2801" s="22" customFormat="true" ht="36" hidden="false" customHeight="true" outlineLevel="0" collapsed="false">
      <c r="B2801" s="164"/>
      <c r="C2801" s="165" t="s">
        <v>2816</v>
      </c>
      <c r="D2801" s="165" t="s">
        <v>167</v>
      </c>
      <c r="E2801" s="166" t="s">
        <v>2817</v>
      </c>
      <c r="F2801" s="167" t="s">
        <v>2818</v>
      </c>
      <c r="G2801" s="168" t="s">
        <v>170</v>
      </c>
      <c r="H2801" s="169" t="n">
        <v>693.54</v>
      </c>
      <c r="I2801" s="170"/>
      <c r="J2801" s="171" t="n">
        <f aca="false">ROUND(I2801*H2801,2)</f>
        <v>0</v>
      </c>
      <c r="K2801" s="167" t="s">
        <v>171</v>
      </c>
      <c r="L2801" s="23"/>
      <c r="M2801" s="172"/>
      <c r="N2801" s="173" t="s">
        <v>44</v>
      </c>
      <c r="O2801" s="54"/>
      <c r="P2801" s="174" t="n">
        <f aca="false">O2801*H2801</f>
        <v>0</v>
      </c>
      <c r="Q2801" s="174" t="n">
        <v>0.00093</v>
      </c>
      <c r="R2801" s="174" t="n">
        <f aca="false">Q2801*H2801</f>
        <v>0.6449922</v>
      </c>
      <c r="S2801" s="174" t="n">
        <v>0</v>
      </c>
      <c r="T2801" s="174" t="n">
        <f aca="false">S2801*H2801</f>
        <v>0</v>
      </c>
      <c r="U2801" s="175"/>
      <c r="AR2801" s="176" t="s">
        <v>273</v>
      </c>
      <c r="AT2801" s="176" t="s">
        <v>167</v>
      </c>
      <c r="AU2801" s="176" t="s">
        <v>83</v>
      </c>
      <c r="AY2801" s="3" t="s">
        <v>165</v>
      </c>
      <c r="BE2801" s="177" t="n">
        <f aca="false">IF(N2801="základní",J2801,0)</f>
        <v>0</v>
      </c>
      <c r="BF2801" s="177" t="n">
        <f aca="false">IF(N2801="snížená",J2801,0)</f>
        <v>0</v>
      </c>
      <c r="BG2801" s="177" t="n">
        <f aca="false">IF(N2801="zákl. přenesená",J2801,0)</f>
        <v>0</v>
      </c>
      <c r="BH2801" s="177" t="n">
        <f aca="false">IF(N2801="sníž. přenesená",J2801,0)</f>
        <v>0</v>
      </c>
      <c r="BI2801" s="177" t="n">
        <f aca="false">IF(N2801="nulová",J2801,0)</f>
        <v>0</v>
      </c>
      <c r="BJ2801" s="3" t="s">
        <v>81</v>
      </c>
      <c r="BK2801" s="177" t="n">
        <f aca="false">ROUND(I2801*H2801,2)</f>
        <v>0</v>
      </c>
      <c r="BL2801" s="3" t="s">
        <v>273</v>
      </c>
      <c r="BM2801" s="176" t="s">
        <v>2819</v>
      </c>
    </row>
    <row r="2802" s="22" customFormat="true" ht="24" hidden="false" customHeight="true" outlineLevel="0" collapsed="false">
      <c r="B2802" s="164"/>
      <c r="C2802" s="165" t="s">
        <v>2820</v>
      </c>
      <c r="D2802" s="165" t="s">
        <v>167</v>
      </c>
      <c r="E2802" s="166" t="s">
        <v>2821</v>
      </c>
      <c r="F2802" s="167" t="s">
        <v>2822</v>
      </c>
      <c r="G2802" s="168" t="s">
        <v>181</v>
      </c>
      <c r="H2802" s="169" t="n">
        <v>360.06</v>
      </c>
      <c r="I2802" s="170"/>
      <c r="J2802" s="171" t="n">
        <f aca="false">ROUND(I2802*H2802,2)</f>
        <v>0</v>
      </c>
      <c r="K2802" s="167" t="s">
        <v>171</v>
      </c>
      <c r="L2802" s="23"/>
      <c r="M2802" s="172"/>
      <c r="N2802" s="173" t="s">
        <v>44</v>
      </c>
      <c r="O2802" s="54"/>
      <c r="P2802" s="174" t="n">
        <f aca="false">O2802*H2802</f>
        <v>0</v>
      </c>
      <c r="Q2802" s="174" t="n">
        <v>0.00026</v>
      </c>
      <c r="R2802" s="174" t="n">
        <f aca="false">Q2802*H2802</f>
        <v>0.0936156</v>
      </c>
      <c r="S2802" s="174" t="n">
        <v>0</v>
      </c>
      <c r="T2802" s="174" t="n">
        <f aca="false">S2802*H2802</f>
        <v>0</v>
      </c>
      <c r="U2802" s="175"/>
      <c r="AR2802" s="176" t="s">
        <v>273</v>
      </c>
      <c r="AT2802" s="176" t="s">
        <v>167</v>
      </c>
      <c r="AU2802" s="176" t="s">
        <v>83</v>
      </c>
      <c r="AY2802" s="3" t="s">
        <v>165</v>
      </c>
      <c r="BE2802" s="177" t="n">
        <f aca="false">IF(N2802="základní",J2802,0)</f>
        <v>0</v>
      </c>
      <c r="BF2802" s="177" t="n">
        <f aca="false">IF(N2802="snížená",J2802,0)</f>
        <v>0</v>
      </c>
      <c r="BG2802" s="177" t="n">
        <f aca="false">IF(N2802="zákl. přenesená",J2802,0)</f>
        <v>0</v>
      </c>
      <c r="BH2802" s="177" t="n">
        <f aca="false">IF(N2802="sníž. přenesená",J2802,0)</f>
        <v>0</v>
      </c>
      <c r="BI2802" s="177" t="n">
        <f aca="false">IF(N2802="nulová",J2802,0)</f>
        <v>0</v>
      </c>
      <c r="BJ2802" s="3" t="s">
        <v>81</v>
      </c>
      <c r="BK2802" s="177" t="n">
        <f aca="false">ROUND(I2802*H2802,2)</f>
        <v>0</v>
      </c>
      <c r="BL2802" s="3" t="s">
        <v>273</v>
      </c>
      <c r="BM2802" s="176" t="s">
        <v>2823</v>
      </c>
    </row>
    <row r="2803" s="178" customFormat="true" ht="12" hidden="false" customHeight="false" outlineLevel="0" collapsed="false">
      <c r="B2803" s="179"/>
      <c r="D2803" s="180" t="s">
        <v>174</v>
      </c>
      <c r="E2803" s="181"/>
      <c r="F2803" s="182" t="s">
        <v>210</v>
      </c>
      <c r="H2803" s="181"/>
      <c r="I2803" s="183"/>
      <c r="L2803" s="179"/>
      <c r="M2803" s="184"/>
      <c r="N2803" s="185"/>
      <c r="O2803" s="185"/>
      <c r="P2803" s="185"/>
      <c r="Q2803" s="185"/>
      <c r="R2803" s="185"/>
      <c r="S2803" s="185"/>
      <c r="T2803" s="185"/>
      <c r="U2803" s="186"/>
      <c r="AT2803" s="181" t="s">
        <v>174</v>
      </c>
      <c r="AU2803" s="181" t="s">
        <v>83</v>
      </c>
      <c r="AV2803" s="178" t="s">
        <v>81</v>
      </c>
      <c r="AW2803" s="178" t="s">
        <v>176</v>
      </c>
      <c r="AX2803" s="178" t="s">
        <v>73</v>
      </c>
      <c r="AY2803" s="181" t="s">
        <v>165</v>
      </c>
    </row>
    <row r="2804" s="187" customFormat="true" ht="12" hidden="false" customHeight="false" outlineLevel="0" collapsed="false">
      <c r="B2804" s="188"/>
      <c r="D2804" s="180" t="s">
        <v>174</v>
      </c>
      <c r="E2804" s="189"/>
      <c r="F2804" s="190" t="s">
        <v>2824</v>
      </c>
      <c r="H2804" s="191" t="n">
        <v>6.4</v>
      </c>
      <c r="I2804" s="192"/>
      <c r="L2804" s="188"/>
      <c r="M2804" s="193"/>
      <c r="N2804" s="194"/>
      <c r="O2804" s="194"/>
      <c r="P2804" s="194"/>
      <c r="Q2804" s="194"/>
      <c r="R2804" s="194"/>
      <c r="S2804" s="194"/>
      <c r="T2804" s="194"/>
      <c r="U2804" s="195"/>
      <c r="AT2804" s="189" t="s">
        <v>174</v>
      </c>
      <c r="AU2804" s="189" t="s">
        <v>83</v>
      </c>
      <c r="AV2804" s="187" t="s">
        <v>83</v>
      </c>
      <c r="AW2804" s="187" t="s">
        <v>176</v>
      </c>
      <c r="AX2804" s="187" t="s">
        <v>73</v>
      </c>
      <c r="AY2804" s="189" t="s">
        <v>165</v>
      </c>
    </row>
    <row r="2805" s="187" customFormat="true" ht="12" hidden="false" customHeight="false" outlineLevel="0" collapsed="false">
      <c r="B2805" s="188"/>
      <c r="D2805" s="180" t="s">
        <v>174</v>
      </c>
      <c r="E2805" s="189"/>
      <c r="F2805" s="190" t="s">
        <v>2825</v>
      </c>
      <c r="H2805" s="191" t="n">
        <v>8.13</v>
      </c>
      <c r="I2805" s="192"/>
      <c r="L2805" s="188"/>
      <c r="M2805" s="193"/>
      <c r="N2805" s="194"/>
      <c r="O2805" s="194"/>
      <c r="P2805" s="194"/>
      <c r="Q2805" s="194"/>
      <c r="R2805" s="194"/>
      <c r="S2805" s="194"/>
      <c r="T2805" s="194"/>
      <c r="U2805" s="195"/>
      <c r="AT2805" s="189" t="s">
        <v>174</v>
      </c>
      <c r="AU2805" s="189" t="s">
        <v>83</v>
      </c>
      <c r="AV2805" s="187" t="s">
        <v>83</v>
      </c>
      <c r="AW2805" s="187" t="s">
        <v>176</v>
      </c>
      <c r="AX2805" s="187" t="s">
        <v>73</v>
      </c>
      <c r="AY2805" s="189" t="s">
        <v>165</v>
      </c>
    </row>
    <row r="2806" s="187" customFormat="true" ht="12" hidden="false" customHeight="false" outlineLevel="0" collapsed="false">
      <c r="B2806" s="188"/>
      <c r="D2806" s="180" t="s">
        <v>174</v>
      </c>
      <c r="E2806" s="189"/>
      <c r="F2806" s="190" t="s">
        <v>2826</v>
      </c>
      <c r="H2806" s="191" t="n">
        <v>7.91</v>
      </c>
      <c r="I2806" s="192"/>
      <c r="L2806" s="188"/>
      <c r="M2806" s="193"/>
      <c r="N2806" s="194"/>
      <c r="O2806" s="194"/>
      <c r="P2806" s="194"/>
      <c r="Q2806" s="194"/>
      <c r="R2806" s="194"/>
      <c r="S2806" s="194"/>
      <c r="T2806" s="194"/>
      <c r="U2806" s="195"/>
      <c r="AT2806" s="189" t="s">
        <v>174</v>
      </c>
      <c r="AU2806" s="189" t="s">
        <v>83</v>
      </c>
      <c r="AV2806" s="187" t="s">
        <v>83</v>
      </c>
      <c r="AW2806" s="187" t="s">
        <v>176</v>
      </c>
      <c r="AX2806" s="187" t="s">
        <v>73</v>
      </c>
      <c r="AY2806" s="189" t="s">
        <v>165</v>
      </c>
    </row>
    <row r="2807" s="187" customFormat="true" ht="12" hidden="false" customHeight="false" outlineLevel="0" collapsed="false">
      <c r="B2807" s="188"/>
      <c r="D2807" s="180" t="s">
        <v>174</v>
      </c>
      <c r="E2807" s="189"/>
      <c r="F2807" s="190" t="s">
        <v>2827</v>
      </c>
      <c r="H2807" s="191" t="n">
        <v>24.05</v>
      </c>
      <c r="I2807" s="192"/>
      <c r="L2807" s="188"/>
      <c r="M2807" s="193"/>
      <c r="N2807" s="194"/>
      <c r="O2807" s="194"/>
      <c r="P2807" s="194"/>
      <c r="Q2807" s="194"/>
      <c r="R2807" s="194"/>
      <c r="S2807" s="194"/>
      <c r="T2807" s="194"/>
      <c r="U2807" s="195"/>
      <c r="AT2807" s="189" t="s">
        <v>174</v>
      </c>
      <c r="AU2807" s="189" t="s">
        <v>83</v>
      </c>
      <c r="AV2807" s="187" t="s">
        <v>83</v>
      </c>
      <c r="AW2807" s="187" t="s">
        <v>176</v>
      </c>
      <c r="AX2807" s="187" t="s">
        <v>73</v>
      </c>
      <c r="AY2807" s="189" t="s">
        <v>165</v>
      </c>
    </row>
    <row r="2808" s="187" customFormat="true" ht="12" hidden="false" customHeight="false" outlineLevel="0" collapsed="false">
      <c r="B2808" s="188"/>
      <c r="D2808" s="180" t="s">
        <v>174</v>
      </c>
      <c r="E2808" s="189"/>
      <c r="F2808" s="190" t="s">
        <v>2828</v>
      </c>
      <c r="H2808" s="191" t="n">
        <v>27.26</v>
      </c>
      <c r="I2808" s="192"/>
      <c r="L2808" s="188"/>
      <c r="M2808" s="193"/>
      <c r="N2808" s="194"/>
      <c r="O2808" s="194"/>
      <c r="P2808" s="194"/>
      <c r="Q2808" s="194"/>
      <c r="R2808" s="194"/>
      <c r="S2808" s="194"/>
      <c r="T2808" s="194"/>
      <c r="U2808" s="195"/>
      <c r="AT2808" s="189" t="s">
        <v>174</v>
      </c>
      <c r="AU2808" s="189" t="s">
        <v>83</v>
      </c>
      <c r="AV2808" s="187" t="s">
        <v>83</v>
      </c>
      <c r="AW2808" s="187" t="s">
        <v>176</v>
      </c>
      <c r="AX2808" s="187" t="s">
        <v>73</v>
      </c>
      <c r="AY2808" s="189" t="s">
        <v>165</v>
      </c>
    </row>
    <row r="2809" s="187" customFormat="true" ht="12" hidden="false" customHeight="false" outlineLevel="0" collapsed="false">
      <c r="B2809" s="188"/>
      <c r="D2809" s="180" t="s">
        <v>174</v>
      </c>
      <c r="E2809" s="189"/>
      <c r="F2809" s="190" t="s">
        <v>2829</v>
      </c>
      <c r="H2809" s="191" t="n">
        <v>3.8</v>
      </c>
      <c r="I2809" s="192"/>
      <c r="L2809" s="188"/>
      <c r="M2809" s="193"/>
      <c r="N2809" s="194"/>
      <c r="O2809" s="194"/>
      <c r="P2809" s="194"/>
      <c r="Q2809" s="194"/>
      <c r="R2809" s="194"/>
      <c r="S2809" s="194"/>
      <c r="T2809" s="194"/>
      <c r="U2809" s="195"/>
      <c r="AT2809" s="189" t="s">
        <v>174</v>
      </c>
      <c r="AU2809" s="189" t="s">
        <v>83</v>
      </c>
      <c r="AV2809" s="187" t="s">
        <v>83</v>
      </c>
      <c r="AW2809" s="187" t="s">
        <v>176</v>
      </c>
      <c r="AX2809" s="187" t="s">
        <v>73</v>
      </c>
      <c r="AY2809" s="189" t="s">
        <v>165</v>
      </c>
    </row>
    <row r="2810" s="187" customFormat="true" ht="12" hidden="false" customHeight="false" outlineLevel="0" collapsed="false">
      <c r="B2810" s="188"/>
      <c r="D2810" s="180" t="s">
        <v>174</v>
      </c>
      <c r="E2810" s="189"/>
      <c r="F2810" s="190" t="s">
        <v>2830</v>
      </c>
      <c r="H2810" s="191" t="n">
        <v>4.63</v>
      </c>
      <c r="I2810" s="192"/>
      <c r="L2810" s="188"/>
      <c r="M2810" s="193"/>
      <c r="N2810" s="194"/>
      <c r="O2810" s="194"/>
      <c r="P2810" s="194"/>
      <c r="Q2810" s="194"/>
      <c r="R2810" s="194"/>
      <c r="S2810" s="194"/>
      <c r="T2810" s="194"/>
      <c r="U2810" s="195"/>
      <c r="AT2810" s="189" t="s">
        <v>174</v>
      </c>
      <c r="AU2810" s="189" t="s">
        <v>83</v>
      </c>
      <c r="AV2810" s="187" t="s">
        <v>83</v>
      </c>
      <c r="AW2810" s="187" t="s">
        <v>176</v>
      </c>
      <c r="AX2810" s="187" t="s">
        <v>73</v>
      </c>
      <c r="AY2810" s="189" t="s">
        <v>165</v>
      </c>
    </row>
    <row r="2811" s="187" customFormat="true" ht="12" hidden="false" customHeight="false" outlineLevel="0" collapsed="false">
      <c r="B2811" s="188"/>
      <c r="D2811" s="180" t="s">
        <v>174</v>
      </c>
      <c r="E2811" s="189"/>
      <c r="F2811" s="190" t="s">
        <v>2831</v>
      </c>
      <c r="H2811" s="191" t="n">
        <v>5.04</v>
      </c>
      <c r="I2811" s="192"/>
      <c r="L2811" s="188"/>
      <c r="M2811" s="193"/>
      <c r="N2811" s="194"/>
      <c r="O2811" s="194"/>
      <c r="P2811" s="194"/>
      <c r="Q2811" s="194"/>
      <c r="R2811" s="194"/>
      <c r="S2811" s="194"/>
      <c r="T2811" s="194"/>
      <c r="U2811" s="195"/>
      <c r="AT2811" s="189" t="s">
        <v>174</v>
      </c>
      <c r="AU2811" s="189" t="s">
        <v>83</v>
      </c>
      <c r="AV2811" s="187" t="s">
        <v>83</v>
      </c>
      <c r="AW2811" s="187" t="s">
        <v>176</v>
      </c>
      <c r="AX2811" s="187" t="s">
        <v>73</v>
      </c>
      <c r="AY2811" s="189" t="s">
        <v>165</v>
      </c>
    </row>
    <row r="2812" s="187" customFormat="true" ht="12" hidden="false" customHeight="false" outlineLevel="0" collapsed="false">
      <c r="B2812" s="188"/>
      <c r="D2812" s="180" t="s">
        <v>174</v>
      </c>
      <c r="E2812" s="189"/>
      <c r="F2812" s="190" t="s">
        <v>2832</v>
      </c>
      <c r="H2812" s="191" t="n">
        <v>5.85</v>
      </c>
      <c r="I2812" s="192"/>
      <c r="L2812" s="188"/>
      <c r="M2812" s="193"/>
      <c r="N2812" s="194"/>
      <c r="O2812" s="194"/>
      <c r="P2812" s="194"/>
      <c r="Q2812" s="194"/>
      <c r="R2812" s="194"/>
      <c r="S2812" s="194"/>
      <c r="T2812" s="194"/>
      <c r="U2812" s="195"/>
      <c r="AT2812" s="189" t="s">
        <v>174</v>
      </c>
      <c r="AU2812" s="189" t="s">
        <v>83</v>
      </c>
      <c r="AV2812" s="187" t="s">
        <v>83</v>
      </c>
      <c r="AW2812" s="187" t="s">
        <v>176</v>
      </c>
      <c r="AX2812" s="187" t="s">
        <v>73</v>
      </c>
      <c r="AY2812" s="189" t="s">
        <v>165</v>
      </c>
    </row>
    <row r="2813" s="187" customFormat="true" ht="12" hidden="false" customHeight="false" outlineLevel="0" collapsed="false">
      <c r="B2813" s="188"/>
      <c r="D2813" s="180" t="s">
        <v>174</v>
      </c>
      <c r="E2813" s="189"/>
      <c r="F2813" s="190" t="s">
        <v>2833</v>
      </c>
      <c r="H2813" s="191" t="n">
        <v>3.8</v>
      </c>
      <c r="I2813" s="192"/>
      <c r="L2813" s="188"/>
      <c r="M2813" s="193"/>
      <c r="N2813" s="194"/>
      <c r="O2813" s="194"/>
      <c r="P2813" s="194"/>
      <c r="Q2813" s="194"/>
      <c r="R2813" s="194"/>
      <c r="S2813" s="194"/>
      <c r="T2813" s="194"/>
      <c r="U2813" s="195"/>
      <c r="AT2813" s="189" t="s">
        <v>174</v>
      </c>
      <c r="AU2813" s="189" t="s">
        <v>83</v>
      </c>
      <c r="AV2813" s="187" t="s">
        <v>83</v>
      </c>
      <c r="AW2813" s="187" t="s">
        <v>176</v>
      </c>
      <c r="AX2813" s="187" t="s">
        <v>73</v>
      </c>
      <c r="AY2813" s="189" t="s">
        <v>165</v>
      </c>
    </row>
    <row r="2814" s="187" customFormat="true" ht="12" hidden="false" customHeight="false" outlineLevel="0" collapsed="false">
      <c r="B2814" s="188"/>
      <c r="D2814" s="180" t="s">
        <v>174</v>
      </c>
      <c r="E2814" s="189"/>
      <c r="F2814" s="190" t="s">
        <v>2834</v>
      </c>
      <c r="H2814" s="191" t="n">
        <v>4.5</v>
      </c>
      <c r="I2814" s="192"/>
      <c r="L2814" s="188"/>
      <c r="M2814" s="193"/>
      <c r="N2814" s="194"/>
      <c r="O2814" s="194"/>
      <c r="P2814" s="194"/>
      <c r="Q2814" s="194"/>
      <c r="R2814" s="194"/>
      <c r="S2814" s="194"/>
      <c r="T2814" s="194"/>
      <c r="U2814" s="195"/>
      <c r="AT2814" s="189" t="s">
        <v>174</v>
      </c>
      <c r="AU2814" s="189" t="s">
        <v>83</v>
      </c>
      <c r="AV2814" s="187" t="s">
        <v>83</v>
      </c>
      <c r="AW2814" s="187" t="s">
        <v>176</v>
      </c>
      <c r="AX2814" s="187" t="s">
        <v>73</v>
      </c>
      <c r="AY2814" s="189" t="s">
        <v>165</v>
      </c>
    </row>
    <row r="2815" s="187" customFormat="true" ht="12" hidden="false" customHeight="false" outlineLevel="0" collapsed="false">
      <c r="B2815" s="188"/>
      <c r="D2815" s="180" t="s">
        <v>174</v>
      </c>
      <c r="E2815" s="189"/>
      <c r="F2815" s="190" t="s">
        <v>2835</v>
      </c>
      <c r="H2815" s="191" t="n">
        <v>18</v>
      </c>
      <c r="I2815" s="192"/>
      <c r="L2815" s="188"/>
      <c r="M2815" s="193"/>
      <c r="N2815" s="194"/>
      <c r="O2815" s="194"/>
      <c r="P2815" s="194"/>
      <c r="Q2815" s="194"/>
      <c r="R2815" s="194"/>
      <c r="S2815" s="194"/>
      <c r="T2815" s="194"/>
      <c r="U2815" s="195"/>
      <c r="AT2815" s="189" t="s">
        <v>174</v>
      </c>
      <c r="AU2815" s="189" t="s">
        <v>83</v>
      </c>
      <c r="AV2815" s="187" t="s">
        <v>83</v>
      </c>
      <c r="AW2815" s="187" t="s">
        <v>176</v>
      </c>
      <c r="AX2815" s="187" t="s">
        <v>73</v>
      </c>
      <c r="AY2815" s="189" t="s">
        <v>165</v>
      </c>
    </row>
    <row r="2816" s="187" customFormat="true" ht="12" hidden="false" customHeight="false" outlineLevel="0" collapsed="false">
      <c r="B2816" s="188"/>
      <c r="D2816" s="180" t="s">
        <v>174</v>
      </c>
      <c r="E2816" s="189"/>
      <c r="F2816" s="190" t="s">
        <v>2836</v>
      </c>
      <c r="H2816" s="191" t="n">
        <v>6.05</v>
      </c>
      <c r="I2816" s="192"/>
      <c r="L2816" s="188"/>
      <c r="M2816" s="193"/>
      <c r="N2816" s="194"/>
      <c r="O2816" s="194"/>
      <c r="P2816" s="194"/>
      <c r="Q2816" s="194"/>
      <c r="R2816" s="194"/>
      <c r="S2816" s="194"/>
      <c r="T2816" s="194"/>
      <c r="U2816" s="195"/>
      <c r="AT2816" s="189" t="s">
        <v>174</v>
      </c>
      <c r="AU2816" s="189" t="s">
        <v>83</v>
      </c>
      <c r="AV2816" s="187" t="s">
        <v>83</v>
      </c>
      <c r="AW2816" s="187" t="s">
        <v>176</v>
      </c>
      <c r="AX2816" s="187" t="s">
        <v>73</v>
      </c>
      <c r="AY2816" s="189" t="s">
        <v>165</v>
      </c>
    </row>
    <row r="2817" s="187" customFormat="true" ht="12" hidden="false" customHeight="false" outlineLevel="0" collapsed="false">
      <c r="B2817" s="188"/>
      <c r="D2817" s="180" t="s">
        <v>174</v>
      </c>
      <c r="E2817" s="189"/>
      <c r="F2817" s="190" t="s">
        <v>2837</v>
      </c>
      <c r="H2817" s="191" t="n">
        <v>4.35</v>
      </c>
      <c r="I2817" s="192"/>
      <c r="L2817" s="188"/>
      <c r="M2817" s="193"/>
      <c r="N2817" s="194"/>
      <c r="O2817" s="194"/>
      <c r="P2817" s="194"/>
      <c r="Q2817" s="194"/>
      <c r="R2817" s="194"/>
      <c r="S2817" s="194"/>
      <c r="T2817" s="194"/>
      <c r="U2817" s="195"/>
      <c r="AT2817" s="189" t="s">
        <v>174</v>
      </c>
      <c r="AU2817" s="189" t="s">
        <v>83</v>
      </c>
      <c r="AV2817" s="187" t="s">
        <v>83</v>
      </c>
      <c r="AW2817" s="187" t="s">
        <v>176</v>
      </c>
      <c r="AX2817" s="187" t="s">
        <v>73</v>
      </c>
      <c r="AY2817" s="189" t="s">
        <v>165</v>
      </c>
    </row>
    <row r="2818" s="187" customFormat="true" ht="12" hidden="false" customHeight="false" outlineLevel="0" collapsed="false">
      <c r="B2818" s="188"/>
      <c r="D2818" s="180" t="s">
        <v>174</v>
      </c>
      <c r="E2818" s="189"/>
      <c r="F2818" s="190" t="s">
        <v>2838</v>
      </c>
      <c r="H2818" s="191" t="n">
        <v>4.6</v>
      </c>
      <c r="I2818" s="192"/>
      <c r="L2818" s="188"/>
      <c r="M2818" s="193"/>
      <c r="N2818" s="194"/>
      <c r="O2818" s="194"/>
      <c r="P2818" s="194"/>
      <c r="Q2818" s="194"/>
      <c r="R2818" s="194"/>
      <c r="S2818" s="194"/>
      <c r="T2818" s="194"/>
      <c r="U2818" s="195"/>
      <c r="AT2818" s="189" t="s">
        <v>174</v>
      </c>
      <c r="AU2818" s="189" t="s">
        <v>83</v>
      </c>
      <c r="AV2818" s="187" t="s">
        <v>83</v>
      </c>
      <c r="AW2818" s="187" t="s">
        <v>176</v>
      </c>
      <c r="AX2818" s="187" t="s">
        <v>73</v>
      </c>
      <c r="AY2818" s="189" t="s">
        <v>165</v>
      </c>
    </row>
    <row r="2819" s="187" customFormat="true" ht="12" hidden="false" customHeight="false" outlineLevel="0" collapsed="false">
      <c r="B2819" s="188"/>
      <c r="D2819" s="180" t="s">
        <v>174</v>
      </c>
      <c r="E2819" s="189"/>
      <c r="F2819" s="190" t="s">
        <v>2839</v>
      </c>
      <c r="H2819" s="191" t="n">
        <v>4.6</v>
      </c>
      <c r="I2819" s="192"/>
      <c r="L2819" s="188"/>
      <c r="M2819" s="193"/>
      <c r="N2819" s="194"/>
      <c r="O2819" s="194"/>
      <c r="P2819" s="194"/>
      <c r="Q2819" s="194"/>
      <c r="R2819" s="194"/>
      <c r="S2819" s="194"/>
      <c r="T2819" s="194"/>
      <c r="U2819" s="195"/>
      <c r="AT2819" s="189" t="s">
        <v>174</v>
      </c>
      <c r="AU2819" s="189" t="s">
        <v>83</v>
      </c>
      <c r="AV2819" s="187" t="s">
        <v>83</v>
      </c>
      <c r="AW2819" s="187" t="s">
        <v>176</v>
      </c>
      <c r="AX2819" s="187" t="s">
        <v>73</v>
      </c>
      <c r="AY2819" s="189" t="s">
        <v>165</v>
      </c>
    </row>
    <row r="2820" s="187" customFormat="true" ht="12" hidden="false" customHeight="false" outlineLevel="0" collapsed="false">
      <c r="B2820" s="188"/>
      <c r="D2820" s="180" t="s">
        <v>174</v>
      </c>
      <c r="E2820" s="189"/>
      <c r="F2820" s="190" t="s">
        <v>2840</v>
      </c>
      <c r="H2820" s="191" t="n">
        <v>4.6</v>
      </c>
      <c r="I2820" s="192"/>
      <c r="L2820" s="188"/>
      <c r="M2820" s="193"/>
      <c r="N2820" s="194"/>
      <c r="O2820" s="194"/>
      <c r="P2820" s="194"/>
      <c r="Q2820" s="194"/>
      <c r="R2820" s="194"/>
      <c r="S2820" s="194"/>
      <c r="T2820" s="194"/>
      <c r="U2820" s="195"/>
      <c r="AT2820" s="189" t="s">
        <v>174</v>
      </c>
      <c r="AU2820" s="189" t="s">
        <v>83</v>
      </c>
      <c r="AV2820" s="187" t="s">
        <v>83</v>
      </c>
      <c r="AW2820" s="187" t="s">
        <v>176</v>
      </c>
      <c r="AX2820" s="187" t="s">
        <v>73</v>
      </c>
      <c r="AY2820" s="189" t="s">
        <v>165</v>
      </c>
    </row>
    <row r="2821" s="187" customFormat="true" ht="12" hidden="false" customHeight="false" outlineLevel="0" collapsed="false">
      <c r="B2821" s="188"/>
      <c r="D2821" s="180" t="s">
        <v>174</v>
      </c>
      <c r="E2821" s="189"/>
      <c r="F2821" s="190" t="s">
        <v>2841</v>
      </c>
      <c r="H2821" s="191" t="n">
        <v>8.15</v>
      </c>
      <c r="I2821" s="192"/>
      <c r="L2821" s="188"/>
      <c r="M2821" s="193"/>
      <c r="N2821" s="194"/>
      <c r="O2821" s="194"/>
      <c r="P2821" s="194"/>
      <c r="Q2821" s="194"/>
      <c r="R2821" s="194"/>
      <c r="S2821" s="194"/>
      <c r="T2821" s="194"/>
      <c r="U2821" s="195"/>
      <c r="AT2821" s="189" t="s">
        <v>174</v>
      </c>
      <c r="AU2821" s="189" t="s">
        <v>83</v>
      </c>
      <c r="AV2821" s="187" t="s">
        <v>83</v>
      </c>
      <c r="AW2821" s="187" t="s">
        <v>176</v>
      </c>
      <c r="AX2821" s="187" t="s">
        <v>73</v>
      </c>
      <c r="AY2821" s="189" t="s">
        <v>165</v>
      </c>
    </row>
    <row r="2822" s="178" customFormat="true" ht="12" hidden="false" customHeight="false" outlineLevel="0" collapsed="false">
      <c r="B2822" s="179"/>
      <c r="D2822" s="180" t="s">
        <v>174</v>
      </c>
      <c r="E2822" s="181"/>
      <c r="F2822" s="182" t="s">
        <v>375</v>
      </c>
      <c r="H2822" s="181"/>
      <c r="I2822" s="183"/>
      <c r="L2822" s="179"/>
      <c r="M2822" s="184"/>
      <c r="N2822" s="185"/>
      <c r="O2822" s="185"/>
      <c r="P2822" s="185"/>
      <c r="Q2822" s="185"/>
      <c r="R2822" s="185"/>
      <c r="S2822" s="185"/>
      <c r="T2822" s="185"/>
      <c r="U2822" s="186"/>
      <c r="AT2822" s="181" t="s">
        <v>174</v>
      </c>
      <c r="AU2822" s="181" t="s">
        <v>83</v>
      </c>
      <c r="AV2822" s="178" t="s">
        <v>81</v>
      </c>
      <c r="AW2822" s="178" t="s">
        <v>176</v>
      </c>
      <c r="AX2822" s="178" t="s">
        <v>73</v>
      </c>
      <c r="AY2822" s="181" t="s">
        <v>165</v>
      </c>
    </row>
    <row r="2823" s="187" customFormat="true" ht="12" hidden="false" customHeight="false" outlineLevel="0" collapsed="false">
      <c r="B2823" s="188"/>
      <c r="D2823" s="180" t="s">
        <v>174</v>
      </c>
      <c r="E2823" s="189"/>
      <c r="F2823" s="190" t="s">
        <v>2842</v>
      </c>
      <c r="H2823" s="191" t="n">
        <v>4.58</v>
      </c>
      <c r="I2823" s="192"/>
      <c r="L2823" s="188"/>
      <c r="M2823" s="193"/>
      <c r="N2823" s="194"/>
      <c r="O2823" s="194"/>
      <c r="P2823" s="194"/>
      <c r="Q2823" s="194"/>
      <c r="R2823" s="194"/>
      <c r="S2823" s="194"/>
      <c r="T2823" s="194"/>
      <c r="U2823" s="195"/>
      <c r="AT2823" s="189" t="s">
        <v>174</v>
      </c>
      <c r="AU2823" s="189" t="s">
        <v>83</v>
      </c>
      <c r="AV2823" s="187" t="s">
        <v>83</v>
      </c>
      <c r="AW2823" s="187" t="s">
        <v>176</v>
      </c>
      <c r="AX2823" s="187" t="s">
        <v>73</v>
      </c>
      <c r="AY2823" s="189" t="s">
        <v>165</v>
      </c>
    </row>
    <row r="2824" s="187" customFormat="true" ht="12" hidden="false" customHeight="false" outlineLevel="0" collapsed="false">
      <c r="B2824" s="188"/>
      <c r="D2824" s="180" t="s">
        <v>174</v>
      </c>
      <c r="E2824" s="189"/>
      <c r="F2824" s="190" t="s">
        <v>2843</v>
      </c>
      <c r="H2824" s="191" t="n">
        <v>5.18</v>
      </c>
      <c r="I2824" s="192"/>
      <c r="L2824" s="188"/>
      <c r="M2824" s="193"/>
      <c r="N2824" s="194"/>
      <c r="O2824" s="194"/>
      <c r="P2824" s="194"/>
      <c r="Q2824" s="194"/>
      <c r="R2824" s="194"/>
      <c r="S2824" s="194"/>
      <c r="T2824" s="194"/>
      <c r="U2824" s="195"/>
      <c r="AT2824" s="189" t="s">
        <v>174</v>
      </c>
      <c r="AU2824" s="189" t="s">
        <v>83</v>
      </c>
      <c r="AV2824" s="187" t="s">
        <v>83</v>
      </c>
      <c r="AW2824" s="187" t="s">
        <v>176</v>
      </c>
      <c r="AX2824" s="187" t="s">
        <v>73</v>
      </c>
      <c r="AY2824" s="189" t="s">
        <v>165</v>
      </c>
    </row>
    <row r="2825" s="187" customFormat="true" ht="12" hidden="false" customHeight="false" outlineLevel="0" collapsed="false">
      <c r="B2825" s="188"/>
      <c r="D2825" s="180" t="s">
        <v>174</v>
      </c>
      <c r="E2825" s="189"/>
      <c r="F2825" s="190" t="s">
        <v>2844</v>
      </c>
      <c r="H2825" s="191" t="n">
        <v>17.45</v>
      </c>
      <c r="I2825" s="192"/>
      <c r="L2825" s="188"/>
      <c r="M2825" s="193"/>
      <c r="N2825" s="194"/>
      <c r="O2825" s="194"/>
      <c r="P2825" s="194"/>
      <c r="Q2825" s="194"/>
      <c r="R2825" s="194"/>
      <c r="S2825" s="194"/>
      <c r="T2825" s="194"/>
      <c r="U2825" s="195"/>
      <c r="AT2825" s="189" t="s">
        <v>174</v>
      </c>
      <c r="AU2825" s="189" t="s">
        <v>83</v>
      </c>
      <c r="AV2825" s="187" t="s">
        <v>83</v>
      </c>
      <c r="AW2825" s="187" t="s">
        <v>176</v>
      </c>
      <c r="AX2825" s="187" t="s">
        <v>73</v>
      </c>
      <c r="AY2825" s="189" t="s">
        <v>165</v>
      </c>
    </row>
    <row r="2826" s="187" customFormat="true" ht="12" hidden="false" customHeight="false" outlineLevel="0" collapsed="false">
      <c r="B2826" s="188"/>
      <c r="D2826" s="180" t="s">
        <v>174</v>
      </c>
      <c r="E2826" s="189"/>
      <c r="F2826" s="190" t="s">
        <v>2845</v>
      </c>
      <c r="H2826" s="191" t="n">
        <v>11.2</v>
      </c>
      <c r="I2826" s="192"/>
      <c r="L2826" s="188"/>
      <c r="M2826" s="193"/>
      <c r="N2826" s="194"/>
      <c r="O2826" s="194"/>
      <c r="P2826" s="194"/>
      <c r="Q2826" s="194"/>
      <c r="R2826" s="194"/>
      <c r="S2826" s="194"/>
      <c r="T2826" s="194"/>
      <c r="U2826" s="195"/>
      <c r="AT2826" s="189" t="s">
        <v>174</v>
      </c>
      <c r="AU2826" s="189" t="s">
        <v>83</v>
      </c>
      <c r="AV2826" s="187" t="s">
        <v>83</v>
      </c>
      <c r="AW2826" s="187" t="s">
        <v>176</v>
      </c>
      <c r="AX2826" s="187" t="s">
        <v>73</v>
      </c>
      <c r="AY2826" s="189" t="s">
        <v>165</v>
      </c>
    </row>
    <row r="2827" s="187" customFormat="true" ht="12" hidden="false" customHeight="false" outlineLevel="0" collapsed="false">
      <c r="B2827" s="188"/>
      <c r="D2827" s="180" t="s">
        <v>174</v>
      </c>
      <c r="E2827" s="189"/>
      <c r="F2827" s="190" t="s">
        <v>2846</v>
      </c>
      <c r="H2827" s="191" t="n">
        <v>5.2</v>
      </c>
      <c r="I2827" s="192"/>
      <c r="L2827" s="188"/>
      <c r="M2827" s="193"/>
      <c r="N2827" s="194"/>
      <c r="O2827" s="194"/>
      <c r="P2827" s="194"/>
      <c r="Q2827" s="194"/>
      <c r="R2827" s="194"/>
      <c r="S2827" s="194"/>
      <c r="T2827" s="194"/>
      <c r="U2827" s="195"/>
      <c r="AT2827" s="189" t="s">
        <v>174</v>
      </c>
      <c r="AU2827" s="189" t="s">
        <v>83</v>
      </c>
      <c r="AV2827" s="187" t="s">
        <v>83</v>
      </c>
      <c r="AW2827" s="187" t="s">
        <v>176</v>
      </c>
      <c r="AX2827" s="187" t="s">
        <v>73</v>
      </c>
      <c r="AY2827" s="189" t="s">
        <v>165</v>
      </c>
    </row>
    <row r="2828" s="187" customFormat="true" ht="12" hidden="false" customHeight="false" outlineLevel="0" collapsed="false">
      <c r="B2828" s="188"/>
      <c r="D2828" s="180" t="s">
        <v>174</v>
      </c>
      <c r="E2828" s="189"/>
      <c r="F2828" s="190" t="s">
        <v>2847</v>
      </c>
      <c r="H2828" s="191" t="n">
        <v>8.1</v>
      </c>
      <c r="I2828" s="192"/>
      <c r="L2828" s="188"/>
      <c r="M2828" s="193"/>
      <c r="N2828" s="194"/>
      <c r="O2828" s="194"/>
      <c r="P2828" s="194"/>
      <c r="Q2828" s="194"/>
      <c r="R2828" s="194"/>
      <c r="S2828" s="194"/>
      <c r="T2828" s="194"/>
      <c r="U2828" s="195"/>
      <c r="AT2828" s="189" t="s">
        <v>174</v>
      </c>
      <c r="AU2828" s="189" t="s">
        <v>83</v>
      </c>
      <c r="AV2828" s="187" t="s">
        <v>83</v>
      </c>
      <c r="AW2828" s="187" t="s">
        <v>176</v>
      </c>
      <c r="AX2828" s="187" t="s">
        <v>73</v>
      </c>
      <c r="AY2828" s="189" t="s">
        <v>165</v>
      </c>
    </row>
    <row r="2829" s="187" customFormat="true" ht="12" hidden="false" customHeight="false" outlineLevel="0" collapsed="false">
      <c r="B2829" s="188"/>
      <c r="D2829" s="180" t="s">
        <v>174</v>
      </c>
      <c r="E2829" s="189"/>
      <c r="F2829" s="190" t="s">
        <v>2848</v>
      </c>
      <c r="H2829" s="191" t="n">
        <v>8.9</v>
      </c>
      <c r="I2829" s="192"/>
      <c r="L2829" s="188"/>
      <c r="M2829" s="193"/>
      <c r="N2829" s="194"/>
      <c r="O2829" s="194"/>
      <c r="P2829" s="194"/>
      <c r="Q2829" s="194"/>
      <c r="R2829" s="194"/>
      <c r="S2829" s="194"/>
      <c r="T2829" s="194"/>
      <c r="U2829" s="195"/>
      <c r="AT2829" s="189" t="s">
        <v>174</v>
      </c>
      <c r="AU2829" s="189" t="s">
        <v>83</v>
      </c>
      <c r="AV2829" s="187" t="s">
        <v>83</v>
      </c>
      <c r="AW2829" s="187" t="s">
        <v>176</v>
      </c>
      <c r="AX2829" s="187" t="s">
        <v>73</v>
      </c>
      <c r="AY2829" s="189" t="s">
        <v>165</v>
      </c>
    </row>
    <row r="2830" s="187" customFormat="true" ht="12" hidden="false" customHeight="false" outlineLevel="0" collapsed="false">
      <c r="B2830" s="188"/>
      <c r="D2830" s="180" t="s">
        <v>174</v>
      </c>
      <c r="E2830" s="189"/>
      <c r="F2830" s="190" t="s">
        <v>2849</v>
      </c>
      <c r="H2830" s="191" t="n">
        <v>17.45</v>
      </c>
      <c r="I2830" s="192"/>
      <c r="L2830" s="188"/>
      <c r="M2830" s="193"/>
      <c r="N2830" s="194"/>
      <c r="O2830" s="194"/>
      <c r="P2830" s="194"/>
      <c r="Q2830" s="194"/>
      <c r="R2830" s="194"/>
      <c r="S2830" s="194"/>
      <c r="T2830" s="194"/>
      <c r="U2830" s="195"/>
      <c r="AT2830" s="189" t="s">
        <v>174</v>
      </c>
      <c r="AU2830" s="189" t="s">
        <v>83</v>
      </c>
      <c r="AV2830" s="187" t="s">
        <v>83</v>
      </c>
      <c r="AW2830" s="187" t="s">
        <v>176</v>
      </c>
      <c r="AX2830" s="187" t="s">
        <v>73</v>
      </c>
      <c r="AY2830" s="189" t="s">
        <v>165</v>
      </c>
    </row>
    <row r="2831" s="187" customFormat="true" ht="12" hidden="false" customHeight="false" outlineLevel="0" collapsed="false">
      <c r="B2831" s="188"/>
      <c r="D2831" s="180" t="s">
        <v>174</v>
      </c>
      <c r="E2831" s="189"/>
      <c r="F2831" s="190" t="s">
        <v>2850</v>
      </c>
      <c r="H2831" s="191" t="n">
        <v>11.2</v>
      </c>
      <c r="I2831" s="192"/>
      <c r="L2831" s="188"/>
      <c r="M2831" s="193"/>
      <c r="N2831" s="194"/>
      <c r="O2831" s="194"/>
      <c r="P2831" s="194"/>
      <c r="Q2831" s="194"/>
      <c r="R2831" s="194"/>
      <c r="S2831" s="194"/>
      <c r="T2831" s="194"/>
      <c r="U2831" s="195"/>
      <c r="AT2831" s="189" t="s">
        <v>174</v>
      </c>
      <c r="AU2831" s="189" t="s">
        <v>83</v>
      </c>
      <c r="AV2831" s="187" t="s">
        <v>83</v>
      </c>
      <c r="AW2831" s="187" t="s">
        <v>176</v>
      </c>
      <c r="AX2831" s="187" t="s">
        <v>73</v>
      </c>
      <c r="AY2831" s="189" t="s">
        <v>165</v>
      </c>
    </row>
    <row r="2832" s="187" customFormat="true" ht="12" hidden="false" customHeight="false" outlineLevel="0" collapsed="false">
      <c r="B2832" s="188"/>
      <c r="D2832" s="180" t="s">
        <v>174</v>
      </c>
      <c r="E2832" s="189"/>
      <c r="F2832" s="190" t="s">
        <v>2851</v>
      </c>
      <c r="H2832" s="191" t="n">
        <v>5.2</v>
      </c>
      <c r="I2832" s="192"/>
      <c r="L2832" s="188"/>
      <c r="M2832" s="193"/>
      <c r="N2832" s="194"/>
      <c r="O2832" s="194"/>
      <c r="P2832" s="194"/>
      <c r="Q2832" s="194"/>
      <c r="R2832" s="194"/>
      <c r="S2832" s="194"/>
      <c r="T2832" s="194"/>
      <c r="U2832" s="195"/>
      <c r="AT2832" s="189" t="s">
        <v>174</v>
      </c>
      <c r="AU2832" s="189" t="s">
        <v>83</v>
      </c>
      <c r="AV2832" s="187" t="s">
        <v>83</v>
      </c>
      <c r="AW2832" s="187" t="s">
        <v>176</v>
      </c>
      <c r="AX2832" s="187" t="s">
        <v>73</v>
      </c>
      <c r="AY2832" s="189" t="s">
        <v>165</v>
      </c>
    </row>
    <row r="2833" s="187" customFormat="true" ht="12" hidden="false" customHeight="false" outlineLevel="0" collapsed="false">
      <c r="B2833" s="188"/>
      <c r="D2833" s="180" t="s">
        <v>174</v>
      </c>
      <c r="E2833" s="189"/>
      <c r="F2833" s="190" t="s">
        <v>2852</v>
      </c>
      <c r="H2833" s="191" t="n">
        <v>4.58</v>
      </c>
      <c r="I2833" s="192"/>
      <c r="L2833" s="188"/>
      <c r="M2833" s="193"/>
      <c r="N2833" s="194"/>
      <c r="O2833" s="194"/>
      <c r="P2833" s="194"/>
      <c r="Q2833" s="194"/>
      <c r="R2833" s="194"/>
      <c r="S2833" s="194"/>
      <c r="T2833" s="194"/>
      <c r="U2833" s="195"/>
      <c r="AT2833" s="189" t="s">
        <v>174</v>
      </c>
      <c r="AU2833" s="189" t="s">
        <v>83</v>
      </c>
      <c r="AV2833" s="187" t="s">
        <v>83</v>
      </c>
      <c r="AW2833" s="187" t="s">
        <v>176</v>
      </c>
      <c r="AX2833" s="187" t="s">
        <v>73</v>
      </c>
      <c r="AY2833" s="189" t="s">
        <v>165</v>
      </c>
    </row>
    <row r="2834" s="187" customFormat="true" ht="12" hidden="false" customHeight="false" outlineLevel="0" collapsed="false">
      <c r="B2834" s="188"/>
      <c r="D2834" s="180" t="s">
        <v>174</v>
      </c>
      <c r="E2834" s="189"/>
      <c r="F2834" s="190" t="s">
        <v>2853</v>
      </c>
      <c r="H2834" s="191" t="n">
        <v>5.18</v>
      </c>
      <c r="I2834" s="192"/>
      <c r="L2834" s="188"/>
      <c r="M2834" s="193"/>
      <c r="N2834" s="194"/>
      <c r="O2834" s="194"/>
      <c r="P2834" s="194"/>
      <c r="Q2834" s="194"/>
      <c r="R2834" s="194"/>
      <c r="S2834" s="194"/>
      <c r="T2834" s="194"/>
      <c r="U2834" s="195"/>
      <c r="AT2834" s="189" t="s">
        <v>174</v>
      </c>
      <c r="AU2834" s="189" t="s">
        <v>83</v>
      </c>
      <c r="AV2834" s="187" t="s">
        <v>83</v>
      </c>
      <c r="AW2834" s="187" t="s">
        <v>176</v>
      </c>
      <c r="AX2834" s="187" t="s">
        <v>73</v>
      </c>
      <c r="AY2834" s="189" t="s">
        <v>165</v>
      </c>
    </row>
    <row r="2835" s="178" customFormat="true" ht="12" hidden="false" customHeight="false" outlineLevel="0" collapsed="false">
      <c r="B2835" s="179"/>
      <c r="D2835" s="180" t="s">
        <v>174</v>
      </c>
      <c r="E2835" s="181"/>
      <c r="F2835" s="182" t="s">
        <v>377</v>
      </c>
      <c r="H2835" s="181"/>
      <c r="I2835" s="183"/>
      <c r="L2835" s="179"/>
      <c r="M2835" s="184"/>
      <c r="N2835" s="185"/>
      <c r="O2835" s="185"/>
      <c r="P2835" s="185"/>
      <c r="Q2835" s="185"/>
      <c r="R2835" s="185"/>
      <c r="S2835" s="185"/>
      <c r="T2835" s="185"/>
      <c r="U2835" s="186"/>
      <c r="AT2835" s="181" t="s">
        <v>174</v>
      </c>
      <c r="AU2835" s="181" t="s">
        <v>83</v>
      </c>
      <c r="AV2835" s="178" t="s">
        <v>81</v>
      </c>
      <c r="AW2835" s="178" t="s">
        <v>176</v>
      </c>
      <c r="AX2835" s="178" t="s">
        <v>73</v>
      </c>
      <c r="AY2835" s="181" t="s">
        <v>165</v>
      </c>
    </row>
    <row r="2836" s="187" customFormat="true" ht="12" hidden="false" customHeight="false" outlineLevel="0" collapsed="false">
      <c r="B2836" s="188"/>
      <c r="D2836" s="180" t="s">
        <v>174</v>
      </c>
      <c r="E2836" s="189"/>
      <c r="F2836" s="190" t="s">
        <v>2854</v>
      </c>
      <c r="H2836" s="191" t="n">
        <v>4.58</v>
      </c>
      <c r="I2836" s="192"/>
      <c r="L2836" s="188"/>
      <c r="M2836" s="193"/>
      <c r="N2836" s="194"/>
      <c r="O2836" s="194"/>
      <c r="P2836" s="194"/>
      <c r="Q2836" s="194"/>
      <c r="R2836" s="194"/>
      <c r="S2836" s="194"/>
      <c r="T2836" s="194"/>
      <c r="U2836" s="195"/>
      <c r="AT2836" s="189" t="s">
        <v>174</v>
      </c>
      <c r="AU2836" s="189" t="s">
        <v>83</v>
      </c>
      <c r="AV2836" s="187" t="s">
        <v>83</v>
      </c>
      <c r="AW2836" s="187" t="s">
        <v>176</v>
      </c>
      <c r="AX2836" s="187" t="s">
        <v>73</v>
      </c>
      <c r="AY2836" s="189" t="s">
        <v>165</v>
      </c>
    </row>
    <row r="2837" s="187" customFormat="true" ht="12" hidden="false" customHeight="false" outlineLevel="0" collapsed="false">
      <c r="B2837" s="188"/>
      <c r="D2837" s="180" t="s">
        <v>174</v>
      </c>
      <c r="E2837" s="189"/>
      <c r="F2837" s="190" t="s">
        <v>2855</v>
      </c>
      <c r="H2837" s="191" t="n">
        <v>5.18</v>
      </c>
      <c r="I2837" s="192"/>
      <c r="L2837" s="188"/>
      <c r="M2837" s="193"/>
      <c r="N2837" s="194"/>
      <c r="O2837" s="194"/>
      <c r="P2837" s="194"/>
      <c r="Q2837" s="194"/>
      <c r="R2837" s="194"/>
      <c r="S2837" s="194"/>
      <c r="T2837" s="194"/>
      <c r="U2837" s="195"/>
      <c r="AT2837" s="189" t="s">
        <v>174</v>
      </c>
      <c r="AU2837" s="189" t="s">
        <v>83</v>
      </c>
      <c r="AV2837" s="187" t="s">
        <v>83</v>
      </c>
      <c r="AW2837" s="187" t="s">
        <v>176</v>
      </c>
      <c r="AX2837" s="187" t="s">
        <v>73</v>
      </c>
      <c r="AY2837" s="189" t="s">
        <v>165</v>
      </c>
    </row>
    <row r="2838" s="187" customFormat="true" ht="12" hidden="false" customHeight="false" outlineLevel="0" collapsed="false">
      <c r="B2838" s="188"/>
      <c r="D2838" s="180" t="s">
        <v>174</v>
      </c>
      <c r="E2838" s="189"/>
      <c r="F2838" s="190" t="s">
        <v>2856</v>
      </c>
      <c r="H2838" s="191" t="n">
        <v>17.45</v>
      </c>
      <c r="I2838" s="192"/>
      <c r="L2838" s="188"/>
      <c r="M2838" s="193"/>
      <c r="N2838" s="194"/>
      <c r="O2838" s="194"/>
      <c r="P2838" s="194"/>
      <c r="Q2838" s="194"/>
      <c r="R2838" s="194"/>
      <c r="S2838" s="194"/>
      <c r="T2838" s="194"/>
      <c r="U2838" s="195"/>
      <c r="AT2838" s="189" t="s">
        <v>174</v>
      </c>
      <c r="AU2838" s="189" t="s">
        <v>83</v>
      </c>
      <c r="AV2838" s="187" t="s">
        <v>83</v>
      </c>
      <c r="AW2838" s="187" t="s">
        <v>176</v>
      </c>
      <c r="AX2838" s="187" t="s">
        <v>73</v>
      </c>
      <c r="AY2838" s="189" t="s">
        <v>165</v>
      </c>
    </row>
    <row r="2839" s="187" customFormat="true" ht="12" hidden="false" customHeight="false" outlineLevel="0" collapsed="false">
      <c r="B2839" s="188"/>
      <c r="D2839" s="180" t="s">
        <v>174</v>
      </c>
      <c r="E2839" s="189"/>
      <c r="F2839" s="190" t="s">
        <v>2857</v>
      </c>
      <c r="H2839" s="191" t="n">
        <v>10.4</v>
      </c>
      <c r="I2839" s="192"/>
      <c r="L2839" s="188"/>
      <c r="M2839" s="193"/>
      <c r="N2839" s="194"/>
      <c r="O2839" s="194"/>
      <c r="P2839" s="194"/>
      <c r="Q2839" s="194"/>
      <c r="R2839" s="194"/>
      <c r="S2839" s="194"/>
      <c r="T2839" s="194"/>
      <c r="U2839" s="195"/>
      <c r="AT2839" s="189" t="s">
        <v>174</v>
      </c>
      <c r="AU2839" s="189" t="s">
        <v>83</v>
      </c>
      <c r="AV2839" s="187" t="s">
        <v>83</v>
      </c>
      <c r="AW2839" s="187" t="s">
        <v>176</v>
      </c>
      <c r="AX2839" s="187" t="s">
        <v>73</v>
      </c>
      <c r="AY2839" s="189" t="s">
        <v>165</v>
      </c>
    </row>
    <row r="2840" s="187" customFormat="true" ht="12" hidden="false" customHeight="false" outlineLevel="0" collapsed="false">
      <c r="B2840" s="188"/>
      <c r="D2840" s="180" t="s">
        <v>174</v>
      </c>
      <c r="E2840" s="189"/>
      <c r="F2840" s="190" t="s">
        <v>2858</v>
      </c>
      <c r="H2840" s="191" t="n">
        <v>5.2</v>
      </c>
      <c r="I2840" s="192"/>
      <c r="L2840" s="188"/>
      <c r="M2840" s="193"/>
      <c r="N2840" s="194"/>
      <c r="O2840" s="194"/>
      <c r="P2840" s="194"/>
      <c r="Q2840" s="194"/>
      <c r="R2840" s="194"/>
      <c r="S2840" s="194"/>
      <c r="T2840" s="194"/>
      <c r="U2840" s="195"/>
      <c r="AT2840" s="189" t="s">
        <v>174</v>
      </c>
      <c r="AU2840" s="189" t="s">
        <v>83</v>
      </c>
      <c r="AV2840" s="187" t="s">
        <v>83</v>
      </c>
      <c r="AW2840" s="187" t="s">
        <v>176</v>
      </c>
      <c r="AX2840" s="187" t="s">
        <v>73</v>
      </c>
      <c r="AY2840" s="189" t="s">
        <v>165</v>
      </c>
    </row>
    <row r="2841" s="187" customFormat="true" ht="12" hidden="false" customHeight="false" outlineLevel="0" collapsed="false">
      <c r="B2841" s="188"/>
      <c r="D2841" s="180" t="s">
        <v>174</v>
      </c>
      <c r="E2841" s="189"/>
      <c r="F2841" s="190" t="s">
        <v>2859</v>
      </c>
      <c r="H2841" s="191" t="n">
        <v>8.1</v>
      </c>
      <c r="I2841" s="192"/>
      <c r="L2841" s="188"/>
      <c r="M2841" s="193"/>
      <c r="N2841" s="194"/>
      <c r="O2841" s="194"/>
      <c r="P2841" s="194"/>
      <c r="Q2841" s="194"/>
      <c r="R2841" s="194"/>
      <c r="S2841" s="194"/>
      <c r="T2841" s="194"/>
      <c r="U2841" s="195"/>
      <c r="AT2841" s="189" t="s">
        <v>174</v>
      </c>
      <c r="AU2841" s="189" t="s">
        <v>83</v>
      </c>
      <c r="AV2841" s="187" t="s">
        <v>83</v>
      </c>
      <c r="AW2841" s="187" t="s">
        <v>176</v>
      </c>
      <c r="AX2841" s="187" t="s">
        <v>73</v>
      </c>
      <c r="AY2841" s="189" t="s">
        <v>165</v>
      </c>
    </row>
    <row r="2842" s="187" customFormat="true" ht="12" hidden="false" customHeight="false" outlineLevel="0" collapsed="false">
      <c r="B2842" s="188"/>
      <c r="D2842" s="180" t="s">
        <v>174</v>
      </c>
      <c r="E2842" s="189"/>
      <c r="F2842" s="190" t="s">
        <v>2860</v>
      </c>
      <c r="H2842" s="191" t="n">
        <v>8.9</v>
      </c>
      <c r="I2842" s="192"/>
      <c r="L2842" s="188"/>
      <c r="M2842" s="193"/>
      <c r="N2842" s="194"/>
      <c r="O2842" s="194"/>
      <c r="P2842" s="194"/>
      <c r="Q2842" s="194"/>
      <c r="R2842" s="194"/>
      <c r="S2842" s="194"/>
      <c r="T2842" s="194"/>
      <c r="U2842" s="195"/>
      <c r="AT2842" s="189" t="s">
        <v>174</v>
      </c>
      <c r="AU2842" s="189" t="s">
        <v>83</v>
      </c>
      <c r="AV2842" s="187" t="s">
        <v>83</v>
      </c>
      <c r="AW2842" s="187" t="s">
        <v>176</v>
      </c>
      <c r="AX2842" s="187" t="s">
        <v>73</v>
      </c>
      <c r="AY2842" s="189" t="s">
        <v>165</v>
      </c>
    </row>
    <row r="2843" s="187" customFormat="true" ht="12" hidden="false" customHeight="false" outlineLevel="0" collapsed="false">
      <c r="B2843" s="188"/>
      <c r="D2843" s="180" t="s">
        <v>174</v>
      </c>
      <c r="E2843" s="189"/>
      <c r="F2843" s="190" t="s">
        <v>2861</v>
      </c>
      <c r="H2843" s="191" t="n">
        <v>17.45</v>
      </c>
      <c r="I2843" s="192"/>
      <c r="L2843" s="188"/>
      <c r="M2843" s="193"/>
      <c r="N2843" s="194"/>
      <c r="O2843" s="194"/>
      <c r="P2843" s="194"/>
      <c r="Q2843" s="194"/>
      <c r="R2843" s="194"/>
      <c r="S2843" s="194"/>
      <c r="T2843" s="194"/>
      <c r="U2843" s="195"/>
      <c r="AT2843" s="189" t="s">
        <v>174</v>
      </c>
      <c r="AU2843" s="189" t="s">
        <v>83</v>
      </c>
      <c r="AV2843" s="187" t="s">
        <v>83</v>
      </c>
      <c r="AW2843" s="187" t="s">
        <v>176</v>
      </c>
      <c r="AX2843" s="187" t="s">
        <v>73</v>
      </c>
      <c r="AY2843" s="189" t="s">
        <v>165</v>
      </c>
    </row>
    <row r="2844" s="187" customFormat="true" ht="12" hidden="false" customHeight="false" outlineLevel="0" collapsed="false">
      <c r="B2844" s="188"/>
      <c r="D2844" s="180" t="s">
        <v>174</v>
      </c>
      <c r="E2844" s="189"/>
      <c r="F2844" s="190" t="s">
        <v>2862</v>
      </c>
      <c r="H2844" s="191" t="n">
        <v>11.2</v>
      </c>
      <c r="I2844" s="192"/>
      <c r="L2844" s="188"/>
      <c r="M2844" s="193"/>
      <c r="N2844" s="194"/>
      <c r="O2844" s="194"/>
      <c r="P2844" s="194"/>
      <c r="Q2844" s="194"/>
      <c r="R2844" s="194"/>
      <c r="S2844" s="194"/>
      <c r="T2844" s="194"/>
      <c r="U2844" s="195"/>
      <c r="AT2844" s="189" t="s">
        <v>174</v>
      </c>
      <c r="AU2844" s="189" t="s">
        <v>83</v>
      </c>
      <c r="AV2844" s="187" t="s">
        <v>83</v>
      </c>
      <c r="AW2844" s="187" t="s">
        <v>176</v>
      </c>
      <c r="AX2844" s="187" t="s">
        <v>73</v>
      </c>
      <c r="AY2844" s="189" t="s">
        <v>165</v>
      </c>
    </row>
    <row r="2845" s="187" customFormat="true" ht="12" hidden="false" customHeight="false" outlineLevel="0" collapsed="false">
      <c r="B2845" s="188"/>
      <c r="D2845" s="180" t="s">
        <v>174</v>
      </c>
      <c r="E2845" s="189"/>
      <c r="F2845" s="190" t="s">
        <v>2863</v>
      </c>
      <c r="H2845" s="191" t="n">
        <v>5.2</v>
      </c>
      <c r="I2845" s="192"/>
      <c r="L2845" s="188"/>
      <c r="M2845" s="193"/>
      <c r="N2845" s="194"/>
      <c r="O2845" s="194"/>
      <c r="P2845" s="194"/>
      <c r="Q2845" s="194"/>
      <c r="R2845" s="194"/>
      <c r="S2845" s="194"/>
      <c r="T2845" s="194"/>
      <c r="U2845" s="195"/>
      <c r="AT2845" s="189" t="s">
        <v>174</v>
      </c>
      <c r="AU2845" s="189" t="s">
        <v>83</v>
      </c>
      <c r="AV2845" s="187" t="s">
        <v>83</v>
      </c>
      <c r="AW2845" s="187" t="s">
        <v>176</v>
      </c>
      <c r="AX2845" s="187" t="s">
        <v>73</v>
      </c>
      <c r="AY2845" s="189" t="s">
        <v>165</v>
      </c>
    </row>
    <row r="2846" s="187" customFormat="true" ht="12" hidden="false" customHeight="false" outlineLevel="0" collapsed="false">
      <c r="B2846" s="188"/>
      <c r="D2846" s="180" t="s">
        <v>174</v>
      </c>
      <c r="E2846" s="189"/>
      <c r="F2846" s="190" t="s">
        <v>2864</v>
      </c>
      <c r="H2846" s="191" t="n">
        <v>5.28</v>
      </c>
      <c r="I2846" s="192"/>
      <c r="L2846" s="188"/>
      <c r="M2846" s="193"/>
      <c r="N2846" s="194"/>
      <c r="O2846" s="194"/>
      <c r="P2846" s="194"/>
      <c r="Q2846" s="194"/>
      <c r="R2846" s="194"/>
      <c r="S2846" s="194"/>
      <c r="T2846" s="194"/>
      <c r="U2846" s="195"/>
      <c r="AT2846" s="189" t="s">
        <v>174</v>
      </c>
      <c r="AU2846" s="189" t="s">
        <v>83</v>
      </c>
      <c r="AV2846" s="187" t="s">
        <v>83</v>
      </c>
      <c r="AW2846" s="187" t="s">
        <v>176</v>
      </c>
      <c r="AX2846" s="187" t="s">
        <v>73</v>
      </c>
      <c r="AY2846" s="189" t="s">
        <v>165</v>
      </c>
    </row>
    <row r="2847" s="187" customFormat="true" ht="12" hidden="false" customHeight="false" outlineLevel="0" collapsed="false">
      <c r="B2847" s="188"/>
      <c r="D2847" s="180" t="s">
        <v>174</v>
      </c>
      <c r="E2847" s="189"/>
      <c r="F2847" s="190" t="s">
        <v>2865</v>
      </c>
      <c r="H2847" s="191" t="n">
        <v>5.18</v>
      </c>
      <c r="I2847" s="192"/>
      <c r="L2847" s="188"/>
      <c r="M2847" s="193"/>
      <c r="N2847" s="194"/>
      <c r="O2847" s="194"/>
      <c r="P2847" s="194"/>
      <c r="Q2847" s="194"/>
      <c r="R2847" s="194"/>
      <c r="S2847" s="194"/>
      <c r="T2847" s="194"/>
      <c r="U2847" s="195"/>
      <c r="AT2847" s="189" t="s">
        <v>174</v>
      </c>
      <c r="AU2847" s="189" t="s">
        <v>83</v>
      </c>
      <c r="AV2847" s="187" t="s">
        <v>83</v>
      </c>
      <c r="AW2847" s="187" t="s">
        <v>176</v>
      </c>
      <c r="AX2847" s="187" t="s">
        <v>73</v>
      </c>
      <c r="AY2847" s="189" t="s">
        <v>165</v>
      </c>
    </row>
    <row r="2848" s="196" customFormat="true" ht="12" hidden="false" customHeight="false" outlineLevel="0" collapsed="false">
      <c r="B2848" s="197"/>
      <c r="D2848" s="180" t="s">
        <v>174</v>
      </c>
      <c r="E2848" s="198"/>
      <c r="F2848" s="199" t="s">
        <v>178</v>
      </c>
      <c r="H2848" s="200" t="n">
        <v>360.06</v>
      </c>
      <c r="I2848" s="201"/>
      <c r="L2848" s="197"/>
      <c r="M2848" s="202"/>
      <c r="N2848" s="203"/>
      <c r="O2848" s="203"/>
      <c r="P2848" s="203"/>
      <c r="Q2848" s="203"/>
      <c r="R2848" s="203"/>
      <c r="S2848" s="203"/>
      <c r="T2848" s="203"/>
      <c r="U2848" s="204"/>
      <c r="AT2848" s="198" t="s">
        <v>174</v>
      </c>
      <c r="AU2848" s="198" t="s">
        <v>83</v>
      </c>
      <c r="AV2848" s="196" t="s">
        <v>172</v>
      </c>
      <c r="AW2848" s="196" t="s">
        <v>176</v>
      </c>
      <c r="AX2848" s="196" t="s">
        <v>81</v>
      </c>
      <c r="AY2848" s="198" t="s">
        <v>165</v>
      </c>
    </row>
    <row r="2849" s="22" customFormat="true" ht="48" hidden="false" customHeight="true" outlineLevel="0" collapsed="false">
      <c r="B2849" s="164"/>
      <c r="C2849" s="165" t="s">
        <v>2866</v>
      </c>
      <c r="D2849" s="165" t="s">
        <v>167</v>
      </c>
      <c r="E2849" s="166" t="s">
        <v>2867</v>
      </c>
      <c r="F2849" s="167" t="s">
        <v>2868</v>
      </c>
      <c r="G2849" s="168" t="s">
        <v>265</v>
      </c>
      <c r="H2849" s="169" t="n">
        <v>14.027</v>
      </c>
      <c r="I2849" s="170"/>
      <c r="J2849" s="171" t="n">
        <f aca="false">ROUND(I2849*H2849,2)</f>
        <v>0</v>
      </c>
      <c r="K2849" s="167" t="s">
        <v>171</v>
      </c>
      <c r="L2849" s="23"/>
      <c r="M2849" s="172"/>
      <c r="N2849" s="173" t="s">
        <v>44</v>
      </c>
      <c r="O2849" s="54"/>
      <c r="P2849" s="174" t="n">
        <f aca="false">O2849*H2849</f>
        <v>0</v>
      </c>
      <c r="Q2849" s="174" t="n">
        <v>0</v>
      </c>
      <c r="R2849" s="174" t="n">
        <f aca="false">Q2849*H2849</f>
        <v>0</v>
      </c>
      <c r="S2849" s="174" t="n">
        <v>0</v>
      </c>
      <c r="T2849" s="174" t="n">
        <f aca="false">S2849*H2849</f>
        <v>0</v>
      </c>
      <c r="U2849" s="175"/>
      <c r="AR2849" s="176" t="s">
        <v>273</v>
      </c>
      <c r="AT2849" s="176" t="s">
        <v>167</v>
      </c>
      <c r="AU2849" s="176" t="s">
        <v>83</v>
      </c>
      <c r="AY2849" s="3" t="s">
        <v>165</v>
      </c>
      <c r="BE2849" s="177" t="n">
        <f aca="false">IF(N2849="základní",J2849,0)</f>
        <v>0</v>
      </c>
      <c r="BF2849" s="177" t="n">
        <f aca="false">IF(N2849="snížená",J2849,0)</f>
        <v>0</v>
      </c>
      <c r="BG2849" s="177" t="n">
        <f aca="false">IF(N2849="zákl. přenesená",J2849,0)</f>
        <v>0</v>
      </c>
      <c r="BH2849" s="177" t="n">
        <f aca="false">IF(N2849="sníž. přenesená",J2849,0)</f>
        <v>0</v>
      </c>
      <c r="BI2849" s="177" t="n">
        <f aca="false">IF(N2849="nulová",J2849,0)</f>
        <v>0</v>
      </c>
      <c r="BJ2849" s="3" t="s">
        <v>81</v>
      </c>
      <c r="BK2849" s="177" t="n">
        <f aca="false">ROUND(I2849*H2849,2)</f>
        <v>0</v>
      </c>
      <c r="BL2849" s="3" t="s">
        <v>273</v>
      </c>
      <c r="BM2849" s="176" t="s">
        <v>2869</v>
      </c>
    </row>
    <row r="2850" s="150" customFormat="true" ht="23" hidden="false" customHeight="true" outlineLevel="0" collapsed="false">
      <c r="B2850" s="151"/>
      <c r="D2850" s="152" t="s">
        <v>72</v>
      </c>
      <c r="E2850" s="162" t="s">
        <v>2870</v>
      </c>
      <c r="F2850" s="162" t="s">
        <v>2871</v>
      </c>
      <c r="I2850" s="154"/>
      <c r="J2850" s="163" t="n">
        <f aca="false">BK2850</f>
        <v>0</v>
      </c>
      <c r="L2850" s="151"/>
      <c r="M2850" s="156"/>
      <c r="N2850" s="157"/>
      <c r="O2850" s="157"/>
      <c r="P2850" s="158" t="n">
        <f aca="false">SUM(P2851:P2960)</f>
        <v>0</v>
      </c>
      <c r="Q2850" s="157"/>
      <c r="R2850" s="158" t="n">
        <f aca="false">SUM(R2851:R2960)</f>
        <v>0.2493648</v>
      </c>
      <c r="S2850" s="157"/>
      <c r="T2850" s="158" t="n">
        <f aca="false">SUM(T2851:T2960)</f>
        <v>0</v>
      </c>
      <c r="U2850" s="159"/>
      <c r="AR2850" s="152" t="s">
        <v>83</v>
      </c>
      <c r="AT2850" s="160" t="s">
        <v>72</v>
      </c>
      <c r="AU2850" s="160" t="s">
        <v>81</v>
      </c>
      <c r="AY2850" s="152" t="s">
        <v>165</v>
      </c>
      <c r="BK2850" s="161" t="n">
        <f aca="false">SUM(BK2851:BK2960)</f>
        <v>0</v>
      </c>
    </row>
    <row r="2851" s="22" customFormat="true" ht="24" hidden="false" customHeight="true" outlineLevel="0" collapsed="false">
      <c r="B2851" s="164"/>
      <c r="C2851" s="165" t="s">
        <v>2872</v>
      </c>
      <c r="D2851" s="165" t="s">
        <v>167</v>
      </c>
      <c r="E2851" s="166" t="s">
        <v>2873</v>
      </c>
      <c r="F2851" s="167" t="s">
        <v>2874</v>
      </c>
      <c r="G2851" s="168" t="s">
        <v>170</v>
      </c>
      <c r="H2851" s="169" t="n">
        <v>12.57</v>
      </c>
      <c r="I2851" s="170"/>
      <c r="J2851" s="171" t="n">
        <f aca="false">ROUND(I2851*H2851,2)</f>
        <v>0</v>
      </c>
      <c r="K2851" s="167" t="s">
        <v>171</v>
      </c>
      <c r="L2851" s="23"/>
      <c r="M2851" s="172"/>
      <c r="N2851" s="173" t="s">
        <v>44</v>
      </c>
      <c r="O2851" s="54"/>
      <c r="P2851" s="174" t="n">
        <f aca="false">O2851*H2851</f>
        <v>0</v>
      </c>
      <c r="Q2851" s="174" t="n">
        <v>0.00017</v>
      </c>
      <c r="R2851" s="174" t="n">
        <f aca="false">Q2851*H2851</f>
        <v>0.0021369</v>
      </c>
      <c r="S2851" s="174" t="n">
        <v>0</v>
      </c>
      <c r="T2851" s="174" t="n">
        <f aca="false">S2851*H2851</f>
        <v>0</v>
      </c>
      <c r="U2851" s="175"/>
      <c r="AR2851" s="176" t="s">
        <v>273</v>
      </c>
      <c r="AT2851" s="176" t="s">
        <v>167</v>
      </c>
      <c r="AU2851" s="176" t="s">
        <v>83</v>
      </c>
      <c r="AY2851" s="3" t="s">
        <v>165</v>
      </c>
      <c r="BE2851" s="177" t="n">
        <f aca="false">IF(N2851="základní",J2851,0)</f>
        <v>0</v>
      </c>
      <c r="BF2851" s="177" t="n">
        <f aca="false">IF(N2851="snížená",J2851,0)</f>
        <v>0</v>
      </c>
      <c r="BG2851" s="177" t="n">
        <f aca="false">IF(N2851="zákl. přenesená",J2851,0)</f>
        <v>0</v>
      </c>
      <c r="BH2851" s="177" t="n">
        <f aca="false">IF(N2851="sníž. přenesená",J2851,0)</f>
        <v>0</v>
      </c>
      <c r="BI2851" s="177" t="n">
        <f aca="false">IF(N2851="nulová",J2851,0)</f>
        <v>0</v>
      </c>
      <c r="BJ2851" s="3" t="s">
        <v>81</v>
      </c>
      <c r="BK2851" s="177" t="n">
        <f aca="false">ROUND(I2851*H2851,2)</f>
        <v>0</v>
      </c>
      <c r="BL2851" s="3" t="s">
        <v>273</v>
      </c>
      <c r="BM2851" s="176" t="s">
        <v>2875</v>
      </c>
    </row>
    <row r="2852" s="178" customFormat="true" ht="12" hidden="false" customHeight="false" outlineLevel="0" collapsed="false">
      <c r="B2852" s="179"/>
      <c r="D2852" s="180" t="s">
        <v>174</v>
      </c>
      <c r="E2852" s="181"/>
      <c r="F2852" s="182" t="s">
        <v>2876</v>
      </c>
      <c r="H2852" s="181"/>
      <c r="I2852" s="183"/>
      <c r="L2852" s="179"/>
      <c r="M2852" s="184"/>
      <c r="N2852" s="185"/>
      <c r="O2852" s="185"/>
      <c r="P2852" s="185"/>
      <c r="Q2852" s="185"/>
      <c r="R2852" s="185"/>
      <c r="S2852" s="185"/>
      <c r="T2852" s="185"/>
      <c r="U2852" s="186"/>
      <c r="AT2852" s="181" t="s">
        <v>174</v>
      </c>
      <c r="AU2852" s="181" t="s">
        <v>83</v>
      </c>
      <c r="AV2852" s="178" t="s">
        <v>81</v>
      </c>
      <c r="AW2852" s="178" t="s">
        <v>176</v>
      </c>
      <c r="AX2852" s="178" t="s">
        <v>73</v>
      </c>
      <c r="AY2852" s="181" t="s">
        <v>165</v>
      </c>
    </row>
    <row r="2853" s="187" customFormat="true" ht="12" hidden="false" customHeight="false" outlineLevel="0" collapsed="false">
      <c r="B2853" s="188"/>
      <c r="D2853" s="180" t="s">
        <v>174</v>
      </c>
      <c r="E2853" s="189"/>
      <c r="F2853" s="190" t="s">
        <v>2877</v>
      </c>
      <c r="H2853" s="191" t="n">
        <v>12.57</v>
      </c>
      <c r="I2853" s="192"/>
      <c r="L2853" s="188"/>
      <c r="M2853" s="193"/>
      <c r="N2853" s="194"/>
      <c r="O2853" s="194"/>
      <c r="P2853" s="194"/>
      <c r="Q2853" s="194"/>
      <c r="R2853" s="194"/>
      <c r="S2853" s="194"/>
      <c r="T2853" s="194"/>
      <c r="U2853" s="195"/>
      <c r="AT2853" s="189" t="s">
        <v>174</v>
      </c>
      <c r="AU2853" s="189" t="s">
        <v>83</v>
      </c>
      <c r="AV2853" s="187" t="s">
        <v>83</v>
      </c>
      <c r="AW2853" s="187" t="s">
        <v>176</v>
      </c>
      <c r="AX2853" s="187" t="s">
        <v>73</v>
      </c>
      <c r="AY2853" s="189" t="s">
        <v>165</v>
      </c>
    </row>
    <row r="2854" s="196" customFormat="true" ht="12" hidden="false" customHeight="false" outlineLevel="0" collapsed="false">
      <c r="B2854" s="197"/>
      <c r="D2854" s="180" t="s">
        <v>174</v>
      </c>
      <c r="E2854" s="198"/>
      <c r="F2854" s="199" t="s">
        <v>178</v>
      </c>
      <c r="H2854" s="200" t="n">
        <v>12.57</v>
      </c>
      <c r="I2854" s="201"/>
      <c r="L2854" s="197"/>
      <c r="M2854" s="202"/>
      <c r="N2854" s="203"/>
      <c r="O2854" s="203"/>
      <c r="P2854" s="203"/>
      <c r="Q2854" s="203"/>
      <c r="R2854" s="203"/>
      <c r="S2854" s="203"/>
      <c r="T2854" s="203"/>
      <c r="U2854" s="204"/>
      <c r="AT2854" s="198" t="s">
        <v>174</v>
      </c>
      <c r="AU2854" s="198" t="s">
        <v>83</v>
      </c>
      <c r="AV2854" s="196" t="s">
        <v>172</v>
      </c>
      <c r="AW2854" s="196" t="s">
        <v>176</v>
      </c>
      <c r="AX2854" s="196" t="s">
        <v>81</v>
      </c>
      <c r="AY2854" s="198" t="s">
        <v>165</v>
      </c>
    </row>
    <row r="2855" s="22" customFormat="true" ht="16.5" hidden="false" customHeight="true" outlineLevel="0" collapsed="false">
      <c r="B2855" s="164"/>
      <c r="C2855" s="165" t="s">
        <v>2878</v>
      </c>
      <c r="D2855" s="165" t="s">
        <v>167</v>
      </c>
      <c r="E2855" s="166" t="s">
        <v>2879</v>
      </c>
      <c r="F2855" s="167" t="s">
        <v>2880</v>
      </c>
      <c r="G2855" s="168" t="s">
        <v>170</v>
      </c>
      <c r="H2855" s="169" t="n">
        <v>333.517</v>
      </c>
      <c r="I2855" s="170"/>
      <c r="J2855" s="171" t="n">
        <f aca="false">ROUND(I2855*H2855,2)</f>
        <v>0</v>
      </c>
      <c r="K2855" s="167" t="s">
        <v>171</v>
      </c>
      <c r="L2855" s="23"/>
      <c r="M2855" s="172"/>
      <c r="N2855" s="173" t="s">
        <v>44</v>
      </c>
      <c r="O2855" s="54"/>
      <c r="P2855" s="174" t="n">
        <f aca="false">O2855*H2855</f>
        <v>0</v>
      </c>
      <c r="Q2855" s="174" t="n">
        <v>7E-005</v>
      </c>
      <c r="R2855" s="174" t="n">
        <f aca="false">Q2855*H2855</f>
        <v>0.02334619</v>
      </c>
      <c r="S2855" s="174" t="n">
        <v>0</v>
      </c>
      <c r="T2855" s="174" t="n">
        <f aca="false">S2855*H2855</f>
        <v>0</v>
      </c>
      <c r="U2855" s="175"/>
      <c r="AR2855" s="176" t="s">
        <v>273</v>
      </c>
      <c r="AT2855" s="176" t="s">
        <v>167</v>
      </c>
      <c r="AU2855" s="176" t="s">
        <v>83</v>
      </c>
      <c r="AY2855" s="3" t="s">
        <v>165</v>
      </c>
      <c r="BE2855" s="177" t="n">
        <f aca="false">IF(N2855="základní",J2855,0)</f>
        <v>0</v>
      </c>
      <c r="BF2855" s="177" t="n">
        <f aca="false">IF(N2855="snížená",J2855,0)</f>
        <v>0</v>
      </c>
      <c r="BG2855" s="177" t="n">
        <f aca="false">IF(N2855="zákl. přenesená",J2855,0)</f>
        <v>0</v>
      </c>
      <c r="BH2855" s="177" t="n">
        <f aca="false">IF(N2855="sníž. přenesená",J2855,0)</f>
        <v>0</v>
      </c>
      <c r="BI2855" s="177" t="n">
        <f aca="false">IF(N2855="nulová",J2855,0)</f>
        <v>0</v>
      </c>
      <c r="BJ2855" s="3" t="s">
        <v>81</v>
      </c>
      <c r="BK2855" s="177" t="n">
        <f aca="false">ROUND(I2855*H2855,2)</f>
        <v>0</v>
      </c>
      <c r="BL2855" s="3" t="s">
        <v>273</v>
      </c>
      <c r="BM2855" s="176" t="s">
        <v>2881</v>
      </c>
    </row>
    <row r="2856" s="178" customFormat="true" ht="24" hidden="false" customHeight="false" outlineLevel="0" collapsed="false">
      <c r="B2856" s="179"/>
      <c r="D2856" s="180" t="s">
        <v>174</v>
      </c>
      <c r="E2856" s="181"/>
      <c r="F2856" s="182" t="s">
        <v>2882</v>
      </c>
      <c r="H2856" s="181"/>
      <c r="I2856" s="183"/>
      <c r="L2856" s="179"/>
      <c r="M2856" s="184"/>
      <c r="N2856" s="185"/>
      <c r="O2856" s="185"/>
      <c r="P2856" s="185"/>
      <c r="Q2856" s="185"/>
      <c r="R2856" s="185"/>
      <c r="S2856" s="185"/>
      <c r="T2856" s="185"/>
      <c r="U2856" s="186"/>
      <c r="AT2856" s="181" t="s">
        <v>174</v>
      </c>
      <c r="AU2856" s="181" t="s">
        <v>83</v>
      </c>
      <c r="AV2856" s="178" t="s">
        <v>81</v>
      </c>
      <c r="AW2856" s="178" t="s">
        <v>176</v>
      </c>
      <c r="AX2856" s="178" t="s">
        <v>73</v>
      </c>
      <c r="AY2856" s="181" t="s">
        <v>165</v>
      </c>
    </row>
    <row r="2857" s="187" customFormat="true" ht="12" hidden="false" customHeight="false" outlineLevel="0" collapsed="false">
      <c r="B2857" s="188"/>
      <c r="D2857" s="180" t="s">
        <v>174</v>
      </c>
      <c r="E2857" s="189"/>
      <c r="F2857" s="190" t="s">
        <v>2883</v>
      </c>
      <c r="H2857" s="191" t="n">
        <v>5.76</v>
      </c>
      <c r="I2857" s="192"/>
      <c r="L2857" s="188"/>
      <c r="M2857" s="193"/>
      <c r="N2857" s="194"/>
      <c r="O2857" s="194"/>
      <c r="P2857" s="194"/>
      <c r="Q2857" s="194"/>
      <c r="R2857" s="194"/>
      <c r="S2857" s="194"/>
      <c r="T2857" s="194"/>
      <c r="U2857" s="195"/>
      <c r="AT2857" s="189" t="s">
        <v>174</v>
      </c>
      <c r="AU2857" s="189" t="s">
        <v>83</v>
      </c>
      <c r="AV2857" s="187" t="s">
        <v>83</v>
      </c>
      <c r="AW2857" s="187" t="s">
        <v>176</v>
      </c>
      <c r="AX2857" s="187" t="s">
        <v>73</v>
      </c>
      <c r="AY2857" s="189" t="s">
        <v>165</v>
      </c>
    </row>
    <row r="2858" s="187" customFormat="true" ht="12" hidden="false" customHeight="false" outlineLevel="0" collapsed="false">
      <c r="B2858" s="188"/>
      <c r="D2858" s="180" t="s">
        <v>174</v>
      </c>
      <c r="E2858" s="189"/>
      <c r="F2858" s="190" t="s">
        <v>2884</v>
      </c>
      <c r="H2858" s="191" t="n">
        <v>3.24</v>
      </c>
      <c r="I2858" s="192"/>
      <c r="L2858" s="188"/>
      <c r="M2858" s="193"/>
      <c r="N2858" s="194"/>
      <c r="O2858" s="194"/>
      <c r="P2858" s="194"/>
      <c r="Q2858" s="194"/>
      <c r="R2858" s="194"/>
      <c r="S2858" s="194"/>
      <c r="T2858" s="194"/>
      <c r="U2858" s="195"/>
      <c r="AT2858" s="189" t="s">
        <v>174</v>
      </c>
      <c r="AU2858" s="189" t="s">
        <v>83</v>
      </c>
      <c r="AV2858" s="187" t="s">
        <v>83</v>
      </c>
      <c r="AW2858" s="187" t="s">
        <v>176</v>
      </c>
      <c r="AX2858" s="187" t="s">
        <v>73</v>
      </c>
      <c r="AY2858" s="189" t="s">
        <v>165</v>
      </c>
    </row>
    <row r="2859" s="178" customFormat="true" ht="12" hidden="false" customHeight="false" outlineLevel="0" collapsed="false">
      <c r="B2859" s="179"/>
      <c r="D2859" s="180" t="s">
        <v>174</v>
      </c>
      <c r="E2859" s="181"/>
      <c r="F2859" s="182" t="s">
        <v>715</v>
      </c>
      <c r="H2859" s="181"/>
      <c r="I2859" s="183"/>
      <c r="L2859" s="179"/>
      <c r="M2859" s="184"/>
      <c r="N2859" s="185"/>
      <c r="O2859" s="185"/>
      <c r="P2859" s="185"/>
      <c r="Q2859" s="185"/>
      <c r="R2859" s="185"/>
      <c r="S2859" s="185"/>
      <c r="T2859" s="185"/>
      <c r="U2859" s="186"/>
      <c r="AT2859" s="181" t="s">
        <v>174</v>
      </c>
      <c r="AU2859" s="181" t="s">
        <v>83</v>
      </c>
      <c r="AV2859" s="178" t="s">
        <v>81</v>
      </c>
      <c r="AW2859" s="178" t="s">
        <v>176</v>
      </c>
      <c r="AX2859" s="178" t="s">
        <v>73</v>
      </c>
      <c r="AY2859" s="181" t="s">
        <v>165</v>
      </c>
    </row>
    <row r="2860" s="187" customFormat="true" ht="24" hidden="false" customHeight="false" outlineLevel="0" collapsed="false">
      <c r="B2860" s="188"/>
      <c r="D2860" s="180" t="s">
        <v>174</v>
      </c>
      <c r="E2860" s="189"/>
      <c r="F2860" s="190" t="s">
        <v>2885</v>
      </c>
      <c r="H2860" s="191" t="n">
        <v>1.536</v>
      </c>
      <c r="I2860" s="192"/>
      <c r="L2860" s="188"/>
      <c r="M2860" s="193"/>
      <c r="N2860" s="194"/>
      <c r="O2860" s="194"/>
      <c r="P2860" s="194"/>
      <c r="Q2860" s="194"/>
      <c r="R2860" s="194"/>
      <c r="S2860" s="194"/>
      <c r="T2860" s="194"/>
      <c r="U2860" s="195"/>
      <c r="AT2860" s="189" t="s">
        <v>174</v>
      </c>
      <c r="AU2860" s="189" t="s">
        <v>83</v>
      </c>
      <c r="AV2860" s="187" t="s">
        <v>83</v>
      </c>
      <c r="AW2860" s="187" t="s">
        <v>176</v>
      </c>
      <c r="AX2860" s="187" t="s">
        <v>73</v>
      </c>
      <c r="AY2860" s="189" t="s">
        <v>165</v>
      </c>
    </row>
    <row r="2861" s="187" customFormat="true" ht="12" hidden="false" customHeight="false" outlineLevel="0" collapsed="false">
      <c r="B2861" s="188"/>
      <c r="D2861" s="180" t="s">
        <v>174</v>
      </c>
      <c r="E2861" s="189"/>
      <c r="F2861" s="190" t="s">
        <v>2886</v>
      </c>
      <c r="H2861" s="191" t="n">
        <v>0.816</v>
      </c>
      <c r="I2861" s="192"/>
      <c r="L2861" s="188"/>
      <c r="M2861" s="193"/>
      <c r="N2861" s="194"/>
      <c r="O2861" s="194"/>
      <c r="P2861" s="194"/>
      <c r="Q2861" s="194"/>
      <c r="R2861" s="194"/>
      <c r="S2861" s="194"/>
      <c r="T2861" s="194"/>
      <c r="U2861" s="195"/>
      <c r="AT2861" s="189" t="s">
        <v>174</v>
      </c>
      <c r="AU2861" s="189" t="s">
        <v>83</v>
      </c>
      <c r="AV2861" s="187" t="s">
        <v>83</v>
      </c>
      <c r="AW2861" s="187" t="s">
        <v>176</v>
      </c>
      <c r="AX2861" s="187" t="s">
        <v>73</v>
      </c>
      <c r="AY2861" s="189" t="s">
        <v>165</v>
      </c>
    </row>
    <row r="2862" s="178" customFormat="true" ht="12" hidden="false" customHeight="false" outlineLevel="0" collapsed="false">
      <c r="B2862" s="179"/>
      <c r="D2862" s="180" t="s">
        <v>174</v>
      </c>
      <c r="E2862" s="181"/>
      <c r="F2862" s="182" t="s">
        <v>2887</v>
      </c>
      <c r="H2862" s="181"/>
      <c r="I2862" s="183"/>
      <c r="L2862" s="179"/>
      <c r="M2862" s="184"/>
      <c r="N2862" s="185"/>
      <c r="O2862" s="185"/>
      <c r="P2862" s="185"/>
      <c r="Q2862" s="185"/>
      <c r="R2862" s="185"/>
      <c r="S2862" s="185"/>
      <c r="T2862" s="185"/>
      <c r="U2862" s="186"/>
      <c r="AT2862" s="181" t="s">
        <v>174</v>
      </c>
      <c r="AU2862" s="181" t="s">
        <v>83</v>
      </c>
      <c r="AV2862" s="178" t="s">
        <v>81</v>
      </c>
      <c r="AW2862" s="178" t="s">
        <v>176</v>
      </c>
      <c r="AX2862" s="178" t="s">
        <v>73</v>
      </c>
      <c r="AY2862" s="181" t="s">
        <v>165</v>
      </c>
    </row>
    <row r="2863" s="187" customFormat="true" ht="12" hidden="false" customHeight="false" outlineLevel="0" collapsed="false">
      <c r="B2863" s="188"/>
      <c r="D2863" s="180" t="s">
        <v>174</v>
      </c>
      <c r="E2863" s="189"/>
      <c r="F2863" s="190" t="s">
        <v>2888</v>
      </c>
      <c r="H2863" s="191" t="n">
        <v>22.165</v>
      </c>
      <c r="I2863" s="192"/>
      <c r="L2863" s="188"/>
      <c r="M2863" s="193"/>
      <c r="N2863" s="194"/>
      <c r="O2863" s="194"/>
      <c r="P2863" s="194"/>
      <c r="Q2863" s="194"/>
      <c r="R2863" s="194"/>
      <c r="S2863" s="194"/>
      <c r="T2863" s="194"/>
      <c r="U2863" s="195"/>
      <c r="AT2863" s="189" t="s">
        <v>174</v>
      </c>
      <c r="AU2863" s="189" t="s">
        <v>83</v>
      </c>
      <c r="AV2863" s="187" t="s">
        <v>83</v>
      </c>
      <c r="AW2863" s="187" t="s">
        <v>176</v>
      </c>
      <c r="AX2863" s="187" t="s">
        <v>73</v>
      </c>
      <c r="AY2863" s="189" t="s">
        <v>165</v>
      </c>
    </row>
    <row r="2864" s="178" customFormat="true" ht="12" hidden="false" customHeight="false" outlineLevel="0" collapsed="false">
      <c r="B2864" s="179"/>
      <c r="D2864" s="180" t="s">
        <v>174</v>
      </c>
      <c r="E2864" s="181"/>
      <c r="F2864" s="182" t="s">
        <v>2889</v>
      </c>
      <c r="H2864" s="181"/>
      <c r="I2864" s="183"/>
      <c r="L2864" s="179"/>
      <c r="M2864" s="184"/>
      <c r="N2864" s="185"/>
      <c r="O2864" s="185"/>
      <c r="P2864" s="185"/>
      <c r="Q2864" s="185"/>
      <c r="R2864" s="185"/>
      <c r="S2864" s="185"/>
      <c r="T2864" s="185"/>
      <c r="U2864" s="186"/>
      <c r="AT2864" s="181" t="s">
        <v>174</v>
      </c>
      <c r="AU2864" s="181" t="s">
        <v>83</v>
      </c>
      <c r="AV2864" s="178" t="s">
        <v>81</v>
      </c>
      <c r="AW2864" s="178" t="s">
        <v>176</v>
      </c>
      <c r="AX2864" s="178" t="s">
        <v>73</v>
      </c>
      <c r="AY2864" s="181" t="s">
        <v>165</v>
      </c>
    </row>
    <row r="2865" s="187" customFormat="true" ht="12" hidden="false" customHeight="false" outlineLevel="0" collapsed="false">
      <c r="B2865" s="188"/>
      <c r="D2865" s="180" t="s">
        <v>174</v>
      </c>
      <c r="E2865" s="189"/>
      <c r="F2865" s="190" t="s">
        <v>2890</v>
      </c>
      <c r="H2865" s="191" t="n">
        <v>300</v>
      </c>
      <c r="I2865" s="192"/>
      <c r="L2865" s="188"/>
      <c r="M2865" s="193"/>
      <c r="N2865" s="194"/>
      <c r="O2865" s="194"/>
      <c r="P2865" s="194"/>
      <c r="Q2865" s="194"/>
      <c r="R2865" s="194"/>
      <c r="S2865" s="194"/>
      <c r="T2865" s="194"/>
      <c r="U2865" s="195"/>
      <c r="AT2865" s="189" t="s">
        <v>174</v>
      </c>
      <c r="AU2865" s="189" t="s">
        <v>83</v>
      </c>
      <c r="AV2865" s="187" t="s">
        <v>83</v>
      </c>
      <c r="AW2865" s="187" t="s">
        <v>176</v>
      </c>
      <c r="AX2865" s="187" t="s">
        <v>73</v>
      </c>
      <c r="AY2865" s="189" t="s">
        <v>165</v>
      </c>
    </row>
    <row r="2866" s="196" customFormat="true" ht="12" hidden="false" customHeight="false" outlineLevel="0" collapsed="false">
      <c r="B2866" s="197"/>
      <c r="D2866" s="180" t="s">
        <v>174</v>
      </c>
      <c r="E2866" s="198"/>
      <c r="F2866" s="199" t="s">
        <v>178</v>
      </c>
      <c r="H2866" s="200" t="n">
        <v>333.517</v>
      </c>
      <c r="I2866" s="201"/>
      <c r="L2866" s="197"/>
      <c r="M2866" s="202"/>
      <c r="N2866" s="203"/>
      <c r="O2866" s="203"/>
      <c r="P2866" s="203"/>
      <c r="Q2866" s="203"/>
      <c r="R2866" s="203"/>
      <c r="S2866" s="203"/>
      <c r="T2866" s="203"/>
      <c r="U2866" s="204"/>
      <c r="AT2866" s="198" t="s">
        <v>174</v>
      </c>
      <c r="AU2866" s="198" t="s">
        <v>83</v>
      </c>
      <c r="AV2866" s="196" t="s">
        <v>172</v>
      </c>
      <c r="AW2866" s="196" t="s">
        <v>176</v>
      </c>
      <c r="AX2866" s="196" t="s">
        <v>81</v>
      </c>
      <c r="AY2866" s="198" t="s">
        <v>165</v>
      </c>
    </row>
    <row r="2867" s="22" customFormat="true" ht="24" hidden="false" customHeight="true" outlineLevel="0" collapsed="false">
      <c r="B2867" s="164"/>
      <c r="C2867" s="165" t="s">
        <v>2891</v>
      </c>
      <c r="D2867" s="165" t="s">
        <v>167</v>
      </c>
      <c r="E2867" s="166" t="s">
        <v>2892</v>
      </c>
      <c r="F2867" s="167" t="s">
        <v>2893</v>
      </c>
      <c r="G2867" s="168" t="s">
        <v>170</v>
      </c>
      <c r="H2867" s="169" t="n">
        <v>473.871</v>
      </c>
      <c r="I2867" s="170"/>
      <c r="J2867" s="171" t="n">
        <f aca="false">ROUND(I2867*H2867,2)</f>
        <v>0</v>
      </c>
      <c r="K2867" s="167" t="s">
        <v>171</v>
      </c>
      <c r="L2867" s="23"/>
      <c r="M2867" s="172"/>
      <c r="N2867" s="173" t="s">
        <v>44</v>
      </c>
      <c r="O2867" s="54"/>
      <c r="P2867" s="174" t="n">
        <f aca="false">O2867*H2867</f>
        <v>0</v>
      </c>
      <c r="Q2867" s="174" t="n">
        <v>8E-005</v>
      </c>
      <c r="R2867" s="174" t="n">
        <f aca="false">Q2867*H2867</f>
        <v>0.03790968</v>
      </c>
      <c r="S2867" s="174" t="n">
        <v>0</v>
      </c>
      <c r="T2867" s="174" t="n">
        <f aca="false">S2867*H2867</f>
        <v>0</v>
      </c>
      <c r="U2867" s="175"/>
      <c r="AR2867" s="176" t="s">
        <v>273</v>
      </c>
      <c r="AT2867" s="176" t="s">
        <v>167</v>
      </c>
      <c r="AU2867" s="176" t="s">
        <v>83</v>
      </c>
      <c r="AY2867" s="3" t="s">
        <v>165</v>
      </c>
      <c r="BE2867" s="177" t="n">
        <f aca="false">IF(N2867="základní",J2867,0)</f>
        <v>0</v>
      </c>
      <c r="BF2867" s="177" t="n">
        <f aca="false">IF(N2867="snížená",J2867,0)</f>
        <v>0</v>
      </c>
      <c r="BG2867" s="177" t="n">
        <f aca="false">IF(N2867="zákl. přenesená",J2867,0)</f>
        <v>0</v>
      </c>
      <c r="BH2867" s="177" t="n">
        <f aca="false">IF(N2867="sníž. přenesená",J2867,0)</f>
        <v>0</v>
      </c>
      <c r="BI2867" s="177" t="n">
        <f aca="false">IF(N2867="nulová",J2867,0)</f>
        <v>0</v>
      </c>
      <c r="BJ2867" s="3" t="s">
        <v>81</v>
      </c>
      <c r="BK2867" s="177" t="n">
        <f aca="false">ROUND(I2867*H2867,2)</f>
        <v>0</v>
      </c>
      <c r="BL2867" s="3" t="s">
        <v>273</v>
      </c>
      <c r="BM2867" s="176" t="s">
        <v>2894</v>
      </c>
    </row>
    <row r="2868" s="178" customFormat="true" ht="24" hidden="false" customHeight="false" outlineLevel="0" collapsed="false">
      <c r="B2868" s="179"/>
      <c r="D2868" s="180" t="s">
        <v>174</v>
      </c>
      <c r="E2868" s="181"/>
      <c r="F2868" s="182" t="s">
        <v>2882</v>
      </c>
      <c r="H2868" s="181"/>
      <c r="I2868" s="183"/>
      <c r="L2868" s="179"/>
      <c r="M2868" s="184"/>
      <c r="N2868" s="185"/>
      <c r="O2868" s="185"/>
      <c r="P2868" s="185"/>
      <c r="Q2868" s="185"/>
      <c r="R2868" s="185"/>
      <c r="S2868" s="185"/>
      <c r="T2868" s="185"/>
      <c r="U2868" s="186"/>
      <c r="AT2868" s="181" t="s">
        <v>174</v>
      </c>
      <c r="AU2868" s="181" t="s">
        <v>83</v>
      </c>
      <c r="AV2868" s="178" t="s">
        <v>81</v>
      </c>
      <c r="AW2868" s="178" t="s">
        <v>176</v>
      </c>
      <c r="AX2868" s="178" t="s">
        <v>73</v>
      </c>
      <c r="AY2868" s="181" t="s">
        <v>165</v>
      </c>
    </row>
    <row r="2869" s="187" customFormat="true" ht="12" hidden="false" customHeight="false" outlineLevel="0" collapsed="false">
      <c r="B2869" s="188"/>
      <c r="D2869" s="180" t="s">
        <v>174</v>
      </c>
      <c r="E2869" s="189"/>
      <c r="F2869" s="190" t="s">
        <v>2883</v>
      </c>
      <c r="H2869" s="191" t="n">
        <v>5.76</v>
      </c>
      <c r="I2869" s="192"/>
      <c r="L2869" s="188"/>
      <c r="M2869" s="193"/>
      <c r="N2869" s="194"/>
      <c r="O2869" s="194"/>
      <c r="P2869" s="194"/>
      <c r="Q2869" s="194"/>
      <c r="R2869" s="194"/>
      <c r="S2869" s="194"/>
      <c r="T2869" s="194"/>
      <c r="U2869" s="195"/>
      <c r="AT2869" s="189" t="s">
        <v>174</v>
      </c>
      <c r="AU2869" s="189" t="s">
        <v>83</v>
      </c>
      <c r="AV2869" s="187" t="s">
        <v>83</v>
      </c>
      <c r="AW2869" s="187" t="s">
        <v>176</v>
      </c>
      <c r="AX2869" s="187" t="s">
        <v>73</v>
      </c>
      <c r="AY2869" s="189" t="s">
        <v>165</v>
      </c>
    </row>
    <row r="2870" s="187" customFormat="true" ht="12" hidden="false" customHeight="false" outlineLevel="0" collapsed="false">
      <c r="B2870" s="188"/>
      <c r="D2870" s="180" t="s">
        <v>174</v>
      </c>
      <c r="E2870" s="189"/>
      <c r="F2870" s="190" t="s">
        <v>2884</v>
      </c>
      <c r="H2870" s="191" t="n">
        <v>3.24</v>
      </c>
      <c r="I2870" s="192"/>
      <c r="L2870" s="188"/>
      <c r="M2870" s="193"/>
      <c r="N2870" s="194"/>
      <c r="O2870" s="194"/>
      <c r="P2870" s="194"/>
      <c r="Q2870" s="194"/>
      <c r="R2870" s="194"/>
      <c r="S2870" s="194"/>
      <c r="T2870" s="194"/>
      <c r="U2870" s="195"/>
      <c r="AT2870" s="189" t="s">
        <v>174</v>
      </c>
      <c r="AU2870" s="189" t="s">
        <v>83</v>
      </c>
      <c r="AV2870" s="187" t="s">
        <v>83</v>
      </c>
      <c r="AW2870" s="187" t="s">
        <v>176</v>
      </c>
      <c r="AX2870" s="187" t="s">
        <v>73</v>
      </c>
      <c r="AY2870" s="189" t="s">
        <v>165</v>
      </c>
    </row>
    <row r="2871" s="178" customFormat="true" ht="12" hidden="false" customHeight="false" outlineLevel="0" collapsed="false">
      <c r="B2871" s="179"/>
      <c r="D2871" s="180" t="s">
        <v>174</v>
      </c>
      <c r="E2871" s="181"/>
      <c r="F2871" s="182" t="s">
        <v>715</v>
      </c>
      <c r="H2871" s="181"/>
      <c r="I2871" s="183"/>
      <c r="L2871" s="179"/>
      <c r="M2871" s="184"/>
      <c r="N2871" s="185"/>
      <c r="O2871" s="185"/>
      <c r="P2871" s="185"/>
      <c r="Q2871" s="185"/>
      <c r="R2871" s="185"/>
      <c r="S2871" s="185"/>
      <c r="T2871" s="185"/>
      <c r="U2871" s="186"/>
      <c r="AT2871" s="181" t="s">
        <v>174</v>
      </c>
      <c r="AU2871" s="181" t="s">
        <v>83</v>
      </c>
      <c r="AV2871" s="178" t="s">
        <v>81</v>
      </c>
      <c r="AW2871" s="178" t="s">
        <v>176</v>
      </c>
      <c r="AX2871" s="178" t="s">
        <v>73</v>
      </c>
      <c r="AY2871" s="181" t="s">
        <v>165</v>
      </c>
    </row>
    <row r="2872" s="187" customFormat="true" ht="24" hidden="false" customHeight="false" outlineLevel="0" collapsed="false">
      <c r="B2872" s="188"/>
      <c r="D2872" s="180" t="s">
        <v>174</v>
      </c>
      <c r="E2872" s="189"/>
      <c r="F2872" s="190" t="s">
        <v>2885</v>
      </c>
      <c r="H2872" s="191" t="n">
        <v>1.536</v>
      </c>
      <c r="I2872" s="192"/>
      <c r="L2872" s="188"/>
      <c r="M2872" s="193"/>
      <c r="N2872" s="194"/>
      <c r="O2872" s="194"/>
      <c r="P2872" s="194"/>
      <c r="Q2872" s="194"/>
      <c r="R2872" s="194"/>
      <c r="S2872" s="194"/>
      <c r="T2872" s="194"/>
      <c r="U2872" s="195"/>
      <c r="AT2872" s="189" t="s">
        <v>174</v>
      </c>
      <c r="AU2872" s="189" t="s">
        <v>83</v>
      </c>
      <c r="AV2872" s="187" t="s">
        <v>83</v>
      </c>
      <c r="AW2872" s="187" t="s">
        <v>176</v>
      </c>
      <c r="AX2872" s="187" t="s">
        <v>73</v>
      </c>
      <c r="AY2872" s="189" t="s">
        <v>165</v>
      </c>
    </row>
    <row r="2873" s="187" customFormat="true" ht="12" hidden="false" customHeight="false" outlineLevel="0" collapsed="false">
      <c r="B2873" s="188"/>
      <c r="D2873" s="180" t="s">
        <v>174</v>
      </c>
      <c r="E2873" s="189"/>
      <c r="F2873" s="190" t="s">
        <v>2886</v>
      </c>
      <c r="H2873" s="191" t="n">
        <v>0.816</v>
      </c>
      <c r="I2873" s="192"/>
      <c r="L2873" s="188"/>
      <c r="M2873" s="193"/>
      <c r="N2873" s="194"/>
      <c r="O2873" s="194"/>
      <c r="P2873" s="194"/>
      <c r="Q2873" s="194"/>
      <c r="R2873" s="194"/>
      <c r="S2873" s="194"/>
      <c r="T2873" s="194"/>
      <c r="U2873" s="195"/>
      <c r="AT2873" s="189" t="s">
        <v>174</v>
      </c>
      <c r="AU2873" s="189" t="s">
        <v>83</v>
      </c>
      <c r="AV2873" s="187" t="s">
        <v>83</v>
      </c>
      <c r="AW2873" s="187" t="s">
        <v>176</v>
      </c>
      <c r="AX2873" s="187" t="s">
        <v>73</v>
      </c>
      <c r="AY2873" s="189" t="s">
        <v>165</v>
      </c>
    </row>
    <row r="2874" s="178" customFormat="true" ht="12" hidden="false" customHeight="false" outlineLevel="0" collapsed="false">
      <c r="B2874" s="179"/>
      <c r="D2874" s="180" t="s">
        <v>174</v>
      </c>
      <c r="E2874" s="181"/>
      <c r="F2874" s="182" t="s">
        <v>2887</v>
      </c>
      <c r="H2874" s="181"/>
      <c r="I2874" s="183"/>
      <c r="L2874" s="179"/>
      <c r="M2874" s="184"/>
      <c r="N2874" s="185"/>
      <c r="O2874" s="185"/>
      <c r="P2874" s="185"/>
      <c r="Q2874" s="185"/>
      <c r="R2874" s="185"/>
      <c r="S2874" s="185"/>
      <c r="T2874" s="185"/>
      <c r="U2874" s="186"/>
      <c r="AT2874" s="181" t="s">
        <v>174</v>
      </c>
      <c r="AU2874" s="181" t="s">
        <v>83</v>
      </c>
      <c r="AV2874" s="178" t="s">
        <v>81</v>
      </c>
      <c r="AW2874" s="178" t="s">
        <v>176</v>
      </c>
      <c r="AX2874" s="178" t="s">
        <v>73</v>
      </c>
      <c r="AY2874" s="181" t="s">
        <v>165</v>
      </c>
    </row>
    <row r="2875" s="187" customFormat="true" ht="12" hidden="false" customHeight="false" outlineLevel="0" collapsed="false">
      <c r="B2875" s="188"/>
      <c r="D2875" s="180" t="s">
        <v>174</v>
      </c>
      <c r="E2875" s="189"/>
      <c r="F2875" s="190" t="s">
        <v>2888</v>
      </c>
      <c r="H2875" s="191" t="n">
        <v>22.165</v>
      </c>
      <c r="I2875" s="192"/>
      <c r="L2875" s="188"/>
      <c r="M2875" s="193"/>
      <c r="N2875" s="194"/>
      <c r="O2875" s="194"/>
      <c r="P2875" s="194"/>
      <c r="Q2875" s="194"/>
      <c r="R2875" s="194"/>
      <c r="S2875" s="194"/>
      <c r="T2875" s="194"/>
      <c r="U2875" s="195"/>
      <c r="AT2875" s="189" t="s">
        <v>174</v>
      </c>
      <c r="AU2875" s="189" t="s">
        <v>83</v>
      </c>
      <c r="AV2875" s="187" t="s">
        <v>83</v>
      </c>
      <c r="AW2875" s="187" t="s">
        <v>176</v>
      </c>
      <c r="AX2875" s="187" t="s">
        <v>73</v>
      </c>
      <c r="AY2875" s="189" t="s">
        <v>165</v>
      </c>
    </row>
    <row r="2876" s="178" customFormat="true" ht="12" hidden="false" customHeight="false" outlineLevel="0" collapsed="false">
      <c r="B2876" s="179"/>
      <c r="D2876" s="180" t="s">
        <v>174</v>
      </c>
      <c r="E2876" s="181"/>
      <c r="F2876" s="182" t="s">
        <v>2895</v>
      </c>
      <c r="H2876" s="181"/>
      <c r="I2876" s="183"/>
      <c r="L2876" s="179"/>
      <c r="M2876" s="184"/>
      <c r="N2876" s="185"/>
      <c r="O2876" s="185"/>
      <c r="P2876" s="185"/>
      <c r="Q2876" s="185"/>
      <c r="R2876" s="185"/>
      <c r="S2876" s="185"/>
      <c r="T2876" s="185"/>
      <c r="U2876" s="186"/>
      <c r="AT2876" s="181" t="s">
        <v>174</v>
      </c>
      <c r="AU2876" s="181" t="s">
        <v>83</v>
      </c>
      <c r="AV2876" s="178" t="s">
        <v>81</v>
      </c>
      <c r="AW2876" s="178" t="s">
        <v>176</v>
      </c>
      <c r="AX2876" s="178" t="s">
        <v>73</v>
      </c>
      <c r="AY2876" s="181" t="s">
        <v>165</v>
      </c>
    </row>
    <row r="2877" s="187" customFormat="true" ht="12" hidden="false" customHeight="false" outlineLevel="0" collapsed="false">
      <c r="B2877" s="188"/>
      <c r="D2877" s="180" t="s">
        <v>174</v>
      </c>
      <c r="E2877" s="189"/>
      <c r="F2877" s="190" t="s">
        <v>2890</v>
      </c>
      <c r="H2877" s="191" t="n">
        <v>300</v>
      </c>
      <c r="I2877" s="192"/>
      <c r="L2877" s="188"/>
      <c r="M2877" s="193"/>
      <c r="N2877" s="194"/>
      <c r="O2877" s="194"/>
      <c r="P2877" s="194"/>
      <c r="Q2877" s="194"/>
      <c r="R2877" s="194"/>
      <c r="S2877" s="194"/>
      <c r="T2877" s="194"/>
      <c r="U2877" s="195"/>
      <c r="AT2877" s="189" t="s">
        <v>174</v>
      </c>
      <c r="AU2877" s="189" t="s">
        <v>83</v>
      </c>
      <c r="AV2877" s="187" t="s">
        <v>83</v>
      </c>
      <c r="AW2877" s="187" t="s">
        <v>176</v>
      </c>
      <c r="AX2877" s="187" t="s">
        <v>73</v>
      </c>
      <c r="AY2877" s="189" t="s">
        <v>165</v>
      </c>
    </row>
    <row r="2878" s="178" customFormat="true" ht="12" hidden="false" customHeight="false" outlineLevel="0" collapsed="false">
      <c r="B2878" s="179"/>
      <c r="D2878" s="180" t="s">
        <v>174</v>
      </c>
      <c r="E2878" s="181"/>
      <c r="F2878" s="182" t="s">
        <v>2896</v>
      </c>
      <c r="H2878" s="181"/>
      <c r="I2878" s="183"/>
      <c r="L2878" s="179"/>
      <c r="M2878" s="184"/>
      <c r="N2878" s="185"/>
      <c r="O2878" s="185"/>
      <c r="P2878" s="185"/>
      <c r="Q2878" s="185"/>
      <c r="R2878" s="185"/>
      <c r="S2878" s="185"/>
      <c r="T2878" s="185"/>
      <c r="U2878" s="186"/>
      <c r="AT2878" s="181" t="s">
        <v>174</v>
      </c>
      <c r="AU2878" s="181" t="s">
        <v>83</v>
      </c>
      <c r="AV2878" s="178" t="s">
        <v>81</v>
      </c>
      <c r="AW2878" s="178" t="s">
        <v>176</v>
      </c>
      <c r="AX2878" s="178" t="s">
        <v>73</v>
      </c>
      <c r="AY2878" s="181" t="s">
        <v>165</v>
      </c>
    </row>
    <row r="2879" s="187" customFormat="true" ht="12" hidden="false" customHeight="false" outlineLevel="0" collapsed="false">
      <c r="B2879" s="188"/>
      <c r="D2879" s="180" t="s">
        <v>174</v>
      </c>
      <c r="E2879" s="189"/>
      <c r="F2879" s="190" t="s">
        <v>2897</v>
      </c>
      <c r="H2879" s="191" t="n">
        <v>7.9233</v>
      </c>
      <c r="I2879" s="192"/>
      <c r="L2879" s="188"/>
      <c r="M2879" s="193"/>
      <c r="N2879" s="194"/>
      <c r="O2879" s="194"/>
      <c r="P2879" s="194"/>
      <c r="Q2879" s="194"/>
      <c r="R2879" s="194"/>
      <c r="S2879" s="194"/>
      <c r="T2879" s="194"/>
      <c r="U2879" s="195"/>
      <c r="AT2879" s="189" t="s">
        <v>174</v>
      </c>
      <c r="AU2879" s="189" t="s">
        <v>83</v>
      </c>
      <c r="AV2879" s="187" t="s">
        <v>83</v>
      </c>
      <c r="AW2879" s="187" t="s">
        <v>176</v>
      </c>
      <c r="AX2879" s="187" t="s">
        <v>73</v>
      </c>
      <c r="AY2879" s="189" t="s">
        <v>165</v>
      </c>
    </row>
    <row r="2880" s="187" customFormat="true" ht="12" hidden="false" customHeight="false" outlineLevel="0" collapsed="false">
      <c r="B2880" s="188"/>
      <c r="D2880" s="180" t="s">
        <v>174</v>
      </c>
      <c r="E2880" s="189"/>
      <c r="F2880" s="190" t="s">
        <v>2898</v>
      </c>
      <c r="H2880" s="191" t="n">
        <v>22.05</v>
      </c>
      <c r="I2880" s="192"/>
      <c r="L2880" s="188"/>
      <c r="M2880" s="193"/>
      <c r="N2880" s="194"/>
      <c r="O2880" s="194"/>
      <c r="P2880" s="194"/>
      <c r="Q2880" s="194"/>
      <c r="R2880" s="194"/>
      <c r="S2880" s="194"/>
      <c r="T2880" s="194"/>
      <c r="U2880" s="195"/>
      <c r="AT2880" s="189" t="s">
        <v>174</v>
      </c>
      <c r="AU2880" s="189" t="s">
        <v>83</v>
      </c>
      <c r="AV2880" s="187" t="s">
        <v>83</v>
      </c>
      <c r="AW2880" s="187" t="s">
        <v>176</v>
      </c>
      <c r="AX2880" s="187" t="s">
        <v>73</v>
      </c>
      <c r="AY2880" s="189" t="s">
        <v>165</v>
      </c>
    </row>
    <row r="2881" s="187" customFormat="true" ht="12" hidden="false" customHeight="false" outlineLevel="0" collapsed="false">
      <c r="B2881" s="188"/>
      <c r="D2881" s="180" t="s">
        <v>174</v>
      </c>
      <c r="E2881" s="189"/>
      <c r="F2881" s="190" t="s">
        <v>2899</v>
      </c>
      <c r="H2881" s="191" t="n">
        <v>12.495</v>
      </c>
      <c r="I2881" s="192"/>
      <c r="L2881" s="188"/>
      <c r="M2881" s="193"/>
      <c r="N2881" s="194"/>
      <c r="O2881" s="194"/>
      <c r="P2881" s="194"/>
      <c r="Q2881" s="194"/>
      <c r="R2881" s="194"/>
      <c r="S2881" s="194"/>
      <c r="T2881" s="194"/>
      <c r="U2881" s="195"/>
      <c r="AT2881" s="189" t="s">
        <v>174</v>
      </c>
      <c r="AU2881" s="189" t="s">
        <v>83</v>
      </c>
      <c r="AV2881" s="187" t="s">
        <v>83</v>
      </c>
      <c r="AW2881" s="187" t="s">
        <v>176</v>
      </c>
      <c r="AX2881" s="187" t="s">
        <v>73</v>
      </c>
      <c r="AY2881" s="189" t="s">
        <v>165</v>
      </c>
    </row>
    <row r="2882" s="187" customFormat="true" ht="12" hidden="false" customHeight="false" outlineLevel="0" collapsed="false">
      <c r="B2882" s="188"/>
      <c r="D2882" s="180" t="s">
        <v>174</v>
      </c>
      <c r="E2882" s="189"/>
      <c r="F2882" s="190" t="s">
        <v>2900</v>
      </c>
      <c r="H2882" s="191" t="n">
        <v>1.274</v>
      </c>
      <c r="I2882" s="192"/>
      <c r="L2882" s="188"/>
      <c r="M2882" s="193"/>
      <c r="N2882" s="194"/>
      <c r="O2882" s="194"/>
      <c r="P2882" s="194"/>
      <c r="Q2882" s="194"/>
      <c r="R2882" s="194"/>
      <c r="S2882" s="194"/>
      <c r="T2882" s="194"/>
      <c r="U2882" s="195"/>
      <c r="AT2882" s="189" t="s">
        <v>174</v>
      </c>
      <c r="AU2882" s="189" t="s">
        <v>83</v>
      </c>
      <c r="AV2882" s="187" t="s">
        <v>83</v>
      </c>
      <c r="AW2882" s="187" t="s">
        <v>176</v>
      </c>
      <c r="AX2882" s="187" t="s">
        <v>73</v>
      </c>
      <c r="AY2882" s="189" t="s">
        <v>165</v>
      </c>
    </row>
    <row r="2883" s="187" customFormat="true" ht="12" hidden="false" customHeight="false" outlineLevel="0" collapsed="false">
      <c r="B2883" s="188"/>
      <c r="D2883" s="180" t="s">
        <v>174</v>
      </c>
      <c r="E2883" s="189"/>
      <c r="F2883" s="190" t="s">
        <v>2901</v>
      </c>
      <c r="H2883" s="191" t="n">
        <v>14.406</v>
      </c>
      <c r="I2883" s="192"/>
      <c r="L2883" s="188"/>
      <c r="M2883" s="193"/>
      <c r="N2883" s="194"/>
      <c r="O2883" s="194"/>
      <c r="P2883" s="194"/>
      <c r="Q2883" s="194"/>
      <c r="R2883" s="194"/>
      <c r="S2883" s="194"/>
      <c r="T2883" s="194"/>
      <c r="U2883" s="195"/>
      <c r="AT2883" s="189" t="s">
        <v>174</v>
      </c>
      <c r="AU2883" s="189" t="s">
        <v>83</v>
      </c>
      <c r="AV2883" s="187" t="s">
        <v>83</v>
      </c>
      <c r="AW2883" s="187" t="s">
        <v>176</v>
      </c>
      <c r="AX2883" s="187" t="s">
        <v>73</v>
      </c>
      <c r="AY2883" s="189" t="s">
        <v>165</v>
      </c>
    </row>
    <row r="2884" s="187" customFormat="true" ht="12" hidden="false" customHeight="false" outlineLevel="0" collapsed="false">
      <c r="B2884" s="188"/>
      <c r="D2884" s="180" t="s">
        <v>174</v>
      </c>
      <c r="E2884" s="189"/>
      <c r="F2884" s="190" t="s">
        <v>2902</v>
      </c>
      <c r="H2884" s="191" t="n">
        <v>20.825</v>
      </c>
      <c r="I2884" s="192"/>
      <c r="L2884" s="188"/>
      <c r="M2884" s="193"/>
      <c r="N2884" s="194"/>
      <c r="O2884" s="194"/>
      <c r="P2884" s="194"/>
      <c r="Q2884" s="194"/>
      <c r="R2884" s="194"/>
      <c r="S2884" s="194"/>
      <c r="T2884" s="194"/>
      <c r="U2884" s="195"/>
      <c r="AT2884" s="189" t="s">
        <v>174</v>
      </c>
      <c r="AU2884" s="189" t="s">
        <v>83</v>
      </c>
      <c r="AV2884" s="187" t="s">
        <v>83</v>
      </c>
      <c r="AW2884" s="187" t="s">
        <v>176</v>
      </c>
      <c r="AX2884" s="187" t="s">
        <v>73</v>
      </c>
      <c r="AY2884" s="189" t="s">
        <v>165</v>
      </c>
    </row>
    <row r="2885" s="187" customFormat="true" ht="12" hidden="false" customHeight="false" outlineLevel="0" collapsed="false">
      <c r="B2885" s="188"/>
      <c r="D2885" s="180" t="s">
        <v>174</v>
      </c>
      <c r="E2885" s="189"/>
      <c r="F2885" s="190" t="s">
        <v>2903</v>
      </c>
      <c r="H2885" s="191" t="n">
        <v>12.495</v>
      </c>
      <c r="I2885" s="192"/>
      <c r="L2885" s="188"/>
      <c r="M2885" s="193"/>
      <c r="N2885" s="194"/>
      <c r="O2885" s="194"/>
      <c r="P2885" s="194"/>
      <c r="Q2885" s="194"/>
      <c r="R2885" s="194"/>
      <c r="S2885" s="194"/>
      <c r="T2885" s="194"/>
      <c r="U2885" s="195"/>
      <c r="AT2885" s="189" t="s">
        <v>174</v>
      </c>
      <c r="AU2885" s="189" t="s">
        <v>83</v>
      </c>
      <c r="AV2885" s="187" t="s">
        <v>83</v>
      </c>
      <c r="AW2885" s="187" t="s">
        <v>176</v>
      </c>
      <c r="AX2885" s="187" t="s">
        <v>73</v>
      </c>
      <c r="AY2885" s="189" t="s">
        <v>165</v>
      </c>
    </row>
    <row r="2886" s="187" customFormat="true" ht="12" hidden="false" customHeight="false" outlineLevel="0" collapsed="false">
      <c r="B2886" s="188"/>
      <c r="D2886" s="180" t="s">
        <v>174</v>
      </c>
      <c r="E2886" s="189"/>
      <c r="F2886" s="190" t="s">
        <v>2904</v>
      </c>
      <c r="H2886" s="191" t="n">
        <v>1.421</v>
      </c>
      <c r="I2886" s="192"/>
      <c r="L2886" s="188"/>
      <c r="M2886" s="193"/>
      <c r="N2886" s="194"/>
      <c r="O2886" s="194"/>
      <c r="P2886" s="194"/>
      <c r="Q2886" s="194"/>
      <c r="R2886" s="194"/>
      <c r="S2886" s="194"/>
      <c r="T2886" s="194"/>
      <c r="U2886" s="195"/>
      <c r="AT2886" s="189" t="s">
        <v>174</v>
      </c>
      <c r="AU2886" s="189" t="s">
        <v>83</v>
      </c>
      <c r="AV2886" s="187" t="s">
        <v>83</v>
      </c>
      <c r="AW2886" s="187" t="s">
        <v>176</v>
      </c>
      <c r="AX2886" s="187" t="s">
        <v>73</v>
      </c>
      <c r="AY2886" s="189" t="s">
        <v>165</v>
      </c>
    </row>
    <row r="2887" s="178" customFormat="true" ht="12" hidden="false" customHeight="false" outlineLevel="0" collapsed="false">
      <c r="B2887" s="179"/>
      <c r="D2887" s="180" t="s">
        <v>174</v>
      </c>
      <c r="E2887" s="181"/>
      <c r="F2887" s="182" t="s">
        <v>2905</v>
      </c>
      <c r="H2887" s="181"/>
      <c r="I2887" s="183"/>
      <c r="L2887" s="179"/>
      <c r="M2887" s="184"/>
      <c r="N2887" s="185"/>
      <c r="O2887" s="185"/>
      <c r="P2887" s="185"/>
      <c r="Q2887" s="185"/>
      <c r="R2887" s="185"/>
      <c r="S2887" s="185"/>
      <c r="T2887" s="185"/>
      <c r="U2887" s="186"/>
      <c r="AT2887" s="181" t="s">
        <v>174</v>
      </c>
      <c r="AU2887" s="181" t="s">
        <v>83</v>
      </c>
      <c r="AV2887" s="178" t="s">
        <v>81</v>
      </c>
      <c r="AW2887" s="178" t="s">
        <v>176</v>
      </c>
      <c r="AX2887" s="178" t="s">
        <v>73</v>
      </c>
      <c r="AY2887" s="181" t="s">
        <v>165</v>
      </c>
    </row>
    <row r="2888" s="187" customFormat="true" ht="12" hidden="false" customHeight="false" outlineLevel="0" collapsed="false">
      <c r="B2888" s="188"/>
      <c r="D2888" s="180" t="s">
        <v>174</v>
      </c>
      <c r="E2888" s="189"/>
      <c r="F2888" s="190" t="s">
        <v>2906</v>
      </c>
      <c r="H2888" s="191" t="n">
        <v>7.645</v>
      </c>
      <c r="I2888" s="192"/>
      <c r="L2888" s="188"/>
      <c r="M2888" s="193"/>
      <c r="N2888" s="194"/>
      <c r="O2888" s="194"/>
      <c r="P2888" s="194"/>
      <c r="Q2888" s="194"/>
      <c r="R2888" s="194"/>
      <c r="S2888" s="194"/>
      <c r="T2888" s="194"/>
      <c r="U2888" s="195"/>
      <c r="AT2888" s="189" t="s">
        <v>174</v>
      </c>
      <c r="AU2888" s="189" t="s">
        <v>83</v>
      </c>
      <c r="AV2888" s="187" t="s">
        <v>83</v>
      </c>
      <c r="AW2888" s="187" t="s">
        <v>176</v>
      </c>
      <c r="AX2888" s="187" t="s">
        <v>73</v>
      </c>
      <c r="AY2888" s="189" t="s">
        <v>165</v>
      </c>
    </row>
    <row r="2889" s="187" customFormat="true" ht="12" hidden="false" customHeight="false" outlineLevel="0" collapsed="false">
      <c r="B2889" s="188"/>
      <c r="D2889" s="180" t="s">
        <v>174</v>
      </c>
      <c r="E2889" s="189"/>
      <c r="F2889" s="190" t="s">
        <v>2907</v>
      </c>
      <c r="H2889" s="191" t="n">
        <v>7.92</v>
      </c>
      <c r="I2889" s="192"/>
      <c r="L2889" s="188"/>
      <c r="M2889" s="193"/>
      <c r="N2889" s="194"/>
      <c r="O2889" s="194"/>
      <c r="P2889" s="194"/>
      <c r="Q2889" s="194"/>
      <c r="R2889" s="194"/>
      <c r="S2889" s="194"/>
      <c r="T2889" s="194"/>
      <c r="U2889" s="195"/>
      <c r="AT2889" s="189" t="s">
        <v>174</v>
      </c>
      <c r="AU2889" s="189" t="s">
        <v>83</v>
      </c>
      <c r="AV2889" s="187" t="s">
        <v>83</v>
      </c>
      <c r="AW2889" s="187" t="s">
        <v>176</v>
      </c>
      <c r="AX2889" s="187" t="s">
        <v>73</v>
      </c>
      <c r="AY2889" s="189" t="s">
        <v>165</v>
      </c>
    </row>
    <row r="2890" s="187" customFormat="true" ht="12" hidden="false" customHeight="false" outlineLevel="0" collapsed="false">
      <c r="B2890" s="188"/>
      <c r="D2890" s="180" t="s">
        <v>174</v>
      </c>
      <c r="E2890" s="189"/>
      <c r="F2890" s="190" t="s">
        <v>2908</v>
      </c>
      <c r="H2890" s="191" t="n">
        <v>15.95</v>
      </c>
      <c r="I2890" s="192"/>
      <c r="L2890" s="188"/>
      <c r="M2890" s="193"/>
      <c r="N2890" s="194"/>
      <c r="O2890" s="194"/>
      <c r="P2890" s="194"/>
      <c r="Q2890" s="194"/>
      <c r="R2890" s="194"/>
      <c r="S2890" s="194"/>
      <c r="T2890" s="194"/>
      <c r="U2890" s="195"/>
      <c r="AT2890" s="189" t="s">
        <v>174</v>
      </c>
      <c r="AU2890" s="189" t="s">
        <v>83</v>
      </c>
      <c r="AV2890" s="187" t="s">
        <v>83</v>
      </c>
      <c r="AW2890" s="187" t="s">
        <v>176</v>
      </c>
      <c r="AX2890" s="187" t="s">
        <v>73</v>
      </c>
      <c r="AY2890" s="189" t="s">
        <v>165</v>
      </c>
    </row>
    <row r="2891" s="178" customFormat="true" ht="12" hidden="false" customHeight="false" outlineLevel="0" collapsed="false">
      <c r="B2891" s="179"/>
      <c r="D2891" s="180" t="s">
        <v>174</v>
      </c>
      <c r="E2891" s="181"/>
      <c r="F2891" s="182" t="s">
        <v>377</v>
      </c>
      <c r="H2891" s="181"/>
      <c r="I2891" s="183"/>
      <c r="L2891" s="179"/>
      <c r="M2891" s="184"/>
      <c r="N2891" s="185"/>
      <c r="O2891" s="185"/>
      <c r="P2891" s="185"/>
      <c r="Q2891" s="185"/>
      <c r="R2891" s="185"/>
      <c r="S2891" s="185"/>
      <c r="T2891" s="185"/>
      <c r="U2891" s="186"/>
      <c r="AT2891" s="181" t="s">
        <v>174</v>
      </c>
      <c r="AU2891" s="181" t="s">
        <v>83</v>
      </c>
      <c r="AV2891" s="178" t="s">
        <v>81</v>
      </c>
      <c r="AW2891" s="178" t="s">
        <v>176</v>
      </c>
      <c r="AX2891" s="178" t="s">
        <v>73</v>
      </c>
      <c r="AY2891" s="181" t="s">
        <v>165</v>
      </c>
    </row>
    <row r="2892" s="187" customFormat="true" ht="12" hidden="false" customHeight="false" outlineLevel="0" collapsed="false">
      <c r="B2892" s="188"/>
      <c r="D2892" s="180" t="s">
        <v>174</v>
      </c>
      <c r="E2892" s="189"/>
      <c r="F2892" s="190" t="s">
        <v>2908</v>
      </c>
      <c r="H2892" s="191" t="n">
        <v>15.95</v>
      </c>
      <c r="I2892" s="192"/>
      <c r="L2892" s="188"/>
      <c r="M2892" s="193"/>
      <c r="N2892" s="194"/>
      <c r="O2892" s="194"/>
      <c r="P2892" s="194"/>
      <c r="Q2892" s="194"/>
      <c r="R2892" s="194"/>
      <c r="S2892" s="194"/>
      <c r="T2892" s="194"/>
      <c r="U2892" s="195"/>
      <c r="AT2892" s="189" t="s">
        <v>174</v>
      </c>
      <c r="AU2892" s="189" t="s">
        <v>83</v>
      </c>
      <c r="AV2892" s="187" t="s">
        <v>83</v>
      </c>
      <c r="AW2892" s="187" t="s">
        <v>176</v>
      </c>
      <c r="AX2892" s="187" t="s">
        <v>73</v>
      </c>
      <c r="AY2892" s="189" t="s">
        <v>165</v>
      </c>
    </row>
    <row r="2893" s="196" customFormat="true" ht="12" hidden="false" customHeight="false" outlineLevel="0" collapsed="false">
      <c r="B2893" s="197"/>
      <c r="D2893" s="180" t="s">
        <v>174</v>
      </c>
      <c r="E2893" s="198"/>
      <c r="F2893" s="199" t="s">
        <v>178</v>
      </c>
      <c r="H2893" s="200" t="n">
        <v>473.8713</v>
      </c>
      <c r="I2893" s="201"/>
      <c r="L2893" s="197"/>
      <c r="M2893" s="202"/>
      <c r="N2893" s="203"/>
      <c r="O2893" s="203"/>
      <c r="P2893" s="203"/>
      <c r="Q2893" s="203"/>
      <c r="R2893" s="203"/>
      <c r="S2893" s="203"/>
      <c r="T2893" s="203"/>
      <c r="U2893" s="204"/>
      <c r="AT2893" s="198" t="s">
        <v>174</v>
      </c>
      <c r="AU2893" s="198" t="s">
        <v>83</v>
      </c>
      <c r="AV2893" s="196" t="s">
        <v>172</v>
      </c>
      <c r="AW2893" s="196" t="s">
        <v>176</v>
      </c>
      <c r="AX2893" s="196" t="s">
        <v>81</v>
      </c>
      <c r="AY2893" s="198" t="s">
        <v>165</v>
      </c>
    </row>
    <row r="2894" s="22" customFormat="true" ht="24" hidden="false" customHeight="true" outlineLevel="0" collapsed="false">
      <c r="B2894" s="164"/>
      <c r="C2894" s="165" t="s">
        <v>2909</v>
      </c>
      <c r="D2894" s="165" t="s">
        <v>167</v>
      </c>
      <c r="E2894" s="166" t="s">
        <v>2910</v>
      </c>
      <c r="F2894" s="167" t="s">
        <v>2911</v>
      </c>
      <c r="G2894" s="168" t="s">
        <v>170</v>
      </c>
      <c r="H2894" s="169" t="n">
        <v>369.63</v>
      </c>
      <c r="I2894" s="170"/>
      <c r="J2894" s="171" t="n">
        <f aca="false">ROUND(I2894*H2894,2)</f>
        <v>0</v>
      </c>
      <c r="K2894" s="167" t="s">
        <v>171</v>
      </c>
      <c r="L2894" s="23"/>
      <c r="M2894" s="172"/>
      <c r="N2894" s="173" t="s">
        <v>44</v>
      </c>
      <c r="O2894" s="54"/>
      <c r="P2894" s="174" t="n">
        <f aca="false">O2894*H2894</f>
        <v>0</v>
      </c>
      <c r="Q2894" s="174" t="n">
        <v>2E-005</v>
      </c>
      <c r="R2894" s="174" t="n">
        <f aca="false">Q2894*H2894</f>
        <v>0.0073926</v>
      </c>
      <c r="S2894" s="174" t="n">
        <v>0</v>
      </c>
      <c r="T2894" s="174" t="n">
        <f aca="false">S2894*H2894</f>
        <v>0</v>
      </c>
      <c r="U2894" s="175"/>
      <c r="AR2894" s="176" t="s">
        <v>273</v>
      </c>
      <c r="AT2894" s="176" t="s">
        <v>167</v>
      </c>
      <c r="AU2894" s="176" t="s">
        <v>83</v>
      </c>
      <c r="AY2894" s="3" t="s">
        <v>165</v>
      </c>
      <c r="BE2894" s="177" t="n">
        <f aca="false">IF(N2894="základní",J2894,0)</f>
        <v>0</v>
      </c>
      <c r="BF2894" s="177" t="n">
        <f aca="false">IF(N2894="snížená",J2894,0)</f>
        <v>0</v>
      </c>
      <c r="BG2894" s="177" t="n">
        <f aca="false">IF(N2894="zákl. přenesená",J2894,0)</f>
        <v>0</v>
      </c>
      <c r="BH2894" s="177" t="n">
        <f aca="false">IF(N2894="sníž. přenesená",J2894,0)</f>
        <v>0</v>
      </c>
      <c r="BI2894" s="177" t="n">
        <f aca="false">IF(N2894="nulová",J2894,0)</f>
        <v>0</v>
      </c>
      <c r="BJ2894" s="3" t="s">
        <v>81</v>
      </c>
      <c r="BK2894" s="177" t="n">
        <f aca="false">ROUND(I2894*H2894,2)</f>
        <v>0</v>
      </c>
      <c r="BL2894" s="3" t="s">
        <v>273</v>
      </c>
      <c r="BM2894" s="176" t="s">
        <v>2912</v>
      </c>
    </row>
    <row r="2895" s="178" customFormat="true" ht="12" hidden="false" customHeight="false" outlineLevel="0" collapsed="false">
      <c r="B2895" s="179"/>
      <c r="D2895" s="180" t="s">
        <v>174</v>
      </c>
      <c r="E2895" s="181"/>
      <c r="F2895" s="182" t="s">
        <v>2887</v>
      </c>
      <c r="H2895" s="181"/>
      <c r="I2895" s="183"/>
      <c r="L2895" s="179"/>
      <c r="M2895" s="184"/>
      <c r="N2895" s="185"/>
      <c r="O2895" s="185"/>
      <c r="P2895" s="185"/>
      <c r="Q2895" s="185"/>
      <c r="R2895" s="185"/>
      <c r="S2895" s="185"/>
      <c r="T2895" s="185"/>
      <c r="U2895" s="186"/>
      <c r="AT2895" s="181" t="s">
        <v>174</v>
      </c>
      <c r="AU2895" s="181" t="s">
        <v>83</v>
      </c>
      <c r="AV2895" s="178" t="s">
        <v>81</v>
      </c>
      <c r="AW2895" s="178" t="s">
        <v>176</v>
      </c>
      <c r="AX2895" s="178" t="s">
        <v>73</v>
      </c>
      <c r="AY2895" s="181" t="s">
        <v>165</v>
      </c>
    </row>
    <row r="2896" s="187" customFormat="true" ht="12" hidden="false" customHeight="false" outlineLevel="0" collapsed="false">
      <c r="B2896" s="188"/>
      <c r="D2896" s="180" t="s">
        <v>174</v>
      </c>
      <c r="E2896" s="189"/>
      <c r="F2896" s="190" t="s">
        <v>2888</v>
      </c>
      <c r="H2896" s="191" t="n">
        <v>22.165</v>
      </c>
      <c r="I2896" s="192"/>
      <c r="L2896" s="188"/>
      <c r="M2896" s="193"/>
      <c r="N2896" s="194"/>
      <c r="O2896" s="194"/>
      <c r="P2896" s="194"/>
      <c r="Q2896" s="194"/>
      <c r="R2896" s="194"/>
      <c r="S2896" s="194"/>
      <c r="T2896" s="194"/>
      <c r="U2896" s="195"/>
      <c r="AT2896" s="189" t="s">
        <v>174</v>
      </c>
      <c r="AU2896" s="189" t="s">
        <v>83</v>
      </c>
      <c r="AV2896" s="187" t="s">
        <v>83</v>
      </c>
      <c r="AW2896" s="187" t="s">
        <v>176</v>
      </c>
      <c r="AX2896" s="187" t="s">
        <v>73</v>
      </c>
      <c r="AY2896" s="189" t="s">
        <v>165</v>
      </c>
    </row>
    <row r="2897" s="178" customFormat="true" ht="12" hidden="false" customHeight="false" outlineLevel="0" collapsed="false">
      <c r="B2897" s="179"/>
      <c r="D2897" s="180" t="s">
        <v>174</v>
      </c>
      <c r="E2897" s="181"/>
      <c r="F2897" s="182" t="s">
        <v>2889</v>
      </c>
      <c r="H2897" s="181"/>
      <c r="I2897" s="183"/>
      <c r="L2897" s="179"/>
      <c r="M2897" s="184"/>
      <c r="N2897" s="185"/>
      <c r="O2897" s="185"/>
      <c r="P2897" s="185"/>
      <c r="Q2897" s="185"/>
      <c r="R2897" s="185"/>
      <c r="S2897" s="185"/>
      <c r="T2897" s="185"/>
      <c r="U2897" s="186"/>
      <c r="AT2897" s="181" t="s">
        <v>174</v>
      </c>
      <c r="AU2897" s="181" t="s">
        <v>83</v>
      </c>
      <c r="AV2897" s="178" t="s">
        <v>81</v>
      </c>
      <c r="AW2897" s="178" t="s">
        <v>176</v>
      </c>
      <c r="AX2897" s="178" t="s">
        <v>73</v>
      </c>
      <c r="AY2897" s="181" t="s">
        <v>165</v>
      </c>
    </row>
    <row r="2898" s="187" customFormat="true" ht="12" hidden="false" customHeight="false" outlineLevel="0" collapsed="false">
      <c r="B2898" s="188"/>
      <c r="D2898" s="180" t="s">
        <v>174</v>
      </c>
      <c r="E2898" s="189"/>
      <c r="F2898" s="190" t="s">
        <v>2890</v>
      </c>
      <c r="H2898" s="191" t="n">
        <v>300</v>
      </c>
      <c r="I2898" s="192"/>
      <c r="L2898" s="188"/>
      <c r="M2898" s="193"/>
      <c r="N2898" s="194"/>
      <c r="O2898" s="194"/>
      <c r="P2898" s="194"/>
      <c r="Q2898" s="194"/>
      <c r="R2898" s="194"/>
      <c r="S2898" s="194"/>
      <c r="T2898" s="194"/>
      <c r="U2898" s="195"/>
      <c r="AT2898" s="189" t="s">
        <v>174</v>
      </c>
      <c r="AU2898" s="189" t="s">
        <v>83</v>
      </c>
      <c r="AV2898" s="187" t="s">
        <v>83</v>
      </c>
      <c r="AW2898" s="187" t="s">
        <v>176</v>
      </c>
      <c r="AX2898" s="187" t="s">
        <v>73</v>
      </c>
      <c r="AY2898" s="189" t="s">
        <v>165</v>
      </c>
    </row>
    <row r="2899" s="178" customFormat="true" ht="12" hidden="false" customHeight="false" outlineLevel="0" collapsed="false">
      <c r="B2899" s="179"/>
      <c r="D2899" s="180" t="s">
        <v>174</v>
      </c>
      <c r="E2899" s="181"/>
      <c r="F2899" s="182" t="s">
        <v>2913</v>
      </c>
      <c r="H2899" s="181"/>
      <c r="I2899" s="183"/>
      <c r="L2899" s="179"/>
      <c r="M2899" s="184"/>
      <c r="N2899" s="185"/>
      <c r="O2899" s="185"/>
      <c r="P2899" s="185"/>
      <c r="Q2899" s="185"/>
      <c r="R2899" s="185"/>
      <c r="S2899" s="185"/>
      <c r="T2899" s="185"/>
      <c r="U2899" s="186"/>
      <c r="AT2899" s="181" t="s">
        <v>174</v>
      </c>
      <c r="AU2899" s="181" t="s">
        <v>83</v>
      </c>
      <c r="AV2899" s="178" t="s">
        <v>81</v>
      </c>
      <c r="AW2899" s="178" t="s">
        <v>176</v>
      </c>
      <c r="AX2899" s="178" t="s">
        <v>73</v>
      </c>
      <c r="AY2899" s="181" t="s">
        <v>165</v>
      </c>
    </row>
    <row r="2900" s="187" customFormat="true" ht="12" hidden="false" customHeight="false" outlineLevel="0" collapsed="false">
      <c r="B2900" s="188"/>
      <c r="D2900" s="180" t="s">
        <v>174</v>
      </c>
      <c r="E2900" s="189"/>
      <c r="F2900" s="190" t="s">
        <v>2906</v>
      </c>
      <c r="H2900" s="191" t="n">
        <v>7.645</v>
      </c>
      <c r="I2900" s="192"/>
      <c r="L2900" s="188"/>
      <c r="M2900" s="193"/>
      <c r="N2900" s="194"/>
      <c r="O2900" s="194"/>
      <c r="P2900" s="194"/>
      <c r="Q2900" s="194"/>
      <c r="R2900" s="194"/>
      <c r="S2900" s="194"/>
      <c r="T2900" s="194"/>
      <c r="U2900" s="195"/>
      <c r="AT2900" s="189" t="s">
        <v>174</v>
      </c>
      <c r="AU2900" s="189" t="s">
        <v>83</v>
      </c>
      <c r="AV2900" s="187" t="s">
        <v>83</v>
      </c>
      <c r="AW2900" s="187" t="s">
        <v>176</v>
      </c>
      <c r="AX2900" s="187" t="s">
        <v>73</v>
      </c>
      <c r="AY2900" s="189" t="s">
        <v>165</v>
      </c>
    </row>
    <row r="2901" s="187" customFormat="true" ht="12" hidden="false" customHeight="false" outlineLevel="0" collapsed="false">
      <c r="B2901" s="188"/>
      <c r="D2901" s="180" t="s">
        <v>174</v>
      </c>
      <c r="E2901" s="189"/>
      <c r="F2901" s="190" t="s">
        <v>2907</v>
      </c>
      <c r="H2901" s="191" t="n">
        <v>7.92</v>
      </c>
      <c r="I2901" s="192"/>
      <c r="L2901" s="188"/>
      <c r="M2901" s="193"/>
      <c r="N2901" s="194"/>
      <c r="O2901" s="194"/>
      <c r="P2901" s="194"/>
      <c r="Q2901" s="194"/>
      <c r="R2901" s="194"/>
      <c r="S2901" s="194"/>
      <c r="T2901" s="194"/>
      <c r="U2901" s="195"/>
      <c r="AT2901" s="189" t="s">
        <v>174</v>
      </c>
      <c r="AU2901" s="189" t="s">
        <v>83</v>
      </c>
      <c r="AV2901" s="187" t="s">
        <v>83</v>
      </c>
      <c r="AW2901" s="187" t="s">
        <v>176</v>
      </c>
      <c r="AX2901" s="187" t="s">
        <v>73</v>
      </c>
      <c r="AY2901" s="189" t="s">
        <v>165</v>
      </c>
    </row>
    <row r="2902" s="187" customFormat="true" ht="12" hidden="false" customHeight="false" outlineLevel="0" collapsed="false">
      <c r="B2902" s="188"/>
      <c r="D2902" s="180" t="s">
        <v>174</v>
      </c>
      <c r="E2902" s="189"/>
      <c r="F2902" s="190" t="s">
        <v>2908</v>
      </c>
      <c r="H2902" s="191" t="n">
        <v>15.95</v>
      </c>
      <c r="I2902" s="192"/>
      <c r="L2902" s="188"/>
      <c r="M2902" s="193"/>
      <c r="N2902" s="194"/>
      <c r="O2902" s="194"/>
      <c r="P2902" s="194"/>
      <c r="Q2902" s="194"/>
      <c r="R2902" s="194"/>
      <c r="S2902" s="194"/>
      <c r="T2902" s="194"/>
      <c r="U2902" s="195"/>
      <c r="AT2902" s="189" t="s">
        <v>174</v>
      </c>
      <c r="AU2902" s="189" t="s">
        <v>83</v>
      </c>
      <c r="AV2902" s="187" t="s">
        <v>83</v>
      </c>
      <c r="AW2902" s="187" t="s">
        <v>176</v>
      </c>
      <c r="AX2902" s="187" t="s">
        <v>73</v>
      </c>
      <c r="AY2902" s="189" t="s">
        <v>165</v>
      </c>
    </row>
    <row r="2903" s="178" customFormat="true" ht="12" hidden="false" customHeight="false" outlineLevel="0" collapsed="false">
      <c r="B2903" s="179"/>
      <c r="D2903" s="180" t="s">
        <v>174</v>
      </c>
      <c r="E2903" s="181"/>
      <c r="F2903" s="182" t="s">
        <v>377</v>
      </c>
      <c r="H2903" s="181"/>
      <c r="I2903" s="183"/>
      <c r="L2903" s="179"/>
      <c r="M2903" s="184"/>
      <c r="N2903" s="185"/>
      <c r="O2903" s="185"/>
      <c r="P2903" s="185"/>
      <c r="Q2903" s="185"/>
      <c r="R2903" s="185"/>
      <c r="S2903" s="185"/>
      <c r="T2903" s="185"/>
      <c r="U2903" s="186"/>
      <c r="AT2903" s="181" t="s">
        <v>174</v>
      </c>
      <c r="AU2903" s="181" t="s">
        <v>83</v>
      </c>
      <c r="AV2903" s="178" t="s">
        <v>81</v>
      </c>
      <c r="AW2903" s="178" t="s">
        <v>176</v>
      </c>
      <c r="AX2903" s="178" t="s">
        <v>73</v>
      </c>
      <c r="AY2903" s="181" t="s">
        <v>165</v>
      </c>
    </row>
    <row r="2904" s="187" customFormat="true" ht="12" hidden="false" customHeight="false" outlineLevel="0" collapsed="false">
      <c r="B2904" s="188"/>
      <c r="D2904" s="180" t="s">
        <v>174</v>
      </c>
      <c r="E2904" s="189"/>
      <c r="F2904" s="190" t="s">
        <v>2908</v>
      </c>
      <c r="H2904" s="191" t="n">
        <v>15.95</v>
      </c>
      <c r="I2904" s="192"/>
      <c r="L2904" s="188"/>
      <c r="M2904" s="193"/>
      <c r="N2904" s="194"/>
      <c r="O2904" s="194"/>
      <c r="P2904" s="194"/>
      <c r="Q2904" s="194"/>
      <c r="R2904" s="194"/>
      <c r="S2904" s="194"/>
      <c r="T2904" s="194"/>
      <c r="U2904" s="195"/>
      <c r="AT2904" s="189" t="s">
        <v>174</v>
      </c>
      <c r="AU2904" s="189" t="s">
        <v>83</v>
      </c>
      <c r="AV2904" s="187" t="s">
        <v>83</v>
      </c>
      <c r="AW2904" s="187" t="s">
        <v>176</v>
      </c>
      <c r="AX2904" s="187" t="s">
        <v>73</v>
      </c>
      <c r="AY2904" s="189" t="s">
        <v>165</v>
      </c>
    </row>
    <row r="2905" s="196" customFormat="true" ht="12" hidden="false" customHeight="false" outlineLevel="0" collapsed="false">
      <c r="B2905" s="197"/>
      <c r="D2905" s="180" t="s">
        <v>174</v>
      </c>
      <c r="E2905" s="198"/>
      <c r="F2905" s="199" t="s">
        <v>178</v>
      </c>
      <c r="H2905" s="200" t="n">
        <v>369.63</v>
      </c>
      <c r="I2905" s="201"/>
      <c r="L2905" s="197"/>
      <c r="M2905" s="202"/>
      <c r="N2905" s="203"/>
      <c r="O2905" s="203"/>
      <c r="P2905" s="203"/>
      <c r="Q2905" s="203"/>
      <c r="R2905" s="203"/>
      <c r="S2905" s="203"/>
      <c r="T2905" s="203"/>
      <c r="U2905" s="204"/>
      <c r="AT2905" s="198" t="s">
        <v>174</v>
      </c>
      <c r="AU2905" s="198" t="s">
        <v>83</v>
      </c>
      <c r="AV2905" s="196" t="s">
        <v>172</v>
      </c>
      <c r="AW2905" s="196" t="s">
        <v>176</v>
      </c>
      <c r="AX2905" s="196" t="s">
        <v>81</v>
      </c>
      <c r="AY2905" s="198" t="s">
        <v>165</v>
      </c>
    </row>
    <row r="2906" s="22" customFormat="true" ht="24" hidden="false" customHeight="true" outlineLevel="0" collapsed="false">
      <c r="B2906" s="164"/>
      <c r="C2906" s="165" t="s">
        <v>2914</v>
      </c>
      <c r="D2906" s="165" t="s">
        <v>167</v>
      </c>
      <c r="E2906" s="166" t="s">
        <v>2915</v>
      </c>
      <c r="F2906" s="167" t="s">
        <v>2916</v>
      </c>
      <c r="G2906" s="168" t="s">
        <v>170</v>
      </c>
      <c r="H2906" s="169" t="n">
        <v>473.871</v>
      </c>
      <c r="I2906" s="170"/>
      <c r="J2906" s="171" t="n">
        <f aca="false">ROUND(I2906*H2906,2)</f>
        <v>0</v>
      </c>
      <c r="K2906" s="167" t="s">
        <v>171</v>
      </c>
      <c r="L2906" s="23"/>
      <c r="M2906" s="172"/>
      <c r="N2906" s="173" t="s">
        <v>44</v>
      </c>
      <c r="O2906" s="54"/>
      <c r="P2906" s="174" t="n">
        <f aca="false">O2906*H2906</f>
        <v>0</v>
      </c>
      <c r="Q2906" s="174" t="n">
        <v>0.00014</v>
      </c>
      <c r="R2906" s="174" t="n">
        <f aca="false">Q2906*H2906</f>
        <v>0.06634194</v>
      </c>
      <c r="S2906" s="174" t="n">
        <v>0</v>
      </c>
      <c r="T2906" s="174" t="n">
        <f aca="false">S2906*H2906</f>
        <v>0</v>
      </c>
      <c r="U2906" s="175"/>
      <c r="AR2906" s="176" t="s">
        <v>273</v>
      </c>
      <c r="AT2906" s="176" t="s">
        <v>167</v>
      </c>
      <c r="AU2906" s="176" t="s">
        <v>83</v>
      </c>
      <c r="AY2906" s="3" t="s">
        <v>165</v>
      </c>
      <c r="BE2906" s="177" t="n">
        <f aca="false">IF(N2906="základní",J2906,0)</f>
        <v>0</v>
      </c>
      <c r="BF2906" s="177" t="n">
        <f aca="false">IF(N2906="snížená",J2906,0)</f>
        <v>0</v>
      </c>
      <c r="BG2906" s="177" t="n">
        <f aca="false">IF(N2906="zákl. přenesená",J2906,0)</f>
        <v>0</v>
      </c>
      <c r="BH2906" s="177" t="n">
        <f aca="false">IF(N2906="sníž. přenesená",J2906,0)</f>
        <v>0</v>
      </c>
      <c r="BI2906" s="177" t="n">
        <f aca="false">IF(N2906="nulová",J2906,0)</f>
        <v>0</v>
      </c>
      <c r="BJ2906" s="3" t="s">
        <v>81</v>
      </c>
      <c r="BK2906" s="177" t="n">
        <f aca="false">ROUND(I2906*H2906,2)</f>
        <v>0</v>
      </c>
      <c r="BL2906" s="3" t="s">
        <v>273</v>
      </c>
      <c r="BM2906" s="176" t="s">
        <v>2917</v>
      </c>
    </row>
    <row r="2907" s="178" customFormat="true" ht="24" hidden="false" customHeight="false" outlineLevel="0" collapsed="false">
      <c r="B2907" s="179"/>
      <c r="D2907" s="180" t="s">
        <v>174</v>
      </c>
      <c r="E2907" s="181"/>
      <c r="F2907" s="182" t="s">
        <v>2882</v>
      </c>
      <c r="H2907" s="181"/>
      <c r="I2907" s="183"/>
      <c r="L2907" s="179"/>
      <c r="M2907" s="184"/>
      <c r="N2907" s="185"/>
      <c r="O2907" s="185"/>
      <c r="P2907" s="185"/>
      <c r="Q2907" s="185"/>
      <c r="R2907" s="185"/>
      <c r="S2907" s="185"/>
      <c r="T2907" s="185"/>
      <c r="U2907" s="186"/>
      <c r="AT2907" s="181" t="s">
        <v>174</v>
      </c>
      <c r="AU2907" s="181" t="s">
        <v>83</v>
      </c>
      <c r="AV2907" s="178" t="s">
        <v>81</v>
      </c>
      <c r="AW2907" s="178" t="s">
        <v>176</v>
      </c>
      <c r="AX2907" s="178" t="s">
        <v>73</v>
      </c>
      <c r="AY2907" s="181" t="s">
        <v>165</v>
      </c>
    </row>
    <row r="2908" s="187" customFormat="true" ht="12" hidden="false" customHeight="false" outlineLevel="0" collapsed="false">
      <c r="B2908" s="188"/>
      <c r="D2908" s="180" t="s">
        <v>174</v>
      </c>
      <c r="E2908" s="189"/>
      <c r="F2908" s="190" t="s">
        <v>2883</v>
      </c>
      <c r="H2908" s="191" t="n">
        <v>5.76</v>
      </c>
      <c r="I2908" s="192"/>
      <c r="L2908" s="188"/>
      <c r="M2908" s="193"/>
      <c r="N2908" s="194"/>
      <c r="O2908" s="194"/>
      <c r="P2908" s="194"/>
      <c r="Q2908" s="194"/>
      <c r="R2908" s="194"/>
      <c r="S2908" s="194"/>
      <c r="T2908" s="194"/>
      <c r="U2908" s="195"/>
      <c r="AT2908" s="189" t="s">
        <v>174</v>
      </c>
      <c r="AU2908" s="189" t="s">
        <v>83</v>
      </c>
      <c r="AV2908" s="187" t="s">
        <v>83</v>
      </c>
      <c r="AW2908" s="187" t="s">
        <v>176</v>
      </c>
      <c r="AX2908" s="187" t="s">
        <v>73</v>
      </c>
      <c r="AY2908" s="189" t="s">
        <v>165</v>
      </c>
    </row>
    <row r="2909" s="187" customFormat="true" ht="12" hidden="false" customHeight="false" outlineLevel="0" collapsed="false">
      <c r="B2909" s="188"/>
      <c r="D2909" s="180" t="s">
        <v>174</v>
      </c>
      <c r="E2909" s="189"/>
      <c r="F2909" s="190" t="s">
        <v>2884</v>
      </c>
      <c r="H2909" s="191" t="n">
        <v>3.24</v>
      </c>
      <c r="I2909" s="192"/>
      <c r="L2909" s="188"/>
      <c r="M2909" s="193"/>
      <c r="N2909" s="194"/>
      <c r="O2909" s="194"/>
      <c r="P2909" s="194"/>
      <c r="Q2909" s="194"/>
      <c r="R2909" s="194"/>
      <c r="S2909" s="194"/>
      <c r="T2909" s="194"/>
      <c r="U2909" s="195"/>
      <c r="AT2909" s="189" t="s">
        <v>174</v>
      </c>
      <c r="AU2909" s="189" t="s">
        <v>83</v>
      </c>
      <c r="AV2909" s="187" t="s">
        <v>83</v>
      </c>
      <c r="AW2909" s="187" t="s">
        <v>176</v>
      </c>
      <c r="AX2909" s="187" t="s">
        <v>73</v>
      </c>
      <c r="AY2909" s="189" t="s">
        <v>165</v>
      </c>
    </row>
    <row r="2910" s="178" customFormat="true" ht="12" hidden="false" customHeight="false" outlineLevel="0" collapsed="false">
      <c r="B2910" s="179"/>
      <c r="D2910" s="180" t="s">
        <v>174</v>
      </c>
      <c r="E2910" s="181"/>
      <c r="F2910" s="182" t="s">
        <v>715</v>
      </c>
      <c r="H2910" s="181"/>
      <c r="I2910" s="183"/>
      <c r="L2910" s="179"/>
      <c r="M2910" s="184"/>
      <c r="N2910" s="185"/>
      <c r="O2910" s="185"/>
      <c r="P2910" s="185"/>
      <c r="Q2910" s="185"/>
      <c r="R2910" s="185"/>
      <c r="S2910" s="185"/>
      <c r="T2910" s="185"/>
      <c r="U2910" s="186"/>
      <c r="AT2910" s="181" t="s">
        <v>174</v>
      </c>
      <c r="AU2910" s="181" t="s">
        <v>83</v>
      </c>
      <c r="AV2910" s="178" t="s">
        <v>81</v>
      </c>
      <c r="AW2910" s="178" t="s">
        <v>176</v>
      </c>
      <c r="AX2910" s="178" t="s">
        <v>73</v>
      </c>
      <c r="AY2910" s="181" t="s">
        <v>165</v>
      </c>
    </row>
    <row r="2911" s="187" customFormat="true" ht="24" hidden="false" customHeight="false" outlineLevel="0" collapsed="false">
      <c r="B2911" s="188"/>
      <c r="D2911" s="180" t="s">
        <v>174</v>
      </c>
      <c r="E2911" s="189"/>
      <c r="F2911" s="190" t="s">
        <v>2885</v>
      </c>
      <c r="H2911" s="191" t="n">
        <v>1.536</v>
      </c>
      <c r="I2911" s="192"/>
      <c r="L2911" s="188"/>
      <c r="M2911" s="193"/>
      <c r="N2911" s="194"/>
      <c r="O2911" s="194"/>
      <c r="P2911" s="194"/>
      <c r="Q2911" s="194"/>
      <c r="R2911" s="194"/>
      <c r="S2911" s="194"/>
      <c r="T2911" s="194"/>
      <c r="U2911" s="195"/>
      <c r="AT2911" s="189" t="s">
        <v>174</v>
      </c>
      <c r="AU2911" s="189" t="s">
        <v>83</v>
      </c>
      <c r="AV2911" s="187" t="s">
        <v>83</v>
      </c>
      <c r="AW2911" s="187" t="s">
        <v>176</v>
      </c>
      <c r="AX2911" s="187" t="s">
        <v>73</v>
      </c>
      <c r="AY2911" s="189" t="s">
        <v>165</v>
      </c>
    </row>
    <row r="2912" s="187" customFormat="true" ht="12" hidden="false" customHeight="false" outlineLevel="0" collapsed="false">
      <c r="B2912" s="188"/>
      <c r="D2912" s="180" t="s">
        <v>174</v>
      </c>
      <c r="E2912" s="189"/>
      <c r="F2912" s="190" t="s">
        <v>2886</v>
      </c>
      <c r="H2912" s="191" t="n">
        <v>0.816</v>
      </c>
      <c r="I2912" s="192"/>
      <c r="L2912" s="188"/>
      <c r="M2912" s="193"/>
      <c r="N2912" s="194"/>
      <c r="O2912" s="194"/>
      <c r="P2912" s="194"/>
      <c r="Q2912" s="194"/>
      <c r="R2912" s="194"/>
      <c r="S2912" s="194"/>
      <c r="T2912" s="194"/>
      <c r="U2912" s="195"/>
      <c r="AT2912" s="189" t="s">
        <v>174</v>
      </c>
      <c r="AU2912" s="189" t="s">
        <v>83</v>
      </c>
      <c r="AV2912" s="187" t="s">
        <v>83</v>
      </c>
      <c r="AW2912" s="187" t="s">
        <v>176</v>
      </c>
      <c r="AX2912" s="187" t="s">
        <v>73</v>
      </c>
      <c r="AY2912" s="189" t="s">
        <v>165</v>
      </c>
    </row>
    <row r="2913" s="178" customFormat="true" ht="12" hidden="false" customHeight="false" outlineLevel="0" collapsed="false">
      <c r="B2913" s="179"/>
      <c r="D2913" s="180" t="s">
        <v>174</v>
      </c>
      <c r="E2913" s="181"/>
      <c r="F2913" s="182" t="s">
        <v>2887</v>
      </c>
      <c r="H2913" s="181"/>
      <c r="I2913" s="183"/>
      <c r="L2913" s="179"/>
      <c r="M2913" s="184"/>
      <c r="N2913" s="185"/>
      <c r="O2913" s="185"/>
      <c r="P2913" s="185"/>
      <c r="Q2913" s="185"/>
      <c r="R2913" s="185"/>
      <c r="S2913" s="185"/>
      <c r="T2913" s="185"/>
      <c r="U2913" s="186"/>
      <c r="AT2913" s="181" t="s">
        <v>174</v>
      </c>
      <c r="AU2913" s="181" t="s">
        <v>83</v>
      </c>
      <c r="AV2913" s="178" t="s">
        <v>81</v>
      </c>
      <c r="AW2913" s="178" t="s">
        <v>176</v>
      </c>
      <c r="AX2913" s="178" t="s">
        <v>73</v>
      </c>
      <c r="AY2913" s="181" t="s">
        <v>165</v>
      </c>
    </row>
    <row r="2914" s="187" customFormat="true" ht="12" hidden="false" customHeight="false" outlineLevel="0" collapsed="false">
      <c r="B2914" s="188"/>
      <c r="D2914" s="180" t="s">
        <v>174</v>
      </c>
      <c r="E2914" s="189"/>
      <c r="F2914" s="190" t="s">
        <v>2888</v>
      </c>
      <c r="H2914" s="191" t="n">
        <v>22.165</v>
      </c>
      <c r="I2914" s="192"/>
      <c r="L2914" s="188"/>
      <c r="M2914" s="193"/>
      <c r="N2914" s="194"/>
      <c r="O2914" s="194"/>
      <c r="P2914" s="194"/>
      <c r="Q2914" s="194"/>
      <c r="R2914" s="194"/>
      <c r="S2914" s="194"/>
      <c r="T2914" s="194"/>
      <c r="U2914" s="195"/>
      <c r="AT2914" s="189" t="s">
        <v>174</v>
      </c>
      <c r="AU2914" s="189" t="s">
        <v>83</v>
      </c>
      <c r="AV2914" s="187" t="s">
        <v>83</v>
      </c>
      <c r="AW2914" s="187" t="s">
        <v>176</v>
      </c>
      <c r="AX2914" s="187" t="s">
        <v>73</v>
      </c>
      <c r="AY2914" s="189" t="s">
        <v>165</v>
      </c>
    </row>
    <row r="2915" s="178" customFormat="true" ht="12" hidden="false" customHeight="false" outlineLevel="0" collapsed="false">
      <c r="B2915" s="179"/>
      <c r="D2915" s="180" t="s">
        <v>174</v>
      </c>
      <c r="E2915" s="181"/>
      <c r="F2915" s="182" t="s">
        <v>2895</v>
      </c>
      <c r="H2915" s="181"/>
      <c r="I2915" s="183"/>
      <c r="L2915" s="179"/>
      <c r="M2915" s="184"/>
      <c r="N2915" s="185"/>
      <c r="O2915" s="185"/>
      <c r="P2915" s="185"/>
      <c r="Q2915" s="185"/>
      <c r="R2915" s="185"/>
      <c r="S2915" s="185"/>
      <c r="T2915" s="185"/>
      <c r="U2915" s="186"/>
      <c r="AT2915" s="181" t="s">
        <v>174</v>
      </c>
      <c r="AU2915" s="181" t="s">
        <v>83</v>
      </c>
      <c r="AV2915" s="178" t="s">
        <v>81</v>
      </c>
      <c r="AW2915" s="178" t="s">
        <v>176</v>
      </c>
      <c r="AX2915" s="178" t="s">
        <v>73</v>
      </c>
      <c r="AY2915" s="181" t="s">
        <v>165</v>
      </c>
    </row>
    <row r="2916" s="187" customFormat="true" ht="12" hidden="false" customHeight="false" outlineLevel="0" collapsed="false">
      <c r="B2916" s="188"/>
      <c r="D2916" s="180" t="s">
        <v>174</v>
      </c>
      <c r="E2916" s="189"/>
      <c r="F2916" s="190" t="s">
        <v>2890</v>
      </c>
      <c r="H2916" s="191" t="n">
        <v>300</v>
      </c>
      <c r="I2916" s="192"/>
      <c r="L2916" s="188"/>
      <c r="M2916" s="193"/>
      <c r="N2916" s="194"/>
      <c r="O2916" s="194"/>
      <c r="P2916" s="194"/>
      <c r="Q2916" s="194"/>
      <c r="R2916" s="194"/>
      <c r="S2916" s="194"/>
      <c r="T2916" s="194"/>
      <c r="U2916" s="195"/>
      <c r="AT2916" s="189" t="s">
        <v>174</v>
      </c>
      <c r="AU2916" s="189" t="s">
        <v>83</v>
      </c>
      <c r="AV2916" s="187" t="s">
        <v>83</v>
      </c>
      <c r="AW2916" s="187" t="s">
        <v>176</v>
      </c>
      <c r="AX2916" s="187" t="s">
        <v>73</v>
      </c>
      <c r="AY2916" s="189" t="s">
        <v>165</v>
      </c>
    </row>
    <row r="2917" s="178" customFormat="true" ht="12" hidden="false" customHeight="false" outlineLevel="0" collapsed="false">
      <c r="B2917" s="179"/>
      <c r="D2917" s="180" t="s">
        <v>174</v>
      </c>
      <c r="E2917" s="181"/>
      <c r="F2917" s="182" t="s">
        <v>2896</v>
      </c>
      <c r="H2917" s="181"/>
      <c r="I2917" s="183"/>
      <c r="L2917" s="179"/>
      <c r="M2917" s="184"/>
      <c r="N2917" s="185"/>
      <c r="O2917" s="185"/>
      <c r="P2917" s="185"/>
      <c r="Q2917" s="185"/>
      <c r="R2917" s="185"/>
      <c r="S2917" s="185"/>
      <c r="T2917" s="185"/>
      <c r="U2917" s="186"/>
      <c r="AT2917" s="181" t="s">
        <v>174</v>
      </c>
      <c r="AU2917" s="181" t="s">
        <v>83</v>
      </c>
      <c r="AV2917" s="178" t="s">
        <v>81</v>
      </c>
      <c r="AW2917" s="178" t="s">
        <v>176</v>
      </c>
      <c r="AX2917" s="178" t="s">
        <v>73</v>
      </c>
      <c r="AY2917" s="181" t="s">
        <v>165</v>
      </c>
    </row>
    <row r="2918" s="187" customFormat="true" ht="12" hidden="false" customHeight="false" outlineLevel="0" collapsed="false">
      <c r="B2918" s="188"/>
      <c r="D2918" s="180" t="s">
        <v>174</v>
      </c>
      <c r="E2918" s="189"/>
      <c r="F2918" s="190" t="s">
        <v>2897</v>
      </c>
      <c r="H2918" s="191" t="n">
        <v>7.9233</v>
      </c>
      <c r="I2918" s="192"/>
      <c r="L2918" s="188"/>
      <c r="M2918" s="193"/>
      <c r="N2918" s="194"/>
      <c r="O2918" s="194"/>
      <c r="P2918" s="194"/>
      <c r="Q2918" s="194"/>
      <c r="R2918" s="194"/>
      <c r="S2918" s="194"/>
      <c r="T2918" s="194"/>
      <c r="U2918" s="195"/>
      <c r="AT2918" s="189" t="s">
        <v>174</v>
      </c>
      <c r="AU2918" s="189" t="s">
        <v>83</v>
      </c>
      <c r="AV2918" s="187" t="s">
        <v>83</v>
      </c>
      <c r="AW2918" s="187" t="s">
        <v>176</v>
      </c>
      <c r="AX2918" s="187" t="s">
        <v>73</v>
      </c>
      <c r="AY2918" s="189" t="s">
        <v>165</v>
      </c>
    </row>
    <row r="2919" s="187" customFormat="true" ht="12" hidden="false" customHeight="false" outlineLevel="0" collapsed="false">
      <c r="B2919" s="188"/>
      <c r="D2919" s="180" t="s">
        <v>174</v>
      </c>
      <c r="E2919" s="189"/>
      <c r="F2919" s="190" t="s">
        <v>2898</v>
      </c>
      <c r="H2919" s="191" t="n">
        <v>22.05</v>
      </c>
      <c r="I2919" s="192"/>
      <c r="L2919" s="188"/>
      <c r="M2919" s="193"/>
      <c r="N2919" s="194"/>
      <c r="O2919" s="194"/>
      <c r="P2919" s="194"/>
      <c r="Q2919" s="194"/>
      <c r="R2919" s="194"/>
      <c r="S2919" s="194"/>
      <c r="T2919" s="194"/>
      <c r="U2919" s="195"/>
      <c r="AT2919" s="189" t="s">
        <v>174</v>
      </c>
      <c r="AU2919" s="189" t="s">
        <v>83</v>
      </c>
      <c r="AV2919" s="187" t="s">
        <v>83</v>
      </c>
      <c r="AW2919" s="187" t="s">
        <v>176</v>
      </c>
      <c r="AX2919" s="187" t="s">
        <v>73</v>
      </c>
      <c r="AY2919" s="189" t="s">
        <v>165</v>
      </c>
    </row>
    <row r="2920" s="187" customFormat="true" ht="12" hidden="false" customHeight="false" outlineLevel="0" collapsed="false">
      <c r="B2920" s="188"/>
      <c r="D2920" s="180" t="s">
        <v>174</v>
      </c>
      <c r="E2920" s="189"/>
      <c r="F2920" s="190" t="s">
        <v>2899</v>
      </c>
      <c r="H2920" s="191" t="n">
        <v>12.495</v>
      </c>
      <c r="I2920" s="192"/>
      <c r="L2920" s="188"/>
      <c r="M2920" s="193"/>
      <c r="N2920" s="194"/>
      <c r="O2920" s="194"/>
      <c r="P2920" s="194"/>
      <c r="Q2920" s="194"/>
      <c r="R2920" s="194"/>
      <c r="S2920" s="194"/>
      <c r="T2920" s="194"/>
      <c r="U2920" s="195"/>
      <c r="AT2920" s="189" t="s">
        <v>174</v>
      </c>
      <c r="AU2920" s="189" t="s">
        <v>83</v>
      </c>
      <c r="AV2920" s="187" t="s">
        <v>83</v>
      </c>
      <c r="AW2920" s="187" t="s">
        <v>176</v>
      </c>
      <c r="AX2920" s="187" t="s">
        <v>73</v>
      </c>
      <c r="AY2920" s="189" t="s">
        <v>165</v>
      </c>
    </row>
    <row r="2921" s="187" customFormat="true" ht="12" hidden="false" customHeight="false" outlineLevel="0" collapsed="false">
      <c r="B2921" s="188"/>
      <c r="D2921" s="180" t="s">
        <v>174</v>
      </c>
      <c r="E2921" s="189"/>
      <c r="F2921" s="190" t="s">
        <v>2900</v>
      </c>
      <c r="H2921" s="191" t="n">
        <v>1.274</v>
      </c>
      <c r="I2921" s="192"/>
      <c r="L2921" s="188"/>
      <c r="M2921" s="193"/>
      <c r="N2921" s="194"/>
      <c r="O2921" s="194"/>
      <c r="P2921" s="194"/>
      <c r="Q2921" s="194"/>
      <c r="R2921" s="194"/>
      <c r="S2921" s="194"/>
      <c r="T2921" s="194"/>
      <c r="U2921" s="195"/>
      <c r="AT2921" s="189" t="s">
        <v>174</v>
      </c>
      <c r="AU2921" s="189" t="s">
        <v>83</v>
      </c>
      <c r="AV2921" s="187" t="s">
        <v>83</v>
      </c>
      <c r="AW2921" s="187" t="s">
        <v>176</v>
      </c>
      <c r="AX2921" s="187" t="s">
        <v>73</v>
      </c>
      <c r="AY2921" s="189" t="s">
        <v>165</v>
      </c>
    </row>
    <row r="2922" s="187" customFormat="true" ht="12" hidden="false" customHeight="false" outlineLevel="0" collapsed="false">
      <c r="B2922" s="188"/>
      <c r="D2922" s="180" t="s">
        <v>174</v>
      </c>
      <c r="E2922" s="189"/>
      <c r="F2922" s="190" t="s">
        <v>2901</v>
      </c>
      <c r="H2922" s="191" t="n">
        <v>14.406</v>
      </c>
      <c r="I2922" s="192"/>
      <c r="L2922" s="188"/>
      <c r="M2922" s="193"/>
      <c r="N2922" s="194"/>
      <c r="O2922" s="194"/>
      <c r="P2922" s="194"/>
      <c r="Q2922" s="194"/>
      <c r="R2922" s="194"/>
      <c r="S2922" s="194"/>
      <c r="T2922" s="194"/>
      <c r="U2922" s="195"/>
      <c r="AT2922" s="189" t="s">
        <v>174</v>
      </c>
      <c r="AU2922" s="189" t="s">
        <v>83</v>
      </c>
      <c r="AV2922" s="187" t="s">
        <v>83</v>
      </c>
      <c r="AW2922" s="187" t="s">
        <v>176</v>
      </c>
      <c r="AX2922" s="187" t="s">
        <v>73</v>
      </c>
      <c r="AY2922" s="189" t="s">
        <v>165</v>
      </c>
    </row>
    <row r="2923" s="187" customFormat="true" ht="12" hidden="false" customHeight="false" outlineLevel="0" collapsed="false">
      <c r="B2923" s="188"/>
      <c r="D2923" s="180" t="s">
        <v>174</v>
      </c>
      <c r="E2923" s="189"/>
      <c r="F2923" s="190" t="s">
        <v>2902</v>
      </c>
      <c r="H2923" s="191" t="n">
        <v>20.825</v>
      </c>
      <c r="I2923" s="192"/>
      <c r="L2923" s="188"/>
      <c r="M2923" s="193"/>
      <c r="N2923" s="194"/>
      <c r="O2923" s="194"/>
      <c r="P2923" s="194"/>
      <c r="Q2923" s="194"/>
      <c r="R2923" s="194"/>
      <c r="S2923" s="194"/>
      <c r="T2923" s="194"/>
      <c r="U2923" s="195"/>
      <c r="AT2923" s="189" t="s">
        <v>174</v>
      </c>
      <c r="AU2923" s="189" t="s">
        <v>83</v>
      </c>
      <c r="AV2923" s="187" t="s">
        <v>83</v>
      </c>
      <c r="AW2923" s="187" t="s">
        <v>176</v>
      </c>
      <c r="AX2923" s="187" t="s">
        <v>73</v>
      </c>
      <c r="AY2923" s="189" t="s">
        <v>165</v>
      </c>
    </row>
    <row r="2924" s="187" customFormat="true" ht="12" hidden="false" customHeight="false" outlineLevel="0" collapsed="false">
      <c r="B2924" s="188"/>
      <c r="D2924" s="180" t="s">
        <v>174</v>
      </c>
      <c r="E2924" s="189"/>
      <c r="F2924" s="190" t="s">
        <v>2903</v>
      </c>
      <c r="H2924" s="191" t="n">
        <v>12.495</v>
      </c>
      <c r="I2924" s="192"/>
      <c r="L2924" s="188"/>
      <c r="M2924" s="193"/>
      <c r="N2924" s="194"/>
      <c r="O2924" s="194"/>
      <c r="P2924" s="194"/>
      <c r="Q2924" s="194"/>
      <c r="R2924" s="194"/>
      <c r="S2924" s="194"/>
      <c r="T2924" s="194"/>
      <c r="U2924" s="195"/>
      <c r="AT2924" s="189" t="s">
        <v>174</v>
      </c>
      <c r="AU2924" s="189" t="s">
        <v>83</v>
      </c>
      <c r="AV2924" s="187" t="s">
        <v>83</v>
      </c>
      <c r="AW2924" s="187" t="s">
        <v>176</v>
      </c>
      <c r="AX2924" s="187" t="s">
        <v>73</v>
      </c>
      <c r="AY2924" s="189" t="s">
        <v>165</v>
      </c>
    </row>
    <row r="2925" s="187" customFormat="true" ht="12" hidden="false" customHeight="false" outlineLevel="0" collapsed="false">
      <c r="B2925" s="188"/>
      <c r="D2925" s="180" t="s">
        <v>174</v>
      </c>
      <c r="E2925" s="189"/>
      <c r="F2925" s="190" t="s">
        <v>2904</v>
      </c>
      <c r="H2925" s="191" t="n">
        <v>1.421</v>
      </c>
      <c r="I2925" s="192"/>
      <c r="L2925" s="188"/>
      <c r="M2925" s="193"/>
      <c r="N2925" s="194"/>
      <c r="O2925" s="194"/>
      <c r="P2925" s="194"/>
      <c r="Q2925" s="194"/>
      <c r="R2925" s="194"/>
      <c r="S2925" s="194"/>
      <c r="T2925" s="194"/>
      <c r="U2925" s="195"/>
      <c r="AT2925" s="189" t="s">
        <v>174</v>
      </c>
      <c r="AU2925" s="189" t="s">
        <v>83</v>
      </c>
      <c r="AV2925" s="187" t="s">
        <v>83</v>
      </c>
      <c r="AW2925" s="187" t="s">
        <v>176</v>
      </c>
      <c r="AX2925" s="187" t="s">
        <v>73</v>
      </c>
      <c r="AY2925" s="189" t="s">
        <v>165</v>
      </c>
    </row>
    <row r="2926" s="178" customFormat="true" ht="12" hidden="false" customHeight="false" outlineLevel="0" collapsed="false">
      <c r="B2926" s="179"/>
      <c r="D2926" s="180" t="s">
        <v>174</v>
      </c>
      <c r="E2926" s="181"/>
      <c r="F2926" s="182" t="s">
        <v>2913</v>
      </c>
      <c r="H2926" s="181"/>
      <c r="I2926" s="183"/>
      <c r="L2926" s="179"/>
      <c r="M2926" s="184"/>
      <c r="N2926" s="185"/>
      <c r="O2926" s="185"/>
      <c r="P2926" s="185"/>
      <c r="Q2926" s="185"/>
      <c r="R2926" s="185"/>
      <c r="S2926" s="185"/>
      <c r="T2926" s="185"/>
      <c r="U2926" s="186"/>
      <c r="AT2926" s="181" t="s">
        <v>174</v>
      </c>
      <c r="AU2926" s="181" t="s">
        <v>83</v>
      </c>
      <c r="AV2926" s="178" t="s">
        <v>81</v>
      </c>
      <c r="AW2926" s="178" t="s">
        <v>176</v>
      </c>
      <c r="AX2926" s="178" t="s">
        <v>73</v>
      </c>
      <c r="AY2926" s="181" t="s">
        <v>165</v>
      </c>
    </row>
    <row r="2927" s="187" customFormat="true" ht="12" hidden="false" customHeight="false" outlineLevel="0" collapsed="false">
      <c r="B2927" s="188"/>
      <c r="D2927" s="180" t="s">
        <v>174</v>
      </c>
      <c r="E2927" s="189"/>
      <c r="F2927" s="190" t="s">
        <v>2906</v>
      </c>
      <c r="H2927" s="191" t="n">
        <v>7.645</v>
      </c>
      <c r="I2927" s="192"/>
      <c r="L2927" s="188"/>
      <c r="M2927" s="193"/>
      <c r="N2927" s="194"/>
      <c r="O2927" s="194"/>
      <c r="P2927" s="194"/>
      <c r="Q2927" s="194"/>
      <c r="R2927" s="194"/>
      <c r="S2927" s="194"/>
      <c r="T2927" s="194"/>
      <c r="U2927" s="195"/>
      <c r="AT2927" s="189" t="s">
        <v>174</v>
      </c>
      <c r="AU2927" s="189" t="s">
        <v>83</v>
      </c>
      <c r="AV2927" s="187" t="s">
        <v>83</v>
      </c>
      <c r="AW2927" s="187" t="s">
        <v>176</v>
      </c>
      <c r="AX2927" s="187" t="s">
        <v>73</v>
      </c>
      <c r="AY2927" s="189" t="s">
        <v>165</v>
      </c>
    </row>
    <row r="2928" s="187" customFormat="true" ht="12" hidden="false" customHeight="false" outlineLevel="0" collapsed="false">
      <c r="B2928" s="188"/>
      <c r="D2928" s="180" t="s">
        <v>174</v>
      </c>
      <c r="E2928" s="189"/>
      <c r="F2928" s="190" t="s">
        <v>2907</v>
      </c>
      <c r="H2928" s="191" t="n">
        <v>7.92</v>
      </c>
      <c r="I2928" s="192"/>
      <c r="L2928" s="188"/>
      <c r="M2928" s="193"/>
      <c r="N2928" s="194"/>
      <c r="O2928" s="194"/>
      <c r="P2928" s="194"/>
      <c r="Q2928" s="194"/>
      <c r="R2928" s="194"/>
      <c r="S2928" s="194"/>
      <c r="T2928" s="194"/>
      <c r="U2928" s="195"/>
      <c r="AT2928" s="189" t="s">
        <v>174</v>
      </c>
      <c r="AU2928" s="189" t="s">
        <v>83</v>
      </c>
      <c r="AV2928" s="187" t="s">
        <v>83</v>
      </c>
      <c r="AW2928" s="187" t="s">
        <v>176</v>
      </c>
      <c r="AX2928" s="187" t="s">
        <v>73</v>
      </c>
      <c r="AY2928" s="189" t="s">
        <v>165</v>
      </c>
    </row>
    <row r="2929" s="187" customFormat="true" ht="12" hidden="false" customHeight="false" outlineLevel="0" collapsed="false">
      <c r="B2929" s="188"/>
      <c r="D2929" s="180" t="s">
        <v>174</v>
      </c>
      <c r="E2929" s="189"/>
      <c r="F2929" s="190" t="s">
        <v>2908</v>
      </c>
      <c r="H2929" s="191" t="n">
        <v>15.95</v>
      </c>
      <c r="I2929" s="192"/>
      <c r="L2929" s="188"/>
      <c r="M2929" s="193"/>
      <c r="N2929" s="194"/>
      <c r="O2929" s="194"/>
      <c r="P2929" s="194"/>
      <c r="Q2929" s="194"/>
      <c r="R2929" s="194"/>
      <c r="S2929" s="194"/>
      <c r="T2929" s="194"/>
      <c r="U2929" s="195"/>
      <c r="AT2929" s="189" t="s">
        <v>174</v>
      </c>
      <c r="AU2929" s="189" t="s">
        <v>83</v>
      </c>
      <c r="AV2929" s="187" t="s">
        <v>83</v>
      </c>
      <c r="AW2929" s="187" t="s">
        <v>176</v>
      </c>
      <c r="AX2929" s="187" t="s">
        <v>73</v>
      </c>
      <c r="AY2929" s="189" t="s">
        <v>165</v>
      </c>
    </row>
    <row r="2930" s="178" customFormat="true" ht="12" hidden="false" customHeight="false" outlineLevel="0" collapsed="false">
      <c r="B2930" s="179"/>
      <c r="D2930" s="180" t="s">
        <v>174</v>
      </c>
      <c r="E2930" s="181"/>
      <c r="F2930" s="182" t="s">
        <v>377</v>
      </c>
      <c r="H2930" s="181"/>
      <c r="I2930" s="183"/>
      <c r="L2930" s="179"/>
      <c r="M2930" s="184"/>
      <c r="N2930" s="185"/>
      <c r="O2930" s="185"/>
      <c r="P2930" s="185"/>
      <c r="Q2930" s="185"/>
      <c r="R2930" s="185"/>
      <c r="S2930" s="185"/>
      <c r="T2930" s="185"/>
      <c r="U2930" s="186"/>
      <c r="AT2930" s="181" t="s">
        <v>174</v>
      </c>
      <c r="AU2930" s="181" t="s">
        <v>83</v>
      </c>
      <c r="AV2930" s="178" t="s">
        <v>81</v>
      </c>
      <c r="AW2930" s="178" t="s">
        <v>176</v>
      </c>
      <c r="AX2930" s="178" t="s">
        <v>73</v>
      </c>
      <c r="AY2930" s="181" t="s">
        <v>165</v>
      </c>
    </row>
    <row r="2931" s="187" customFormat="true" ht="12" hidden="false" customHeight="false" outlineLevel="0" collapsed="false">
      <c r="B2931" s="188"/>
      <c r="D2931" s="180" t="s">
        <v>174</v>
      </c>
      <c r="E2931" s="189"/>
      <c r="F2931" s="190" t="s">
        <v>2908</v>
      </c>
      <c r="H2931" s="191" t="n">
        <v>15.95</v>
      </c>
      <c r="I2931" s="192"/>
      <c r="L2931" s="188"/>
      <c r="M2931" s="193"/>
      <c r="N2931" s="194"/>
      <c r="O2931" s="194"/>
      <c r="P2931" s="194"/>
      <c r="Q2931" s="194"/>
      <c r="R2931" s="194"/>
      <c r="S2931" s="194"/>
      <c r="T2931" s="194"/>
      <c r="U2931" s="195"/>
      <c r="AT2931" s="189" t="s">
        <v>174</v>
      </c>
      <c r="AU2931" s="189" t="s">
        <v>83</v>
      </c>
      <c r="AV2931" s="187" t="s">
        <v>83</v>
      </c>
      <c r="AW2931" s="187" t="s">
        <v>176</v>
      </c>
      <c r="AX2931" s="187" t="s">
        <v>73</v>
      </c>
      <c r="AY2931" s="189" t="s">
        <v>165</v>
      </c>
    </row>
    <row r="2932" s="196" customFormat="true" ht="12" hidden="false" customHeight="false" outlineLevel="0" collapsed="false">
      <c r="B2932" s="197"/>
      <c r="D2932" s="180" t="s">
        <v>174</v>
      </c>
      <c r="E2932" s="198"/>
      <c r="F2932" s="199" t="s">
        <v>178</v>
      </c>
      <c r="H2932" s="200" t="n">
        <v>473.8713</v>
      </c>
      <c r="I2932" s="201"/>
      <c r="L2932" s="197"/>
      <c r="M2932" s="202"/>
      <c r="N2932" s="203"/>
      <c r="O2932" s="203"/>
      <c r="P2932" s="203"/>
      <c r="Q2932" s="203"/>
      <c r="R2932" s="203"/>
      <c r="S2932" s="203"/>
      <c r="T2932" s="203"/>
      <c r="U2932" s="204"/>
      <c r="AT2932" s="198" t="s">
        <v>174</v>
      </c>
      <c r="AU2932" s="198" t="s">
        <v>83</v>
      </c>
      <c r="AV2932" s="196" t="s">
        <v>172</v>
      </c>
      <c r="AW2932" s="196" t="s">
        <v>176</v>
      </c>
      <c r="AX2932" s="196" t="s">
        <v>81</v>
      </c>
      <c r="AY2932" s="198" t="s">
        <v>165</v>
      </c>
    </row>
    <row r="2933" s="22" customFormat="true" ht="24" hidden="false" customHeight="true" outlineLevel="0" collapsed="false">
      <c r="B2933" s="164"/>
      <c r="C2933" s="165" t="s">
        <v>2918</v>
      </c>
      <c r="D2933" s="165" t="s">
        <v>167</v>
      </c>
      <c r="E2933" s="166" t="s">
        <v>2919</v>
      </c>
      <c r="F2933" s="167" t="s">
        <v>2920</v>
      </c>
      <c r="G2933" s="168" t="s">
        <v>170</v>
      </c>
      <c r="H2933" s="169" t="n">
        <v>925.039</v>
      </c>
      <c r="I2933" s="170"/>
      <c r="J2933" s="171" t="n">
        <f aca="false">ROUND(I2933*H2933,2)</f>
        <v>0</v>
      </c>
      <c r="K2933" s="167" t="s">
        <v>171</v>
      </c>
      <c r="L2933" s="23"/>
      <c r="M2933" s="172"/>
      <c r="N2933" s="173" t="s">
        <v>44</v>
      </c>
      <c r="O2933" s="54"/>
      <c r="P2933" s="174" t="n">
        <f aca="false">O2933*H2933</f>
        <v>0</v>
      </c>
      <c r="Q2933" s="174" t="n">
        <v>0.00012</v>
      </c>
      <c r="R2933" s="174" t="n">
        <f aca="false">Q2933*H2933</f>
        <v>0.11100468</v>
      </c>
      <c r="S2933" s="174" t="n">
        <v>0</v>
      </c>
      <c r="T2933" s="174" t="n">
        <f aca="false">S2933*H2933</f>
        <v>0</v>
      </c>
      <c r="U2933" s="175"/>
      <c r="AR2933" s="176" t="s">
        <v>273</v>
      </c>
      <c r="AT2933" s="176" t="s">
        <v>167</v>
      </c>
      <c r="AU2933" s="176" t="s">
        <v>83</v>
      </c>
      <c r="AY2933" s="3" t="s">
        <v>165</v>
      </c>
      <c r="BE2933" s="177" t="n">
        <f aca="false">IF(N2933="základní",J2933,0)</f>
        <v>0</v>
      </c>
      <c r="BF2933" s="177" t="n">
        <f aca="false">IF(N2933="snížená",J2933,0)</f>
        <v>0</v>
      </c>
      <c r="BG2933" s="177" t="n">
        <f aca="false">IF(N2933="zákl. přenesená",J2933,0)</f>
        <v>0</v>
      </c>
      <c r="BH2933" s="177" t="n">
        <f aca="false">IF(N2933="sníž. přenesená",J2933,0)</f>
        <v>0</v>
      </c>
      <c r="BI2933" s="177" t="n">
        <f aca="false">IF(N2933="nulová",J2933,0)</f>
        <v>0</v>
      </c>
      <c r="BJ2933" s="3" t="s">
        <v>81</v>
      </c>
      <c r="BK2933" s="177" t="n">
        <f aca="false">ROUND(I2933*H2933,2)</f>
        <v>0</v>
      </c>
      <c r="BL2933" s="3" t="s">
        <v>273</v>
      </c>
      <c r="BM2933" s="176" t="s">
        <v>2921</v>
      </c>
    </row>
    <row r="2934" s="178" customFormat="true" ht="12" hidden="false" customHeight="false" outlineLevel="0" collapsed="false">
      <c r="B2934" s="179"/>
      <c r="D2934" s="180" t="s">
        <v>174</v>
      </c>
      <c r="E2934" s="181"/>
      <c r="F2934" s="182" t="s">
        <v>1841</v>
      </c>
      <c r="H2934" s="181"/>
      <c r="I2934" s="183"/>
      <c r="L2934" s="179"/>
      <c r="M2934" s="184"/>
      <c r="N2934" s="185"/>
      <c r="O2934" s="185"/>
      <c r="P2934" s="185"/>
      <c r="Q2934" s="185"/>
      <c r="R2934" s="185"/>
      <c r="S2934" s="185"/>
      <c r="T2934" s="185"/>
      <c r="U2934" s="186"/>
      <c r="AT2934" s="181" t="s">
        <v>174</v>
      </c>
      <c r="AU2934" s="181" t="s">
        <v>83</v>
      </c>
      <c r="AV2934" s="178" t="s">
        <v>81</v>
      </c>
      <c r="AW2934" s="178" t="s">
        <v>176</v>
      </c>
      <c r="AX2934" s="178" t="s">
        <v>73</v>
      </c>
      <c r="AY2934" s="181" t="s">
        <v>165</v>
      </c>
    </row>
    <row r="2935" s="178" customFormat="true" ht="12" hidden="false" customHeight="false" outlineLevel="0" collapsed="false">
      <c r="B2935" s="179"/>
      <c r="D2935" s="180" t="s">
        <v>174</v>
      </c>
      <c r="E2935" s="181"/>
      <c r="F2935" s="182" t="s">
        <v>2887</v>
      </c>
      <c r="H2935" s="181"/>
      <c r="I2935" s="183"/>
      <c r="L2935" s="179"/>
      <c r="M2935" s="184"/>
      <c r="N2935" s="185"/>
      <c r="O2935" s="185"/>
      <c r="P2935" s="185"/>
      <c r="Q2935" s="185"/>
      <c r="R2935" s="185"/>
      <c r="S2935" s="185"/>
      <c r="T2935" s="185"/>
      <c r="U2935" s="186"/>
      <c r="AT2935" s="181" t="s">
        <v>174</v>
      </c>
      <c r="AU2935" s="181" t="s">
        <v>83</v>
      </c>
      <c r="AV2935" s="178" t="s">
        <v>81</v>
      </c>
      <c r="AW2935" s="178" t="s">
        <v>176</v>
      </c>
      <c r="AX2935" s="178" t="s">
        <v>73</v>
      </c>
      <c r="AY2935" s="181" t="s">
        <v>165</v>
      </c>
    </row>
    <row r="2936" s="187" customFormat="true" ht="12" hidden="false" customHeight="false" outlineLevel="0" collapsed="false">
      <c r="B2936" s="188"/>
      <c r="D2936" s="180" t="s">
        <v>174</v>
      </c>
      <c r="E2936" s="189"/>
      <c r="F2936" s="190" t="s">
        <v>2922</v>
      </c>
      <c r="H2936" s="191" t="n">
        <v>44.33</v>
      </c>
      <c r="I2936" s="192"/>
      <c r="L2936" s="188"/>
      <c r="M2936" s="193"/>
      <c r="N2936" s="194"/>
      <c r="O2936" s="194"/>
      <c r="P2936" s="194"/>
      <c r="Q2936" s="194"/>
      <c r="R2936" s="194"/>
      <c r="S2936" s="194"/>
      <c r="T2936" s="194"/>
      <c r="U2936" s="195"/>
      <c r="AT2936" s="189" t="s">
        <v>174</v>
      </c>
      <c r="AU2936" s="189" t="s">
        <v>83</v>
      </c>
      <c r="AV2936" s="187" t="s">
        <v>83</v>
      </c>
      <c r="AW2936" s="187" t="s">
        <v>176</v>
      </c>
      <c r="AX2936" s="187" t="s">
        <v>73</v>
      </c>
      <c r="AY2936" s="189" t="s">
        <v>165</v>
      </c>
    </row>
    <row r="2937" s="178" customFormat="true" ht="12" hidden="false" customHeight="false" outlineLevel="0" collapsed="false">
      <c r="B2937" s="179"/>
      <c r="D2937" s="180" t="s">
        <v>174</v>
      </c>
      <c r="E2937" s="181"/>
      <c r="F2937" s="182" t="s">
        <v>2889</v>
      </c>
      <c r="H2937" s="181"/>
      <c r="I2937" s="183"/>
      <c r="L2937" s="179"/>
      <c r="M2937" s="184"/>
      <c r="N2937" s="185"/>
      <c r="O2937" s="185"/>
      <c r="P2937" s="185"/>
      <c r="Q2937" s="185"/>
      <c r="R2937" s="185"/>
      <c r="S2937" s="185"/>
      <c r="T2937" s="185"/>
      <c r="U2937" s="186"/>
      <c r="AT2937" s="181" t="s">
        <v>174</v>
      </c>
      <c r="AU2937" s="181" t="s">
        <v>83</v>
      </c>
      <c r="AV2937" s="178" t="s">
        <v>81</v>
      </c>
      <c r="AW2937" s="178" t="s">
        <v>176</v>
      </c>
      <c r="AX2937" s="178" t="s">
        <v>73</v>
      </c>
      <c r="AY2937" s="181" t="s">
        <v>165</v>
      </c>
    </row>
    <row r="2938" s="187" customFormat="true" ht="12" hidden="false" customHeight="false" outlineLevel="0" collapsed="false">
      <c r="B2938" s="188"/>
      <c r="D2938" s="180" t="s">
        <v>174</v>
      </c>
      <c r="E2938" s="189"/>
      <c r="F2938" s="190" t="s">
        <v>2923</v>
      </c>
      <c r="H2938" s="191" t="n">
        <v>600</v>
      </c>
      <c r="I2938" s="192"/>
      <c r="L2938" s="188"/>
      <c r="M2938" s="193"/>
      <c r="N2938" s="194"/>
      <c r="O2938" s="194"/>
      <c r="P2938" s="194"/>
      <c r="Q2938" s="194"/>
      <c r="R2938" s="194"/>
      <c r="S2938" s="194"/>
      <c r="T2938" s="194"/>
      <c r="U2938" s="195"/>
      <c r="AT2938" s="189" t="s">
        <v>174</v>
      </c>
      <c r="AU2938" s="189" t="s">
        <v>83</v>
      </c>
      <c r="AV2938" s="187" t="s">
        <v>83</v>
      </c>
      <c r="AW2938" s="187" t="s">
        <v>176</v>
      </c>
      <c r="AX2938" s="187" t="s">
        <v>73</v>
      </c>
      <c r="AY2938" s="189" t="s">
        <v>165</v>
      </c>
    </row>
    <row r="2939" s="178" customFormat="true" ht="12" hidden="false" customHeight="false" outlineLevel="0" collapsed="false">
      <c r="B2939" s="179"/>
      <c r="D2939" s="180" t="s">
        <v>174</v>
      </c>
      <c r="E2939" s="181"/>
      <c r="F2939" s="182" t="s">
        <v>2896</v>
      </c>
      <c r="H2939" s="181"/>
      <c r="I2939" s="183"/>
      <c r="L2939" s="179"/>
      <c r="M2939" s="184"/>
      <c r="N2939" s="185"/>
      <c r="O2939" s="185"/>
      <c r="P2939" s="185"/>
      <c r="Q2939" s="185"/>
      <c r="R2939" s="185"/>
      <c r="S2939" s="185"/>
      <c r="T2939" s="185"/>
      <c r="U2939" s="186"/>
      <c r="AT2939" s="181" t="s">
        <v>174</v>
      </c>
      <c r="AU2939" s="181" t="s">
        <v>83</v>
      </c>
      <c r="AV2939" s="178" t="s">
        <v>81</v>
      </c>
      <c r="AW2939" s="178" t="s">
        <v>176</v>
      </c>
      <c r="AX2939" s="178" t="s">
        <v>73</v>
      </c>
      <c r="AY2939" s="181" t="s">
        <v>165</v>
      </c>
    </row>
    <row r="2940" s="187" customFormat="true" ht="12" hidden="false" customHeight="false" outlineLevel="0" collapsed="false">
      <c r="B2940" s="188"/>
      <c r="D2940" s="180" t="s">
        <v>174</v>
      </c>
      <c r="E2940" s="189"/>
      <c r="F2940" s="190" t="s">
        <v>2924</v>
      </c>
      <c r="H2940" s="191" t="n">
        <v>15.8466</v>
      </c>
      <c r="I2940" s="192"/>
      <c r="L2940" s="188"/>
      <c r="M2940" s="193"/>
      <c r="N2940" s="194"/>
      <c r="O2940" s="194"/>
      <c r="P2940" s="194"/>
      <c r="Q2940" s="194"/>
      <c r="R2940" s="194"/>
      <c r="S2940" s="194"/>
      <c r="T2940" s="194"/>
      <c r="U2940" s="195"/>
      <c r="AT2940" s="189" t="s">
        <v>174</v>
      </c>
      <c r="AU2940" s="189" t="s">
        <v>83</v>
      </c>
      <c r="AV2940" s="187" t="s">
        <v>83</v>
      </c>
      <c r="AW2940" s="187" t="s">
        <v>176</v>
      </c>
      <c r="AX2940" s="187" t="s">
        <v>73</v>
      </c>
      <c r="AY2940" s="189" t="s">
        <v>165</v>
      </c>
    </row>
    <row r="2941" s="187" customFormat="true" ht="12" hidden="false" customHeight="false" outlineLevel="0" collapsed="false">
      <c r="B2941" s="188"/>
      <c r="D2941" s="180" t="s">
        <v>174</v>
      </c>
      <c r="E2941" s="189"/>
      <c r="F2941" s="190" t="s">
        <v>2925</v>
      </c>
      <c r="H2941" s="191" t="n">
        <v>44.1</v>
      </c>
      <c r="I2941" s="192"/>
      <c r="L2941" s="188"/>
      <c r="M2941" s="193"/>
      <c r="N2941" s="194"/>
      <c r="O2941" s="194"/>
      <c r="P2941" s="194"/>
      <c r="Q2941" s="194"/>
      <c r="R2941" s="194"/>
      <c r="S2941" s="194"/>
      <c r="T2941" s="194"/>
      <c r="U2941" s="195"/>
      <c r="AT2941" s="189" t="s">
        <v>174</v>
      </c>
      <c r="AU2941" s="189" t="s">
        <v>83</v>
      </c>
      <c r="AV2941" s="187" t="s">
        <v>83</v>
      </c>
      <c r="AW2941" s="187" t="s">
        <v>176</v>
      </c>
      <c r="AX2941" s="187" t="s">
        <v>73</v>
      </c>
      <c r="AY2941" s="189" t="s">
        <v>165</v>
      </c>
    </row>
    <row r="2942" s="187" customFormat="true" ht="12" hidden="false" customHeight="false" outlineLevel="0" collapsed="false">
      <c r="B2942" s="188"/>
      <c r="D2942" s="180" t="s">
        <v>174</v>
      </c>
      <c r="E2942" s="189"/>
      <c r="F2942" s="190" t="s">
        <v>2926</v>
      </c>
      <c r="H2942" s="191" t="n">
        <v>24.99</v>
      </c>
      <c r="I2942" s="192"/>
      <c r="L2942" s="188"/>
      <c r="M2942" s="193"/>
      <c r="N2942" s="194"/>
      <c r="O2942" s="194"/>
      <c r="P2942" s="194"/>
      <c r="Q2942" s="194"/>
      <c r="R2942" s="194"/>
      <c r="S2942" s="194"/>
      <c r="T2942" s="194"/>
      <c r="U2942" s="195"/>
      <c r="AT2942" s="189" t="s">
        <v>174</v>
      </c>
      <c r="AU2942" s="189" t="s">
        <v>83</v>
      </c>
      <c r="AV2942" s="187" t="s">
        <v>83</v>
      </c>
      <c r="AW2942" s="187" t="s">
        <v>176</v>
      </c>
      <c r="AX2942" s="187" t="s">
        <v>73</v>
      </c>
      <c r="AY2942" s="189" t="s">
        <v>165</v>
      </c>
    </row>
    <row r="2943" s="187" customFormat="true" ht="12" hidden="false" customHeight="false" outlineLevel="0" collapsed="false">
      <c r="B2943" s="188"/>
      <c r="D2943" s="180" t="s">
        <v>174</v>
      </c>
      <c r="E2943" s="189"/>
      <c r="F2943" s="190" t="s">
        <v>2927</v>
      </c>
      <c r="H2943" s="191" t="n">
        <v>2.548</v>
      </c>
      <c r="I2943" s="192"/>
      <c r="L2943" s="188"/>
      <c r="M2943" s="193"/>
      <c r="N2943" s="194"/>
      <c r="O2943" s="194"/>
      <c r="P2943" s="194"/>
      <c r="Q2943" s="194"/>
      <c r="R2943" s="194"/>
      <c r="S2943" s="194"/>
      <c r="T2943" s="194"/>
      <c r="U2943" s="195"/>
      <c r="AT2943" s="189" t="s">
        <v>174</v>
      </c>
      <c r="AU2943" s="189" t="s">
        <v>83</v>
      </c>
      <c r="AV2943" s="187" t="s">
        <v>83</v>
      </c>
      <c r="AW2943" s="187" t="s">
        <v>176</v>
      </c>
      <c r="AX2943" s="187" t="s">
        <v>73</v>
      </c>
      <c r="AY2943" s="189" t="s">
        <v>165</v>
      </c>
    </row>
    <row r="2944" s="187" customFormat="true" ht="12" hidden="false" customHeight="false" outlineLevel="0" collapsed="false">
      <c r="B2944" s="188"/>
      <c r="D2944" s="180" t="s">
        <v>174</v>
      </c>
      <c r="E2944" s="189"/>
      <c r="F2944" s="190" t="s">
        <v>2928</v>
      </c>
      <c r="H2944" s="191" t="n">
        <v>28.812</v>
      </c>
      <c r="I2944" s="192"/>
      <c r="L2944" s="188"/>
      <c r="M2944" s="193"/>
      <c r="N2944" s="194"/>
      <c r="O2944" s="194"/>
      <c r="P2944" s="194"/>
      <c r="Q2944" s="194"/>
      <c r="R2944" s="194"/>
      <c r="S2944" s="194"/>
      <c r="T2944" s="194"/>
      <c r="U2944" s="195"/>
      <c r="AT2944" s="189" t="s">
        <v>174</v>
      </c>
      <c r="AU2944" s="189" t="s">
        <v>83</v>
      </c>
      <c r="AV2944" s="187" t="s">
        <v>83</v>
      </c>
      <c r="AW2944" s="187" t="s">
        <v>176</v>
      </c>
      <c r="AX2944" s="187" t="s">
        <v>73</v>
      </c>
      <c r="AY2944" s="189" t="s">
        <v>165</v>
      </c>
    </row>
    <row r="2945" s="187" customFormat="true" ht="12" hidden="false" customHeight="false" outlineLevel="0" collapsed="false">
      <c r="B2945" s="188"/>
      <c r="D2945" s="180" t="s">
        <v>174</v>
      </c>
      <c r="E2945" s="189"/>
      <c r="F2945" s="190" t="s">
        <v>2929</v>
      </c>
      <c r="H2945" s="191" t="n">
        <v>41.65</v>
      </c>
      <c r="I2945" s="192"/>
      <c r="L2945" s="188"/>
      <c r="M2945" s="193"/>
      <c r="N2945" s="194"/>
      <c r="O2945" s="194"/>
      <c r="P2945" s="194"/>
      <c r="Q2945" s="194"/>
      <c r="R2945" s="194"/>
      <c r="S2945" s="194"/>
      <c r="T2945" s="194"/>
      <c r="U2945" s="195"/>
      <c r="AT2945" s="189" t="s">
        <v>174</v>
      </c>
      <c r="AU2945" s="189" t="s">
        <v>83</v>
      </c>
      <c r="AV2945" s="187" t="s">
        <v>83</v>
      </c>
      <c r="AW2945" s="187" t="s">
        <v>176</v>
      </c>
      <c r="AX2945" s="187" t="s">
        <v>73</v>
      </c>
      <c r="AY2945" s="189" t="s">
        <v>165</v>
      </c>
    </row>
    <row r="2946" s="187" customFormat="true" ht="12" hidden="false" customHeight="false" outlineLevel="0" collapsed="false">
      <c r="B2946" s="188"/>
      <c r="D2946" s="180" t="s">
        <v>174</v>
      </c>
      <c r="E2946" s="189"/>
      <c r="F2946" s="190" t="s">
        <v>2930</v>
      </c>
      <c r="H2946" s="191" t="n">
        <v>24.99</v>
      </c>
      <c r="I2946" s="192"/>
      <c r="L2946" s="188"/>
      <c r="M2946" s="193"/>
      <c r="N2946" s="194"/>
      <c r="O2946" s="194"/>
      <c r="P2946" s="194"/>
      <c r="Q2946" s="194"/>
      <c r="R2946" s="194"/>
      <c r="S2946" s="194"/>
      <c r="T2946" s="194"/>
      <c r="U2946" s="195"/>
      <c r="AT2946" s="189" t="s">
        <v>174</v>
      </c>
      <c r="AU2946" s="189" t="s">
        <v>83</v>
      </c>
      <c r="AV2946" s="187" t="s">
        <v>83</v>
      </c>
      <c r="AW2946" s="187" t="s">
        <v>176</v>
      </c>
      <c r="AX2946" s="187" t="s">
        <v>73</v>
      </c>
      <c r="AY2946" s="189" t="s">
        <v>165</v>
      </c>
    </row>
    <row r="2947" s="187" customFormat="true" ht="12" hidden="false" customHeight="false" outlineLevel="0" collapsed="false">
      <c r="B2947" s="188"/>
      <c r="D2947" s="180" t="s">
        <v>174</v>
      </c>
      <c r="E2947" s="189"/>
      <c r="F2947" s="190" t="s">
        <v>2931</v>
      </c>
      <c r="H2947" s="191" t="n">
        <v>2.842</v>
      </c>
      <c r="I2947" s="192"/>
      <c r="L2947" s="188"/>
      <c r="M2947" s="193"/>
      <c r="N2947" s="194"/>
      <c r="O2947" s="194"/>
      <c r="P2947" s="194"/>
      <c r="Q2947" s="194"/>
      <c r="R2947" s="194"/>
      <c r="S2947" s="194"/>
      <c r="T2947" s="194"/>
      <c r="U2947" s="195"/>
      <c r="AT2947" s="189" t="s">
        <v>174</v>
      </c>
      <c r="AU2947" s="189" t="s">
        <v>83</v>
      </c>
      <c r="AV2947" s="187" t="s">
        <v>83</v>
      </c>
      <c r="AW2947" s="187" t="s">
        <v>176</v>
      </c>
      <c r="AX2947" s="187" t="s">
        <v>73</v>
      </c>
      <c r="AY2947" s="189" t="s">
        <v>165</v>
      </c>
    </row>
    <row r="2948" s="178" customFormat="true" ht="12" hidden="false" customHeight="false" outlineLevel="0" collapsed="false">
      <c r="B2948" s="179"/>
      <c r="D2948" s="180" t="s">
        <v>174</v>
      </c>
      <c r="E2948" s="181"/>
      <c r="F2948" s="182" t="s">
        <v>2913</v>
      </c>
      <c r="H2948" s="181"/>
      <c r="I2948" s="183"/>
      <c r="L2948" s="179"/>
      <c r="M2948" s="184"/>
      <c r="N2948" s="185"/>
      <c r="O2948" s="185"/>
      <c r="P2948" s="185"/>
      <c r="Q2948" s="185"/>
      <c r="R2948" s="185"/>
      <c r="S2948" s="185"/>
      <c r="T2948" s="185"/>
      <c r="U2948" s="186"/>
      <c r="AT2948" s="181" t="s">
        <v>174</v>
      </c>
      <c r="AU2948" s="181" t="s">
        <v>83</v>
      </c>
      <c r="AV2948" s="178" t="s">
        <v>81</v>
      </c>
      <c r="AW2948" s="178" t="s">
        <v>176</v>
      </c>
      <c r="AX2948" s="178" t="s">
        <v>73</v>
      </c>
      <c r="AY2948" s="181" t="s">
        <v>165</v>
      </c>
    </row>
    <row r="2949" s="187" customFormat="true" ht="12" hidden="false" customHeight="false" outlineLevel="0" collapsed="false">
      <c r="B2949" s="188"/>
      <c r="D2949" s="180" t="s">
        <v>174</v>
      </c>
      <c r="E2949" s="189"/>
      <c r="F2949" s="190" t="s">
        <v>2932</v>
      </c>
      <c r="H2949" s="191" t="n">
        <v>15.29</v>
      </c>
      <c r="I2949" s="192"/>
      <c r="L2949" s="188"/>
      <c r="M2949" s="193"/>
      <c r="N2949" s="194"/>
      <c r="O2949" s="194"/>
      <c r="P2949" s="194"/>
      <c r="Q2949" s="194"/>
      <c r="R2949" s="194"/>
      <c r="S2949" s="194"/>
      <c r="T2949" s="194"/>
      <c r="U2949" s="195"/>
      <c r="AT2949" s="189" t="s">
        <v>174</v>
      </c>
      <c r="AU2949" s="189" t="s">
        <v>83</v>
      </c>
      <c r="AV2949" s="187" t="s">
        <v>83</v>
      </c>
      <c r="AW2949" s="187" t="s">
        <v>176</v>
      </c>
      <c r="AX2949" s="187" t="s">
        <v>73</v>
      </c>
      <c r="AY2949" s="189" t="s">
        <v>165</v>
      </c>
    </row>
    <row r="2950" s="187" customFormat="true" ht="12" hidden="false" customHeight="false" outlineLevel="0" collapsed="false">
      <c r="B2950" s="188"/>
      <c r="D2950" s="180" t="s">
        <v>174</v>
      </c>
      <c r="E2950" s="189"/>
      <c r="F2950" s="190" t="s">
        <v>2933</v>
      </c>
      <c r="H2950" s="191" t="n">
        <v>15.84</v>
      </c>
      <c r="I2950" s="192"/>
      <c r="L2950" s="188"/>
      <c r="M2950" s="193"/>
      <c r="N2950" s="194"/>
      <c r="O2950" s="194"/>
      <c r="P2950" s="194"/>
      <c r="Q2950" s="194"/>
      <c r="R2950" s="194"/>
      <c r="S2950" s="194"/>
      <c r="T2950" s="194"/>
      <c r="U2950" s="195"/>
      <c r="AT2950" s="189" t="s">
        <v>174</v>
      </c>
      <c r="AU2950" s="189" t="s">
        <v>83</v>
      </c>
      <c r="AV2950" s="187" t="s">
        <v>83</v>
      </c>
      <c r="AW2950" s="187" t="s">
        <v>176</v>
      </c>
      <c r="AX2950" s="187" t="s">
        <v>73</v>
      </c>
      <c r="AY2950" s="189" t="s">
        <v>165</v>
      </c>
    </row>
    <row r="2951" s="187" customFormat="true" ht="12" hidden="false" customHeight="false" outlineLevel="0" collapsed="false">
      <c r="B2951" s="188"/>
      <c r="D2951" s="180" t="s">
        <v>174</v>
      </c>
      <c r="E2951" s="189"/>
      <c r="F2951" s="190" t="s">
        <v>2934</v>
      </c>
      <c r="H2951" s="191" t="n">
        <v>31.9</v>
      </c>
      <c r="I2951" s="192"/>
      <c r="L2951" s="188"/>
      <c r="M2951" s="193"/>
      <c r="N2951" s="194"/>
      <c r="O2951" s="194"/>
      <c r="P2951" s="194"/>
      <c r="Q2951" s="194"/>
      <c r="R2951" s="194"/>
      <c r="S2951" s="194"/>
      <c r="T2951" s="194"/>
      <c r="U2951" s="195"/>
      <c r="AT2951" s="189" t="s">
        <v>174</v>
      </c>
      <c r="AU2951" s="189" t="s">
        <v>83</v>
      </c>
      <c r="AV2951" s="187" t="s">
        <v>83</v>
      </c>
      <c r="AW2951" s="187" t="s">
        <v>176</v>
      </c>
      <c r="AX2951" s="187" t="s">
        <v>73</v>
      </c>
      <c r="AY2951" s="189" t="s">
        <v>165</v>
      </c>
    </row>
    <row r="2952" s="178" customFormat="true" ht="12" hidden="false" customHeight="false" outlineLevel="0" collapsed="false">
      <c r="B2952" s="179"/>
      <c r="D2952" s="180" t="s">
        <v>174</v>
      </c>
      <c r="E2952" s="181"/>
      <c r="F2952" s="182" t="s">
        <v>377</v>
      </c>
      <c r="H2952" s="181"/>
      <c r="I2952" s="183"/>
      <c r="L2952" s="179"/>
      <c r="M2952" s="184"/>
      <c r="N2952" s="185"/>
      <c r="O2952" s="185"/>
      <c r="P2952" s="185"/>
      <c r="Q2952" s="185"/>
      <c r="R2952" s="185"/>
      <c r="S2952" s="185"/>
      <c r="T2952" s="185"/>
      <c r="U2952" s="186"/>
      <c r="AT2952" s="181" t="s">
        <v>174</v>
      </c>
      <c r="AU2952" s="181" t="s">
        <v>83</v>
      </c>
      <c r="AV2952" s="178" t="s">
        <v>81</v>
      </c>
      <c r="AW2952" s="178" t="s">
        <v>176</v>
      </c>
      <c r="AX2952" s="178" t="s">
        <v>73</v>
      </c>
      <c r="AY2952" s="181" t="s">
        <v>165</v>
      </c>
    </row>
    <row r="2953" s="187" customFormat="true" ht="12" hidden="false" customHeight="false" outlineLevel="0" collapsed="false">
      <c r="B2953" s="188"/>
      <c r="D2953" s="180" t="s">
        <v>174</v>
      </c>
      <c r="E2953" s="189"/>
      <c r="F2953" s="190" t="s">
        <v>2934</v>
      </c>
      <c r="H2953" s="191" t="n">
        <v>31.9</v>
      </c>
      <c r="I2953" s="192"/>
      <c r="L2953" s="188"/>
      <c r="M2953" s="193"/>
      <c r="N2953" s="194"/>
      <c r="O2953" s="194"/>
      <c r="P2953" s="194"/>
      <c r="Q2953" s="194"/>
      <c r="R2953" s="194"/>
      <c r="S2953" s="194"/>
      <c r="T2953" s="194"/>
      <c r="U2953" s="195"/>
      <c r="AT2953" s="189" t="s">
        <v>174</v>
      </c>
      <c r="AU2953" s="189" t="s">
        <v>83</v>
      </c>
      <c r="AV2953" s="187" t="s">
        <v>83</v>
      </c>
      <c r="AW2953" s="187" t="s">
        <v>176</v>
      </c>
      <c r="AX2953" s="187" t="s">
        <v>73</v>
      </c>
      <c r="AY2953" s="189" t="s">
        <v>165</v>
      </c>
    </row>
    <row r="2954" s="196" customFormat="true" ht="12" hidden="false" customHeight="false" outlineLevel="0" collapsed="false">
      <c r="B2954" s="197"/>
      <c r="D2954" s="180" t="s">
        <v>174</v>
      </c>
      <c r="E2954" s="198"/>
      <c r="F2954" s="199" t="s">
        <v>178</v>
      </c>
      <c r="H2954" s="200" t="n">
        <v>925.0386</v>
      </c>
      <c r="I2954" s="201"/>
      <c r="L2954" s="197"/>
      <c r="M2954" s="202"/>
      <c r="N2954" s="203"/>
      <c r="O2954" s="203"/>
      <c r="P2954" s="203"/>
      <c r="Q2954" s="203"/>
      <c r="R2954" s="203"/>
      <c r="S2954" s="203"/>
      <c r="T2954" s="203"/>
      <c r="U2954" s="204"/>
      <c r="AT2954" s="198" t="s">
        <v>174</v>
      </c>
      <c r="AU2954" s="198" t="s">
        <v>83</v>
      </c>
      <c r="AV2954" s="196" t="s">
        <v>172</v>
      </c>
      <c r="AW2954" s="196" t="s">
        <v>176</v>
      </c>
      <c r="AX2954" s="196" t="s">
        <v>81</v>
      </c>
      <c r="AY2954" s="198" t="s">
        <v>165</v>
      </c>
    </row>
    <row r="2955" s="22" customFormat="true" ht="16.5" hidden="false" customHeight="true" outlineLevel="0" collapsed="false">
      <c r="B2955" s="164"/>
      <c r="C2955" s="165" t="s">
        <v>2935</v>
      </c>
      <c r="D2955" s="165" t="s">
        <v>167</v>
      </c>
      <c r="E2955" s="166" t="s">
        <v>2936</v>
      </c>
      <c r="F2955" s="167" t="s">
        <v>2937</v>
      </c>
      <c r="G2955" s="168" t="s">
        <v>170</v>
      </c>
      <c r="H2955" s="169" t="n">
        <v>2.623</v>
      </c>
      <c r="I2955" s="170"/>
      <c r="J2955" s="171" t="n">
        <f aca="false">ROUND(I2955*H2955,2)</f>
        <v>0</v>
      </c>
      <c r="K2955" s="167" t="s">
        <v>171</v>
      </c>
      <c r="L2955" s="23"/>
      <c r="M2955" s="172"/>
      <c r="N2955" s="173" t="s">
        <v>44</v>
      </c>
      <c r="O2955" s="54"/>
      <c r="P2955" s="174" t="n">
        <f aca="false">O2955*H2955</f>
        <v>0</v>
      </c>
      <c r="Q2955" s="174" t="n">
        <v>0.00016</v>
      </c>
      <c r="R2955" s="174" t="n">
        <f aca="false">Q2955*H2955</f>
        <v>0.00041968</v>
      </c>
      <c r="S2955" s="174" t="n">
        <v>0</v>
      </c>
      <c r="T2955" s="174" t="n">
        <f aca="false">S2955*H2955</f>
        <v>0</v>
      </c>
      <c r="U2955" s="175"/>
      <c r="AR2955" s="176" t="s">
        <v>273</v>
      </c>
      <c r="AT2955" s="176" t="s">
        <v>167</v>
      </c>
      <c r="AU2955" s="176" t="s">
        <v>83</v>
      </c>
      <c r="AY2955" s="3" t="s">
        <v>165</v>
      </c>
      <c r="BE2955" s="177" t="n">
        <f aca="false">IF(N2955="základní",J2955,0)</f>
        <v>0</v>
      </c>
      <c r="BF2955" s="177" t="n">
        <f aca="false">IF(N2955="snížená",J2955,0)</f>
        <v>0</v>
      </c>
      <c r="BG2955" s="177" t="n">
        <f aca="false">IF(N2955="zákl. přenesená",J2955,0)</f>
        <v>0</v>
      </c>
      <c r="BH2955" s="177" t="n">
        <f aca="false">IF(N2955="sníž. přenesená",J2955,0)</f>
        <v>0</v>
      </c>
      <c r="BI2955" s="177" t="n">
        <f aca="false">IF(N2955="nulová",J2955,0)</f>
        <v>0</v>
      </c>
      <c r="BJ2955" s="3" t="s">
        <v>81</v>
      </c>
      <c r="BK2955" s="177" t="n">
        <f aca="false">ROUND(I2955*H2955,2)</f>
        <v>0</v>
      </c>
      <c r="BL2955" s="3" t="s">
        <v>273</v>
      </c>
      <c r="BM2955" s="176" t="s">
        <v>2938</v>
      </c>
    </row>
    <row r="2956" s="178" customFormat="true" ht="12" hidden="false" customHeight="false" outlineLevel="0" collapsed="false">
      <c r="B2956" s="179"/>
      <c r="D2956" s="180" t="s">
        <v>174</v>
      </c>
      <c r="E2956" s="181"/>
      <c r="F2956" s="182" t="s">
        <v>1111</v>
      </c>
      <c r="H2956" s="181"/>
      <c r="I2956" s="183"/>
      <c r="L2956" s="179"/>
      <c r="M2956" s="184"/>
      <c r="N2956" s="185"/>
      <c r="O2956" s="185"/>
      <c r="P2956" s="185"/>
      <c r="Q2956" s="185"/>
      <c r="R2956" s="185"/>
      <c r="S2956" s="185"/>
      <c r="T2956" s="185"/>
      <c r="U2956" s="186"/>
      <c r="AT2956" s="181" t="s">
        <v>174</v>
      </c>
      <c r="AU2956" s="181" t="s">
        <v>83</v>
      </c>
      <c r="AV2956" s="178" t="s">
        <v>81</v>
      </c>
      <c r="AW2956" s="178" t="s">
        <v>176</v>
      </c>
      <c r="AX2956" s="178" t="s">
        <v>73</v>
      </c>
      <c r="AY2956" s="181" t="s">
        <v>165</v>
      </c>
    </row>
    <row r="2957" s="187" customFormat="true" ht="12" hidden="false" customHeight="false" outlineLevel="0" collapsed="false">
      <c r="B2957" s="188"/>
      <c r="D2957" s="180" t="s">
        <v>174</v>
      </c>
      <c r="E2957" s="189"/>
      <c r="F2957" s="190" t="s">
        <v>677</v>
      </c>
      <c r="H2957" s="191" t="n">
        <v>1.8125</v>
      </c>
      <c r="I2957" s="192"/>
      <c r="L2957" s="188"/>
      <c r="M2957" s="193"/>
      <c r="N2957" s="194"/>
      <c r="O2957" s="194"/>
      <c r="P2957" s="194"/>
      <c r="Q2957" s="194"/>
      <c r="R2957" s="194"/>
      <c r="S2957" s="194"/>
      <c r="T2957" s="194"/>
      <c r="U2957" s="195"/>
      <c r="AT2957" s="189" t="s">
        <v>174</v>
      </c>
      <c r="AU2957" s="189" t="s">
        <v>83</v>
      </c>
      <c r="AV2957" s="187" t="s">
        <v>83</v>
      </c>
      <c r="AW2957" s="187" t="s">
        <v>176</v>
      </c>
      <c r="AX2957" s="187" t="s">
        <v>73</v>
      </c>
      <c r="AY2957" s="189" t="s">
        <v>165</v>
      </c>
    </row>
    <row r="2958" s="187" customFormat="true" ht="12" hidden="false" customHeight="false" outlineLevel="0" collapsed="false">
      <c r="B2958" s="188"/>
      <c r="D2958" s="180" t="s">
        <v>174</v>
      </c>
      <c r="E2958" s="189"/>
      <c r="F2958" s="190" t="s">
        <v>2939</v>
      </c>
      <c r="H2958" s="191" t="n">
        <v>0.81</v>
      </c>
      <c r="I2958" s="192"/>
      <c r="L2958" s="188"/>
      <c r="M2958" s="193"/>
      <c r="N2958" s="194"/>
      <c r="O2958" s="194"/>
      <c r="P2958" s="194"/>
      <c r="Q2958" s="194"/>
      <c r="R2958" s="194"/>
      <c r="S2958" s="194"/>
      <c r="T2958" s="194"/>
      <c r="U2958" s="195"/>
      <c r="AT2958" s="189" t="s">
        <v>174</v>
      </c>
      <c r="AU2958" s="189" t="s">
        <v>83</v>
      </c>
      <c r="AV2958" s="187" t="s">
        <v>83</v>
      </c>
      <c r="AW2958" s="187" t="s">
        <v>176</v>
      </c>
      <c r="AX2958" s="187" t="s">
        <v>73</v>
      </c>
      <c r="AY2958" s="189" t="s">
        <v>165</v>
      </c>
    </row>
    <row r="2959" s="196" customFormat="true" ht="12" hidden="false" customHeight="false" outlineLevel="0" collapsed="false">
      <c r="B2959" s="197"/>
      <c r="D2959" s="180" t="s">
        <v>174</v>
      </c>
      <c r="E2959" s="198"/>
      <c r="F2959" s="199" t="s">
        <v>178</v>
      </c>
      <c r="H2959" s="200" t="n">
        <v>2.6225</v>
      </c>
      <c r="I2959" s="201"/>
      <c r="L2959" s="197"/>
      <c r="M2959" s="202"/>
      <c r="N2959" s="203"/>
      <c r="O2959" s="203"/>
      <c r="P2959" s="203"/>
      <c r="Q2959" s="203"/>
      <c r="R2959" s="203"/>
      <c r="S2959" s="203"/>
      <c r="T2959" s="203"/>
      <c r="U2959" s="204"/>
      <c r="AT2959" s="198" t="s">
        <v>174</v>
      </c>
      <c r="AU2959" s="198" t="s">
        <v>83</v>
      </c>
      <c r="AV2959" s="196" t="s">
        <v>172</v>
      </c>
      <c r="AW2959" s="196" t="s">
        <v>176</v>
      </c>
      <c r="AX2959" s="196" t="s">
        <v>81</v>
      </c>
      <c r="AY2959" s="198" t="s">
        <v>165</v>
      </c>
    </row>
    <row r="2960" s="22" customFormat="true" ht="16.5" hidden="false" customHeight="true" outlineLevel="0" collapsed="false">
      <c r="B2960" s="164"/>
      <c r="C2960" s="165" t="s">
        <v>2940</v>
      </c>
      <c r="D2960" s="165" t="s">
        <v>167</v>
      </c>
      <c r="E2960" s="166" t="s">
        <v>2941</v>
      </c>
      <c r="F2960" s="167" t="s">
        <v>2942</v>
      </c>
      <c r="G2960" s="168" t="s">
        <v>170</v>
      </c>
      <c r="H2960" s="169" t="n">
        <v>2.623</v>
      </c>
      <c r="I2960" s="170"/>
      <c r="J2960" s="171" t="n">
        <f aca="false">ROUND(I2960*H2960,2)</f>
        <v>0</v>
      </c>
      <c r="K2960" s="167" t="s">
        <v>171</v>
      </c>
      <c r="L2960" s="23"/>
      <c r="M2960" s="172"/>
      <c r="N2960" s="173" t="s">
        <v>44</v>
      </c>
      <c r="O2960" s="54"/>
      <c r="P2960" s="174" t="n">
        <f aca="false">O2960*H2960</f>
        <v>0</v>
      </c>
      <c r="Q2960" s="174" t="n">
        <v>0.00031</v>
      </c>
      <c r="R2960" s="174" t="n">
        <f aca="false">Q2960*H2960</f>
        <v>0.00081313</v>
      </c>
      <c r="S2960" s="174" t="n">
        <v>0</v>
      </c>
      <c r="T2960" s="174" t="n">
        <f aca="false">S2960*H2960</f>
        <v>0</v>
      </c>
      <c r="U2960" s="175"/>
      <c r="AR2960" s="176" t="s">
        <v>273</v>
      </c>
      <c r="AT2960" s="176" t="s">
        <v>167</v>
      </c>
      <c r="AU2960" s="176" t="s">
        <v>83</v>
      </c>
      <c r="AY2960" s="3" t="s">
        <v>165</v>
      </c>
      <c r="BE2960" s="177" t="n">
        <f aca="false">IF(N2960="základní",J2960,0)</f>
        <v>0</v>
      </c>
      <c r="BF2960" s="177" t="n">
        <f aca="false">IF(N2960="snížená",J2960,0)</f>
        <v>0</v>
      </c>
      <c r="BG2960" s="177" t="n">
        <f aca="false">IF(N2960="zákl. přenesená",J2960,0)</f>
        <v>0</v>
      </c>
      <c r="BH2960" s="177" t="n">
        <f aca="false">IF(N2960="sníž. přenesená",J2960,0)</f>
        <v>0</v>
      </c>
      <c r="BI2960" s="177" t="n">
        <f aca="false">IF(N2960="nulová",J2960,0)</f>
        <v>0</v>
      </c>
      <c r="BJ2960" s="3" t="s">
        <v>81</v>
      </c>
      <c r="BK2960" s="177" t="n">
        <f aca="false">ROUND(I2960*H2960,2)</f>
        <v>0</v>
      </c>
      <c r="BL2960" s="3" t="s">
        <v>273</v>
      </c>
      <c r="BM2960" s="176" t="s">
        <v>2943</v>
      </c>
    </row>
    <row r="2961" s="150" customFormat="true" ht="23" hidden="false" customHeight="true" outlineLevel="0" collapsed="false">
      <c r="B2961" s="151"/>
      <c r="D2961" s="152" t="s">
        <v>72</v>
      </c>
      <c r="E2961" s="162" t="s">
        <v>2944</v>
      </c>
      <c r="F2961" s="162" t="s">
        <v>2945</v>
      </c>
      <c r="I2961" s="154"/>
      <c r="J2961" s="163" t="n">
        <f aca="false">BK2961</f>
        <v>0</v>
      </c>
      <c r="L2961" s="151"/>
      <c r="M2961" s="156"/>
      <c r="N2961" s="157"/>
      <c r="O2961" s="157"/>
      <c r="P2961" s="158" t="n">
        <f aca="false">SUM(P2962:P2988)</f>
        <v>0</v>
      </c>
      <c r="Q2961" s="157"/>
      <c r="R2961" s="158" t="n">
        <f aca="false">SUM(R2962:R2988)</f>
        <v>1.73424324</v>
      </c>
      <c r="S2961" s="157"/>
      <c r="T2961" s="158" t="n">
        <f aca="false">SUM(T2962:T2988)</f>
        <v>0</v>
      </c>
      <c r="U2961" s="159"/>
      <c r="AR2961" s="152" t="s">
        <v>83</v>
      </c>
      <c r="AT2961" s="160" t="s">
        <v>72</v>
      </c>
      <c r="AU2961" s="160" t="s">
        <v>81</v>
      </c>
      <c r="AY2961" s="152" t="s">
        <v>165</v>
      </c>
      <c r="BK2961" s="161" t="n">
        <f aca="false">SUM(BK2962:BK2988)</f>
        <v>0</v>
      </c>
    </row>
    <row r="2962" s="22" customFormat="true" ht="24" hidden="false" customHeight="true" outlineLevel="0" collapsed="false">
      <c r="B2962" s="164"/>
      <c r="C2962" s="165" t="s">
        <v>2946</v>
      </c>
      <c r="D2962" s="165" t="s">
        <v>167</v>
      </c>
      <c r="E2962" s="166" t="s">
        <v>2947</v>
      </c>
      <c r="F2962" s="167" t="s">
        <v>2948</v>
      </c>
      <c r="G2962" s="168" t="s">
        <v>170</v>
      </c>
      <c r="H2962" s="169" t="n">
        <v>3770.094</v>
      </c>
      <c r="I2962" s="170"/>
      <c r="J2962" s="171" t="n">
        <f aca="false">ROUND(I2962*H2962,2)</f>
        <v>0</v>
      </c>
      <c r="K2962" s="167" t="s">
        <v>171</v>
      </c>
      <c r="L2962" s="23"/>
      <c r="M2962" s="172"/>
      <c r="N2962" s="173" t="s">
        <v>44</v>
      </c>
      <c r="O2962" s="54"/>
      <c r="P2962" s="174" t="n">
        <f aca="false">O2962*H2962</f>
        <v>0</v>
      </c>
      <c r="Q2962" s="174" t="n">
        <v>0.0002</v>
      </c>
      <c r="R2962" s="174" t="n">
        <f aca="false">Q2962*H2962</f>
        <v>0.7540188</v>
      </c>
      <c r="S2962" s="174" t="n">
        <v>0</v>
      </c>
      <c r="T2962" s="174" t="n">
        <f aca="false">S2962*H2962</f>
        <v>0</v>
      </c>
      <c r="U2962" s="175"/>
      <c r="AR2962" s="176" t="s">
        <v>273</v>
      </c>
      <c r="AT2962" s="176" t="s">
        <v>167</v>
      </c>
      <c r="AU2962" s="176" t="s">
        <v>83</v>
      </c>
      <c r="AY2962" s="3" t="s">
        <v>165</v>
      </c>
      <c r="BE2962" s="177" t="n">
        <f aca="false">IF(N2962="základní",J2962,0)</f>
        <v>0</v>
      </c>
      <c r="BF2962" s="177" t="n">
        <f aca="false">IF(N2962="snížená",J2962,0)</f>
        <v>0</v>
      </c>
      <c r="BG2962" s="177" t="n">
        <f aca="false">IF(N2962="zákl. přenesená",J2962,0)</f>
        <v>0</v>
      </c>
      <c r="BH2962" s="177" t="n">
        <f aca="false">IF(N2962="sníž. přenesená",J2962,0)</f>
        <v>0</v>
      </c>
      <c r="BI2962" s="177" t="n">
        <f aca="false">IF(N2962="nulová",J2962,0)</f>
        <v>0</v>
      </c>
      <c r="BJ2962" s="3" t="s">
        <v>81</v>
      </c>
      <c r="BK2962" s="177" t="n">
        <f aca="false">ROUND(I2962*H2962,2)</f>
        <v>0</v>
      </c>
      <c r="BL2962" s="3" t="s">
        <v>273</v>
      </c>
      <c r="BM2962" s="176" t="s">
        <v>2949</v>
      </c>
    </row>
    <row r="2963" s="187" customFormat="true" ht="12" hidden="false" customHeight="false" outlineLevel="0" collapsed="false">
      <c r="B2963" s="188"/>
      <c r="D2963" s="180" t="s">
        <v>174</v>
      </c>
      <c r="E2963" s="189"/>
      <c r="F2963" s="190" t="s">
        <v>2950</v>
      </c>
      <c r="H2963" s="191" t="n">
        <v>44.351</v>
      </c>
      <c r="I2963" s="192"/>
      <c r="L2963" s="188"/>
      <c r="M2963" s="193"/>
      <c r="N2963" s="194"/>
      <c r="O2963" s="194"/>
      <c r="P2963" s="194"/>
      <c r="Q2963" s="194"/>
      <c r="R2963" s="194"/>
      <c r="S2963" s="194"/>
      <c r="T2963" s="194"/>
      <c r="U2963" s="195"/>
      <c r="AT2963" s="189" t="s">
        <v>174</v>
      </c>
      <c r="AU2963" s="189" t="s">
        <v>83</v>
      </c>
      <c r="AV2963" s="187" t="s">
        <v>83</v>
      </c>
      <c r="AW2963" s="187" t="s">
        <v>176</v>
      </c>
      <c r="AX2963" s="187" t="s">
        <v>73</v>
      </c>
      <c r="AY2963" s="189" t="s">
        <v>165</v>
      </c>
    </row>
    <row r="2964" s="187" customFormat="true" ht="12" hidden="false" customHeight="false" outlineLevel="0" collapsed="false">
      <c r="B2964" s="188"/>
      <c r="D2964" s="180" t="s">
        <v>174</v>
      </c>
      <c r="E2964" s="189"/>
      <c r="F2964" s="190" t="s">
        <v>2951</v>
      </c>
      <c r="H2964" s="191" t="n">
        <v>1275.29</v>
      </c>
      <c r="I2964" s="192"/>
      <c r="L2964" s="188"/>
      <c r="M2964" s="193"/>
      <c r="N2964" s="194"/>
      <c r="O2964" s="194"/>
      <c r="P2964" s="194"/>
      <c r="Q2964" s="194"/>
      <c r="R2964" s="194"/>
      <c r="S2964" s="194"/>
      <c r="T2964" s="194"/>
      <c r="U2964" s="195"/>
      <c r="AT2964" s="189" t="s">
        <v>174</v>
      </c>
      <c r="AU2964" s="189" t="s">
        <v>83</v>
      </c>
      <c r="AV2964" s="187" t="s">
        <v>83</v>
      </c>
      <c r="AW2964" s="187" t="s">
        <v>176</v>
      </c>
      <c r="AX2964" s="187" t="s">
        <v>73</v>
      </c>
      <c r="AY2964" s="189" t="s">
        <v>165</v>
      </c>
    </row>
    <row r="2965" s="187" customFormat="true" ht="12" hidden="false" customHeight="false" outlineLevel="0" collapsed="false">
      <c r="B2965" s="188"/>
      <c r="D2965" s="180" t="s">
        <v>174</v>
      </c>
      <c r="E2965" s="189"/>
      <c r="F2965" s="190" t="s">
        <v>2952</v>
      </c>
      <c r="H2965" s="191" t="n">
        <v>2742.541</v>
      </c>
      <c r="I2965" s="192"/>
      <c r="L2965" s="188"/>
      <c r="M2965" s="193"/>
      <c r="N2965" s="194"/>
      <c r="O2965" s="194"/>
      <c r="P2965" s="194"/>
      <c r="Q2965" s="194"/>
      <c r="R2965" s="194"/>
      <c r="S2965" s="194"/>
      <c r="T2965" s="194"/>
      <c r="U2965" s="195"/>
      <c r="AT2965" s="189" t="s">
        <v>174</v>
      </c>
      <c r="AU2965" s="189" t="s">
        <v>83</v>
      </c>
      <c r="AV2965" s="187" t="s">
        <v>83</v>
      </c>
      <c r="AW2965" s="187" t="s">
        <v>176</v>
      </c>
      <c r="AX2965" s="187" t="s">
        <v>73</v>
      </c>
      <c r="AY2965" s="189" t="s">
        <v>165</v>
      </c>
    </row>
    <row r="2966" s="187" customFormat="true" ht="12" hidden="false" customHeight="false" outlineLevel="0" collapsed="false">
      <c r="B2966" s="188"/>
      <c r="D2966" s="180" t="s">
        <v>174</v>
      </c>
      <c r="E2966" s="189"/>
      <c r="F2966" s="190" t="s">
        <v>2953</v>
      </c>
      <c r="H2966" s="191" t="n">
        <v>290.822</v>
      </c>
      <c r="I2966" s="192"/>
      <c r="L2966" s="188"/>
      <c r="M2966" s="193"/>
      <c r="N2966" s="194"/>
      <c r="O2966" s="194"/>
      <c r="P2966" s="194"/>
      <c r="Q2966" s="194"/>
      <c r="R2966" s="194"/>
      <c r="S2966" s="194"/>
      <c r="T2966" s="194"/>
      <c r="U2966" s="195"/>
      <c r="AT2966" s="189" t="s">
        <v>174</v>
      </c>
      <c r="AU2966" s="189" t="s">
        <v>83</v>
      </c>
      <c r="AV2966" s="187" t="s">
        <v>83</v>
      </c>
      <c r="AW2966" s="187" t="s">
        <v>176</v>
      </c>
      <c r="AX2966" s="187" t="s">
        <v>73</v>
      </c>
      <c r="AY2966" s="189" t="s">
        <v>165</v>
      </c>
    </row>
    <row r="2967" s="178" customFormat="true" ht="12" hidden="false" customHeight="false" outlineLevel="0" collapsed="false">
      <c r="B2967" s="179"/>
      <c r="D2967" s="180" t="s">
        <v>174</v>
      </c>
      <c r="E2967" s="181"/>
      <c r="F2967" s="182" t="s">
        <v>772</v>
      </c>
      <c r="H2967" s="181"/>
      <c r="I2967" s="183"/>
      <c r="L2967" s="179"/>
      <c r="M2967" s="184"/>
      <c r="N2967" s="185"/>
      <c r="O2967" s="185"/>
      <c r="P2967" s="185"/>
      <c r="Q2967" s="185"/>
      <c r="R2967" s="185"/>
      <c r="S2967" s="185"/>
      <c r="T2967" s="185"/>
      <c r="U2967" s="186"/>
      <c r="AT2967" s="181" t="s">
        <v>174</v>
      </c>
      <c r="AU2967" s="181" t="s">
        <v>83</v>
      </c>
      <c r="AV2967" s="178" t="s">
        <v>81</v>
      </c>
      <c r="AW2967" s="178" t="s">
        <v>176</v>
      </c>
      <c r="AX2967" s="178" t="s">
        <v>73</v>
      </c>
      <c r="AY2967" s="181" t="s">
        <v>165</v>
      </c>
    </row>
    <row r="2968" s="187" customFormat="true" ht="12" hidden="false" customHeight="false" outlineLevel="0" collapsed="false">
      <c r="B2968" s="188"/>
      <c r="D2968" s="180" t="s">
        <v>174</v>
      </c>
      <c r="E2968" s="189"/>
      <c r="F2968" s="190" t="s">
        <v>773</v>
      </c>
      <c r="H2968" s="191" t="n">
        <v>-113.86</v>
      </c>
      <c r="I2968" s="192"/>
      <c r="L2968" s="188"/>
      <c r="M2968" s="193"/>
      <c r="N2968" s="194"/>
      <c r="O2968" s="194"/>
      <c r="P2968" s="194"/>
      <c r="Q2968" s="194"/>
      <c r="R2968" s="194"/>
      <c r="S2968" s="194"/>
      <c r="T2968" s="194"/>
      <c r="U2968" s="195"/>
      <c r="AT2968" s="189" t="s">
        <v>174</v>
      </c>
      <c r="AU2968" s="189" t="s">
        <v>83</v>
      </c>
      <c r="AV2968" s="187" t="s">
        <v>83</v>
      </c>
      <c r="AW2968" s="187" t="s">
        <v>176</v>
      </c>
      <c r="AX2968" s="187" t="s">
        <v>73</v>
      </c>
      <c r="AY2968" s="189" t="s">
        <v>165</v>
      </c>
    </row>
    <row r="2969" s="187" customFormat="true" ht="12" hidden="false" customHeight="false" outlineLevel="0" collapsed="false">
      <c r="B2969" s="188"/>
      <c r="D2969" s="180" t="s">
        <v>174</v>
      </c>
      <c r="E2969" s="189"/>
      <c r="F2969" s="190" t="s">
        <v>774</v>
      </c>
      <c r="H2969" s="191" t="n">
        <v>-235.93</v>
      </c>
      <c r="I2969" s="192"/>
      <c r="L2969" s="188"/>
      <c r="M2969" s="193"/>
      <c r="N2969" s="194"/>
      <c r="O2969" s="194"/>
      <c r="P2969" s="194"/>
      <c r="Q2969" s="194"/>
      <c r="R2969" s="194"/>
      <c r="S2969" s="194"/>
      <c r="T2969" s="194"/>
      <c r="U2969" s="195"/>
      <c r="AT2969" s="189" t="s">
        <v>174</v>
      </c>
      <c r="AU2969" s="189" t="s">
        <v>83</v>
      </c>
      <c r="AV2969" s="187" t="s">
        <v>83</v>
      </c>
      <c r="AW2969" s="187" t="s">
        <v>176</v>
      </c>
      <c r="AX2969" s="187" t="s">
        <v>73</v>
      </c>
      <c r="AY2969" s="189" t="s">
        <v>165</v>
      </c>
    </row>
    <row r="2970" s="187" customFormat="true" ht="12" hidden="false" customHeight="false" outlineLevel="0" collapsed="false">
      <c r="B2970" s="188"/>
      <c r="D2970" s="180" t="s">
        <v>174</v>
      </c>
      <c r="E2970" s="189"/>
      <c r="F2970" s="190" t="s">
        <v>775</v>
      </c>
      <c r="H2970" s="191" t="n">
        <v>-233.12</v>
      </c>
      <c r="I2970" s="192"/>
      <c r="L2970" s="188"/>
      <c r="M2970" s="193"/>
      <c r="N2970" s="194"/>
      <c r="O2970" s="194"/>
      <c r="P2970" s="194"/>
      <c r="Q2970" s="194"/>
      <c r="R2970" s="194"/>
      <c r="S2970" s="194"/>
      <c r="T2970" s="194"/>
      <c r="U2970" s="195"/>
      <c r="AT2970" s="189" t="s">
        <v>174</v>
      </c>
      <c r="AU2970" s="189" t="s">
        <v>83</v>
      </c>
      <c r="AV2970" s="187" t="s">
        <v>83</v>
      </c>
      <c r="AW2970" s="187" t="s">
        <v>176</v>
      </c>
      <c r="AX2970" s="187" t="s">
        <v>73</v>
      </c>
      <c r="AY2970" s="189" t="s">
        <v>165</v>
      </c>
    </row>
    <row r="2971" s="196" customFormat="true" ht="12" hidden="false" customHeight="false" outlineLevel="0" collapsed="false">
      <c r="B2971" s="197"/>
      <c r="D2971" s="180" t="s">
        <v>174</v>
      </c>
      <c r="E2971" s="198"/>
      <c r="F2971" s="199" t="s">
        <v>178</v>
      </c>
      <c r="H2971" s="200" t="n">
        <v>3770.094</v>
      </c>
      <c r="I2971" s="201"/>
      <c r="L2971" s="197"/>
      <c r="M2971" s="202"/>
      <c r="N2971" s="203"/>
      <c r="O2971" s="203"/>
      <c r="P2971" s="203"/>
      <c r="Q2971" s="203"/>
      <c r="R2971" s="203"/>
      <c r="S2971" s="203"/>
      <c r="T2971" s="203"/>
      <c r="U2971" s="204"/>
      <c r="AT2971" s="198" t="s">
        <v>174</v>
      </c>
      <c r="AU2971" s="198" t="s">
        <v>83</v>
      </c>
      <c r="AV2971" s="196" t="s">
        <v>172</v>
      </c>
      <c r="AW2971" s="196" t="s">
        <v>176</v>
      </c>
      <c r="AX2971" s="196" t="s">
        <v>81</v>
      </c>
      <c r="AY2971" s="198" t="s">
        <v>165</v>
      </c>
    </row>
    <row r="2972" s="22" customFormat="true" ht="24" hidden="false" customHeight="true" outlineLevel="0" collapsed="false">
      <c r="B2972" s="164"/>
      <c r="C2972" s="165" t="s">
        <v>2954</v>
      </c>
      <c r="D2972" s="165" t="s">
        <v>167</v>
      </c>
      <c r="E2972" s="166" t="s">
        <v>2955</v>
      </c>
      <c r="F2972" s="167" t="s">
        <v>2956</v>
      </c>
      <c r="G2972" s="168" t="s">
        <v>170</v>
      </c>
      <c r="H2972" s="169" t="n">
        <v>3770.094</v>
      </c>
      <c r="I2972" s="170"/>
      <c r="J2972" s="171" t="n">
        <f aca="false">ROUND(I2972*H2972,2)</f>
        <v>0</v>
      </c>
      <c r="K2972" s="167" t="s">
        <v>171</v>
      </c>
      <c r="L2972" s="23"/>
      <c r="M2972" s="172"/>
      <c r="N2972" s="173" t="s">
        <v>44</v>
      </c>
      <c r="O2972" s="54"/>
      <c r="P2972" s="174" t="n">
        <f aca="false">O2972*H2972</f>
        <v>0</v>
      </c>
      <c r="Q2972" s="174" t="n">
        <v>0.00026</v>
      </c>
      <c r="R2972" s="174" t="n">
        <f aca="false">Q2972*H2972</f>
        <v>0.98022444</v>
      </c>
      <c r="S2972" s="174" t="n">
        <v>0</v>
      </c>
      <c r="T2972" s="174" t="n">
        <f aca="false">S2972*H2972</f>
        <v>0</v>
      </c>
      <c r="U2972" s="175"/>
      <c r="AR2972" s="176" t="s">
        <v>273</v>
      </c>
      <c r="AT2972" s="176" t="s">
        <v>167</v>
      </c>
      <c r="AU2972" s="176" t="s">
        <v>83</v>
      </c>
      <c r="AY2972" s="3" t="s">
        <v>165</v>
      </c>
      <c r="BE2972" s="177" t="n">
        <f aca="false">IF(N2972="základní",J2972,0)</f>
        <v>0</v>
      </c>
      <c r="BF2972" s="177" t="n">
        <f aca="false">IF(N2972="snížená",J2972,0)</f>
        <v>0</v>
      </c>
      <c r="BG2972" s="177" t="n">
        <f aca="false">IF(N2972="zákl. přenesená",J2972,0)</f>
        <v>0</v>
      </c>
      <c r="BH2972" s="177" t="n">
        <f aca="false">IF(N2972="sníž. přenesená",J2972,0)</f>
        <v>0</v>
      </c>
      <c r="BI2972" s="177" t="n">
        <f aca="false">IF(N2972="nulová",J2972,0)</f>
        <v>0</v>
      </c>
      <c r="BJ2972" s="3" t="s">
        <v>81</v>
      </c>
      <c r="BK2972" s="177" t="n">
        <f aca="false">ROUND(I2972*H2972,2)</f>
        <v>0</v>
      </c>
      <c r="BL2972" s="3" t="s">
        <v>273</v>
      </c>
      <c r="BM2972" s="176" t="s">
        <v>2957</v>
      </c>
    </row>
    <row r="2973" s="22" customFormat="true" ht="16.5" hidden="false" customHeight="true" outlineLevel="0" collapsed="false">
      <c r="B2973" s="164"/>
      <c r="C2973" s="165" t="s">
        <v>2958</v>
      </c>
      <c r="D2973" s="165" t="s">
        <v>167</v>
      </c>
      <c r="E2973" s="166" t="s">
        <v>2959</v>
      </c>
      <c r="F2973" s="167" t="s">
        <v>2960</v>
      </c>
      <c r="G2973" s="168" t="s">
        <v>170</v>
      </c>
      <c r="H2973" s="169" t="n">
        <v>205</v>
      </c>
      <c r="I2973" s="170"/>
      <c r="J2973" s="171" t="n">
        <f aca="false">ROUND(I2973*H2973,2)</f>
        <v>0</v>
      </c>
      <c r="K2973" s="167"/>
      <c r="L2973" s="23"/>
      <c r="M2973" s="172"/>
      <c r="N2973" s="173" t="s">
        <v>44</v>
      </c>
      <c r="O2973" s="54"/>
      <c r="P2973" s="174" t="n">
        <f aca="false">O2973*H2973</f>
        <v>0</v>
      </c>
      <c r="Q2973" s="174" t="n">
        <v>0</v>
      </c>
      <c r="R2973" s="174" t="n">
        <f aca="false">Q2973*H2973</f>
        <v>0</v>
      </c>
      <c r="S2973" s="174" t="n">
        <v>0</v>
      </c>
      <c r="T2973" s="174" t="n">
        <f aca="false">S2973*H2973</f>
        <v>0</v>
      </c>
      <c r="U2973" s="175"/>
      <c r="AR2973" s="176" t="s">
        <v>273</v>
      </c>
      <c r="AT2973" s="176" t="s">
        <v>167</v>
      </c>
      <c r="AU2973" s="176" t="s">
        <v>83</v>
      </c>
      <c r="AY2973" s="3" t="s">
        <v>165</v>
      </c>
      <c r="BE2973" s="177" t="n">
        <f aca="false">IF(N2973="základní",J2973,0)</f>
        <v>0</v>
      </c>
      <c r="BF2973" s="177" t="n">
        <f aca="false">IF(N2973="snížená",J2973,0)</f>
        <v>0</v>
      </c>
      <c r="BG2973" s="177" t="n">
        <f aca="false">IF(N2973="zákl. přenesená",J2973,0)</f>
        <v>0</v>
      </c>
      <c r="BH2973" s="177" t="n">
        <f aca="false">IF(N2973="sníž. přenesená",J2973,0)</f>
        <v>0</v>
      </c>
      <c r="BI2973" s="177" t="n">
        <f aca="false">IF(N2973="nulová",J2973,0)</f>
        <v>0</v>
      </c>
      <c r="BJ2973" s="3" t="s">
        <v>81</v>
      </c>
      <c r="BK2973" s="177" t="n">
        <f aca="false">ROUND(I2973*H2973,2)</f>
        <v>0</v>
      </c>
      <c r="BL2973" s="3" t="s">
        <v>273</v>
      </c>
      <c r="BM2973" s="176" t="s">
        <v>2961</v>
      </c>
    </row>
    <row r="2974" s="178" customFormat="true" ht="12" hidden="false" customHeight="false" outlineLevel="0" collapsed="false">
      <c r="B2974" s="179"/>
      <c r="D2974" s="180" t="s">
        <v>174</v>
      </c>
      <c r="E2974" s="181"/>
      <c r="F2974" s="182" t="s">
        <v>210</v>
      </c>
      <c r="H2974" s="181"/>
      <c r="I2974" s="183"/>
      <c r="L2974" s="179"/>
      <c r="M2974" s="184"/>
      <c r="N2974" s="185"/>
      <c r="O2974" s="185"/>
      <c r="P2974" s="185"/>
      <c r="Q2974" s="185"/>
      <c r="R2974" s="185"/>
      <c r="S2974" s="185"/>
      <c r="T2974" s="185"/>
      <c r="U2974" s="186"/>
      <c r="AT2974" s="181" t="s">
        <v>174</v>
      </c>
      <c r="AU2974" s="181" t="s">
        <v>83</v>
      </c>
      <c r="AV2974" s="178" t="s">
        <v>81</v>
      </c>
      <c r="AW2974" s="178" t="s">
        <v>176</v>
      </c>
      <c r="AX2974" s="178" t="s">
        <v>73</v>
      </c>
      <c r="AY2974" s="181" t="s">
        <v>165</v>
      </c>
    </row>
    <row r="2975" s="187" customFormat="true" ht="12" hidden="false" customHeight="false" outlineLevel="0" collapsed="false">
      <c r="B2975" s="188"/>
      <c r="D2975" s="180" t="s">
        <v>174</v>
      </c>
      <c r="E2975" s="189"/>
      <c r="F2975" s="190" t="s">
        <v>2962</v>
      </c>
      <c r="H2975" s="191" t="n">
        <v>20</v>
      </c>
      <c r="I2975" s="192"/>
      <c r="L2975" s="188"/>
      <c r="M2975" s="193"/>
      <c r="N2975" s="194"/>
      <c r="O2975" s="194"/>
      <c r="P2975" s="194"/>
      <c r="Q2975" s="194"/>
      <c r="R2975" s="194"/>
      <c r="S2975" s="194"/>
      <c r="T2975" s="194"/>
      <c r="U2975" s="195"/>
      <c r="AT2975" s="189" t="s">
        <v>174</v>
      </c>
      <c r="AU2975" s="189" t="s">
        <v>83</v>
      </c>
      <c r="AV2975" s="187" t="s">
        <v>83</v>
      </c>
      <c r="AW2975" s="187" t="s">
        <v>176</v>
      </c>
      <c r="AX2975" s="187" t="s">
        <v>73</v>
      </c>
      <c r="AY2975" s="189" t="s">
        <v>165</v>
      </c>
    </row>
    <row r="2976" s="187" customFormat="true" ht="12" hidden="false" customHeight="false" outlineLevel="0" collapsed="false">
      <c r="B2976" s="188"/>
      <c r="D2976" s="180" t="s">
        <v>174</v>
      </c>
      <c r="E2976" s="189"/>
      <c r="F2976" s="190" t="s">
        <v>2963</v>
      </c>
      <c r="H2976" s="191" t="n">
        <v>15</v>
      </c>
      <c r="I2976" s="192"/>
      <c r="L2976" s="188"/>
      <c r="M2976" s="193"/>
      <c r="N2976" s="194"/>
      <c r="O2976" s="194"/>
      <c r="P2976" s="194"/>
      <c r="Q2976" s="194"/>
      <c r="R2976" s="194"/>
      <c r="S2976" s="194"/>
      <c r="T2976" s="194"/>
      <c r="U2976" s="195"/>
      <c r="AT2976" s="189" t="s">
        <v>174</v>
      </c>
      <c r="AU2976" s="189" t="s">
        <v>83</v>
      </c>
      <c r="AV2976" s="187" t="s">
        <v>83</v>
      </c>
      <c r="AW2976" s="187" t="s">
        <v>176</v>
      </c>
      <c r="AX2976" s="187" t="s">
        <v>73</v>
      </c>
      <c r="AY2976" s="189" t="s">
        <v>165</v>
      </c>
    </row>
    <row r="2977" s="187" customFormat="true" ht="12" hidden="false" customHeight="false" outlineLevel="0" collapsed="false">
      <c r="B2977" s="188"/>
      <c r="D2977" s="180" t="s">
        <v>174</v>
      </c>
      <c r="E2977" s="189"/>
      <c r="F2977" s="190" t="s">
        <v>2964</v>
      </c>
      <c r="H2977" s="191" t="n">
        <v>10</v>
      </c>
      <c r="I2977" s="192"/>
      <c r="L2977" s="188"/>
      <c r="M2977" s="193"/>
      <c r="N2977" s="194"/>
      <c r="O2977" s="194"/>
      <c r="P2977" s="194"/>
      <c r="Q2977" s="194"/>
      <c r="R2977" s="194"/>
      <c r="S2977" s="194"/>
      <c r="T2977" s="194"/>
      <c r="U2977" s="195"/>
      <c r="AT2977" s="189" t="s">
        <v>174</v>
      </c>
      <c r="AU2977" s="189" t="s">
        <v>83</v>
      </c>
      <c r="AV2977" s="187" t="s">
        <v>83</v>
      </c>
      <c r="AW2977" s="187" t="s">
        <v>176</v>
      </c>
      <c r="AX2977" s="187" t="s">
        <v>73</v>
      </c>
      <c r="AY2977" s="189" t="s">
        <v>165</v>
      </c>
    </row>
    <row r="2978" s="178" customFormat="true" ht="12" hidden="false" customHeight="false" outlineLevel="0" collapsed="false">
      <c r="B2978" s="179"/>
      <c r="D2978" s="180" t="s">
        <v>174</v>
      </c>
      <c r="E2978" s="181"/>
      <c r="F2978" s="182" t="s">
        <v>375</v>
      </c>
      <c r="H2978" s="181"/>
      <c r="I2978" s="183"/>
      <c r="L2978" s="179"/>
      <c r="M2978" s="184"/>
      <c r="N2978" s="185"/>
      <c r="O2978" s="185"/>
      <c r="P2978" s="185"/>
      <c r="Q2978" s="185"/>
      <c r="R2978" s="185"/>
      <c r="S2978" s="185"/>
      <c r="T2978" s="185"/>
      <c r="U2978" s="186"/>
      <c r="AT2978" s="181" t="s">
        <v>174</v>
      </c>
      <c r="AU2978" s="181" t="s">
        <v>83</v>
      </c>
      <c r="AV2978" s="178" t="s">
        <v>81</v>
      </c>
      <c r="AW2978" s="178" t="s">
        <v>176</v>
      </c>
      <c r="AX2978" s="178" t="s">
        <v>73</v>
      </c>
      <c r="AY2978" s="181" t="s">
        <v>165</v>
      </c>
    </row>
    <row r="2979" s="187" customFormat="true" ht="12" hidden="false" customHeight="false" outlineLevel="0" collapsed="false">
      <c r="B2979" s="188"/>
      <c r="D2979" s="180" t="s">
        <v>174</v>
      </c>
      <c r="E2979" s="189"/>
      <c r="F2979" s="190" t="s">
        <v>2965</v>
      </c>
      <c r="H2979" s="191" t="n">
        <v>20</v>
      </c>
      <c r="I2979" s="192"/>
      <c r="L2979" s="188"/>
      <c r="M2979" s="193"/>
      <c r="N2979" s="194"/>
      <c r="O2979" s="194"/>
      <c r="P2979" s="194"/>
      <c r="Q2979" s="194"/>
      <c r="R2979" s="194"/>
      <c r="S2979" s="194"/>
      <c r="T2979" s="194"/>
      <c r="U2979" s="195"/>
      <c r="AT2979" s="189" t="s">
        <v>174</v>
      </c>
      <c r="AU2979" s="189" t="s">
        <v>83</v>
      </c>
      <c r="AV2979" s="187" t="s">
        <v>83</v>
      </c>
      <c r="AW2979" s="187" t="s">
        <v>176</v>
      </c>
      <c r="AX2979" s="187" t="s">
        <v>73</v>
      </c>
      <c r="AY2979" s="189" t="s">
        <v>165</v>
      </c>
    </row>
    <row r="2980" s="187" customFormat="true" ht="12" hidden="false" customHeight="false" outlineLevel="0" collapsed="false">
      <c r="B2980" s="188"/>
      <c r="D2980" s="180" t="s">
        <v>174</v>
      </c>
      <c r="E2980" s="189"/>
      <c r="F2980" s="190" t="s">
        <v>2966</v>
      </c>
      <c r="H2980" s="191" t="n">
        <v>20</v>
      </c>
      <c r="I2980" s="192"/>
      <c r="L2980" s="188"/>
      <c r="M2980" s="193"/>
      <c r="N2980" s="194"/>
      <c r="O2980" s="194"/>
      <c r="P2980" s="194"/>
      <c r="Q2980" s="194"/>
      <c r="R2980" s="194"/>
      <c r="S2980" s="194"/>
      <c r="T2980" s="194"/>
      <c r="U2980" s="195"/>
      <c r="AT2980" s="189" t="s">
        <v>174</v>
      </c>
      <c r="AU2980" s="189" t="s">
        <v>83</v>
      </c>
      <c r="AV2980" s="187" t="s">
        <v>83</v>
      </c>
      <c r="AW2980" s="187" t="s">
        <v>176</v>
      </c>
      <c r="AX2980" s="187" t="s">
        <v>73</v>
      </c>
      <c r="AY2980" s="189" t="s">
        <v>165</v>
      </c>
    </row>
    <row r="2981" s="187" customFormat="true" ht="12" hidden="false" customHeight="false" outlineLevel="0" collapsed="false">
      <c r="B2981" s="188"/>
      <c r="D2981" s="180" t="s">
        <v>174</v>
      </c>
      <c r="E2981" s="189"/>
      <c r="F2981" s="190" t="s">
        <v>2967</v>
      </c>
      <c r="H2981" s="191" t="n">
        <v>20</v>
      </c>
      <c r="I2981" s="192"/>
      <c r="L2981" s="188"/>
      <c r="M2981" s="193"/>
      <c r="N2981" s="194"/>
      <c r="O2981" s="194"/>
      <c r="P2981" s="194"/>
      <c r="Q2981" s="194"/>
      <c r="R2981" s="194"/>
      <c r="S2981" s="194"/>
      <c r="T2981" s="194"/>
      <c r="U2981" s="195"/>
      <c r="AT2981" s="189" t="s">
        <v>174</v>
      </c>
      <c r="AU2981" s="189" t="s">
        <v>83</v>
      </c>
      <c r="AV2981" s="187" t="s">
        <v>83</v>
      </c>
      <c r="AW2981" s="187" t="s">
        <v>176</v>
      </c>
      <c r="AX2981" s="187" t="s">
        <v>73</v>
      </c>
      <c r="AY2981" s="189" t="s">
        <v>165</v>
      </c>
    </row>
    <row r="2982" s="187" customFormat="true" ht="12" hidden="false" customHeight="false" outlineLevel="0" collapsed="false">
      <c r="B2982" s="188"/>
      <c r="D2982" s="180" t="s">
        <v>174</v>
      </c>
      <c r="E2982" s="189"/>
      <c r="F2982" s="190" t="s">
        <v>2968</v>
      </c>
      <c r="H2982" s="191" t="n">
        <v>20</v>
      </c>
      <c r="I2982" s="192"/>
      <c r="L2982" s="188"/>
      <c r="M2982" s="193"/>
      <c r="N2982" s="194"/>
      <c r="O2982" s="194"/>
      <c r="P2982" s="194"/>
      <c r="Q2982" s="194"/>
      <c r="R2982" s="194"/>
      <c r="S2982" s="194"/>
      <c r="T2982" s="194"/>
      <c r="U2982" s="195"/>
      <c r="AT2982" s="189" t="s">
        <v>174</v>
      </c>
      <c r="AU2982" s="189" t="s">
        <v>83</v>
      </c>
      <c r="AV2982" s="187" t="s">
        <v>83</v>
      </c>
      <c r="AW2982" s="187" t="s">
        <v>176</v>
      </c>
      <c r="AX2982" s="187" t="s">
        <v>73</v>
      </c>
      <c r="AY2982" s="189" t="s">
        <v>165</v>
      </c>
    </row>
    <row r="2983" s="178" customFormat="true" ht="12" hidden="false" customHeight="false" outlineLevel="0" collapsed="false">
      <c r="B2983" s="179"/>
      <c r="D2983" s="180" t="s">
        <v>174</v>
      </c>
      <c r="E2983" s="181"/>
      <c r="F2983" s="182" t="s">
        <v>377</v>
      </c>
      <c r="H2983" s="181"/>
      <c r="I2983" s="183"/>
      <c r="L2983" s="179"/>
      <c r="M2983" s="184"/>
      <c r="N2983" s="185"/>
      <c r="O2983" s="185"/>
      <c r="P2983" s="185"/>
      <c r="Q2983" s="185"/>
      <c r="R2983" s="185"/>
      <c r="S2983" s="185"/>
      <c r="T2983" s="185"/>
      <c r="U2983" s="186"/>
      <c r="AT2983" s="181" t="s">
        <v>174</v>
      </c>
      <c r="AU2983" s="181" t="s">
        <v>83</v>
      </c>
      <c r="AV2983" s="178" t="s">
        <v>81</v>
      </c>
      <c r="AW2983" s="178" t="s">
        <v>176</v>
      </c>
      <c r="AX2983" s="178" t="s">
        <v>73</v>
      </c>
      <c r="AY2983" s="181" t="s">
        <v>165</v>
      </c>
    </row>
    <row r="2984" s="187" customFormat="true" ht="12" hidden="false" customHeight="false" outlineLevel="0" collapsed="false">
      <c r="B2984" s="188"/>
      <c r="D2984" s="180" t="s">
        <v>174</v>
      </c>
      <c r="E2984" s="189"/>
      <c r="F2984" s="190" t="s">
        <v>2969</v>
      </c>
      <c r="H2984" s="191" t="n">
        <v>20</v>
      </c>
      <c r="I2984" s="192"/>
      <c r="L2984" s="188"/>
      <c r="M2984" s="193"/>
      <c r="N2984" s="194"/>
      <c r="O2984" s="194"/>
      <c r="P2984" s="194"/>
      <c r="Q2984" s="194"/>
      <c r="R2984" s="194"/>
      <c r="S2984" s="194"/>
      <c r="T2984" s="194"/>
      <c r="U2984" s="195"/>
      <c r="AT2984" s="189" t="s">
        <v>174</v>
      </c>
      <c r="AU2984" s="189" t="s">
        <v>83</v>
      </c>
      <c r="AV2984" s="187" t="s">
        <v>83</v>
      </c>
      <c r="AW2984" s="187" t="s">
        <v>176</v>
      </c>
      <c r="AX2984" s="187" t="s">
        <v>73</v>
      </c>
      <c r="AY2984" s="189" t="s">
        <v>165</v>
      </c>
    </row>
    <row r="2985" s="187" customFormat="true" ht="12" hidden="false" customHeight="false" outlineLevel="0" collapsed="false">
      <c r="B2985" s="188"/>
      <c r="D2985" s="180" t="s">
        <v>174</v>
      </c>
      <c r="E2985" s="189"/>
      <c r="F2985" s="190" t="s">
        <v>2970</v>
      </c>
      <c r="H2985" s="191" t="n">
        <v>20</v>
      </c>
      <c r="I2985" s="192"/>
      <c r="L2985" s="188"/>
      <c r="M2985" s="193"/>
      <c r="N2985" s="194"/>
      <c r="O2985" s="194"/>
      <c r="P2985" s="194"/>
      <c r="Q2985" s="194"/>
      <c r="R2985" s="194"/>
      <c r="S2985" s="194"/>
      <c r="T2985" s="194"/>
      <c r="U2985" s="195"/>
      <c r="AT2985" s="189" t="s">
        <v>174</v>
      </c>
      <c r="AU2985" s="189" t="s">
        <v>83</v>
      </c>
      <c r="AV2985" s="187" t="s">
        <v>83</v>
      </c>
      <c r="AW2985" s="187" t="s">
        <v>176</v>
      </c>
      <c r="AX2985" s="187" t="s">
        <v>73</v>
      </c>
      <c r="AY2985" s="189" t="s">
        <v>165</v>
      </c>
    </row>
    <row r="2986" s="187" customFormat="true" ht="12" hidden="false" customHeight="false" outlineLevel="0" collapsed="false">
      <c r="B2986" s="188"/>
      <c r="D2986" s="180" t="s">
        <v>174</v>
      </c>
      <c r="E2986" s="189"/>
      <c r="F2986" s="190" t="s">
        <v>2971</v>
      </c>
      <c r="H2986" s="191" t="n">
        <v>20</v>
      </c>
      <c r="I2986" s="192"/>
      <c r="L2986" s="188"/>
      <c r="M2986" s="193"/>
      <c r="N2986" s="194"/>
      <c r="O2986" s="194"/>
      <c r="P2986" s="194"/>
      <c r="Q2986" s="194"/>
      <c r="R2986" s="194"/>
      <c r="S2986" s="194"/>
      <c r="T2986" s="194"/>
      <c r="U2986" s="195"/>
      <c r="AT2986" s="189" t="s">
        <v>174</v>
      </c>
      <c r="AU2986" s="189" t="s">
        <v>83</v>
      </c>
      <c r="AV2986" s="187" t="s">
        <v>83</v>
      </c>
      <c r="AW2986" s="187" t="s">
        <v>176</v>
      </c>
      <c r="AX2986" s="187" t="s">
        <v>73</v>
      </c>
      <c r="AY2986" s="189" t="s">
        <v>165</v>
      </c>
    </row>
    <row r="2987" s="187" customFormat="true" ht="12" hidden="false" customHeight="false" outlineLevel="0" collapsed="false">
      <c r="B2987" s="188"/>
      <c r="D2987" s="180" t="s">
        <v>174</v>
      </c>
      <c r="E2987" s="189"/>
      <c r="F2987" s="190" t="s">
        <v>2972</v>
      </c>
      <c r="H2987" s="191" t="n">
        <v>20</v>
      </c>
      <c r="I2987" s="192"/>
      <c r="L2987" s="188"/>
      <c r="M2987" s="193"/>
      <c r="N2987" s="194"/>
      <c r="O2987" s="194"/>
      <c r="P2987" s="194"/>
      <c r="Q2987" s="194"/>
      <c r="R2987" s="194"/>
      <c r="S2987" s="194"/>
      <c r="T2987" s="194"/>
      <c r="U2987" s="195"/>
      <c r="AT2987" s="189" t="s">
        <v>174</v>
      </c>
      <c r="AU2987" s="189" t="s">
        <v>83</v>
      </c>
      <c r="AV2987" s="187" t="s">
        <v>83</v>
      </c>
      <c r="AW2987" s="187" t="s">
        <v>176</v>
      </c>
      <c r="AX2987" s="187" t="s">
        <v>73</v>
      </c>
      <c r="AY2987" s="189" t="s">
        <v>165</v>
      </c>
    </row>
    <row r="2988" s="196" customFormat="true" ht="12" hidden="false" customHeight="false" outlineLevel="0" collapsed="false">
      <c r="B2988" s="197"/>
      <c r="D2988" s="180" t="s">
        <v>174</v>
      </c>
      <c r="E2988" s="198"/>
      <c r="F2988" s="199" t="s">
        <v>178</v>
      </c>
      <c r="H2988" s="200" t="n">
        <v>205</v>
      </c>
      <c r="I2988" s="201"/>
      <c r="L2988" s="197"/>
      <c r="M2988" s="202"/>
      <c r="N2988" s="203"/>
      <c r="O2988" s="203"/>
      <c r="P2988" s="203"/>
      <c r="Q2988" s="203"/>
      <c r="R2988" s="203"/>
      <c r="S2988" s="203"/>
      <c r="T2988" s="203"/>
      <c r="U2988" s="204"/>
      <c r="AT2988" s="198" t="s">
        <v>174</v>
      </c>
      <c r="AU2988" s="198" t="s">
        <v>83</v>
      </c>
      <c r="AV2988" s="196" t="s">
        <v>172</v>
      </c>
      <c r="AW2988" s="196" t="s">
        <v>176</v>
      </c>
      <c r="AX2988" s="196" t="s">
        <v>81</v>
      </c>
      <c r="AY2988" s="198" t="s">
        <v>165</v>
      </c>
    </row>
    <row r="2989" s="150" customFormat="true" ht="23" hidden="false" customHeight="true" outlineLevel="0" collapsed="false">
      <c r="B2989" s="151"/>
      <c r="D2989" s="152" t="s">
        <v>72</v>
      </c>
      <c r="E2989" s="162" t="s">
        <v>2973</v>
      </c>
      <c r="F2989" s="162" t="s">
        <v>2974</v>
      </c>
      <c r="I2989" s="154"/>
      <c r="J2989" s="163" t="n">
        <f aca="false">BK2989</f>
        <v>0</v>
      </c>
      <c r="L2989" s="151"/>
      <c r="M2989" s="156"/>
      <c r="N2989" s="157"/>
      <c r="O2989" s="157"/>
      <c r="P2989" s="158" t="n">
        <f aca="false">SUM(P2990:P2994)</f>
        <v>0</v>
      </c>
      <c r="Q2989" s="157"/>
      <c r="R2989" s="158" t="n">
        <f aca="false">SUM(R2990:R2994)</f>
        <v>0</v>
      </c>
      <c r="S2989" s="157"/>
      <c r="T2989" s="158" t="n">
        <f aca="false">SUM(T2990:T2994)</f>
        <v>0</v>
      </c>
      <c r="U2989" s="159"/>
      <c r="AR2989" s="152" t="s">
        <v>83</v>
      </c>
      <c r="AT2989" s="160" t="s">
        <v>72</v>
      </c>
      <c r="AU2989" s="160" t="s">
        <v>81</v>
      </c>
      <c r="AY2989" s="152" t="s">
        <v>165</v>
      </c>
      <c r="BK2989" s="161" t="n">
        <f aca="false">SUM(BK2990:BK2994)</f>
        <v>0</v>
      </c>
    </row>
    <row r="2990" s="22" customFormat="true" ht="16.5" hidden="false" customHeight="true" outlineLevel="0" collapsed="false">
      <c r="B2990" s="164"/>
      <c r="C2990" s="165" t="s">
        <v>2975</v>
      </c>
      <c r="D2990" s="165" t="s">
        <v>167</v>
      </c>
      <c r="E2990" s="166" t="s">
        <v>2976</v>
      </c>
      <c r="F2990" s="167" t="s">
        <v>2977</v>
      </c>
      <c r="G2990" s="168" t="s">
        <v>2447</v>
      </c>
      <c r="H2990" s="169" t="n">
        <v>11</v>
      </c>
      <c r="I2990" s="170"/>
      <c r="J2990" s="171" t="n">
        <f aca="false">ROUND(I2990*H2990,2)</f>
        <v>0</v>
      </c>
      <c r="K2990" s="167"/>
      <c r="L2990" s="23"/>
      <c r="M2990" s="172"/>
      <c r="N2990" s="173" t="s">
        <v>44</v>
      </c>
      <c r="O2990" s="54"/>
      <c r="P2990" s="174" t="n">
        <f aca="false">O2990*H2990</f>
        <v>0</v>
      </c>
      <c r="Q2990" s="174" t="n">
        <v>0</v>
      </c>
      <c r="R2990" s="174" t="n">
        <f aca="false">Q2990*H2990</f>
        <v>0</v>
      </c>
      <c r="S2990" s="174" t="n">
        <v>0</v>
      </c>
      <c r="T2990" s="174" t="n">
        <f aca="false">S2990*H2990</f>
        <v>0</v>
      </c>
      <c r="U2990" s="175"/>
      <c r="AR2990" s="176" t="s">
        <v>273</v>
      </c>
      <c r="AT2990" s="176" t="s">
        <v>167</v>
      </c>
      <c r="AU2990" s="176" t="s">
        <v>83</v>
      </c>
      <c r="AY2990" s="3" t="s">
        <v>165</v>
      </c>
      <c r="BE2990" s="177" t="n">
        <f aca="false">IF(N2990="základní",J2990,0)</f>
        <v>0</v>
      </c>
      <c r="BF2990" s="177" t="n">
        <f aca="false">IF(N2990="snížená",J2990,0)</f>
        <v>0</v>
      </c>
      <c r="BG2990" s="177" t="n">
        <f aca="false">IF(N2990="zákl. přenesená",J2990,0)</f>
        <v>0</v>
      </c>
      <c r="BH2990" s="177" t="n">
        <f aca="false">IF(N2990="sníž. přenesená",J2990,0)</f>
        <v>0</v>
      </c>
      <c r="BI2990" s="177" t="n">
        <f aca="false">IF(N2990="nulová",J2990,0)</f>
        <v>0</v>
      </c>
      <c r="BJ2990" s="3" t="s">
        <v>81</v>
      </c>
      <c r="BK2990" s="177" t="n">
        <f aca="false">ROUND(I2990*H2990,2)</f>
        <v>0</v>
      </c>
      <c r="BL2990" s="3" t="s">
        <v>273</v>
      </c>
      <c r="BM2990" s="176" t="s">
        <v>2978</v>
      </c>
    </row>
    <row r="2991" s="187" customFormat="true" ht="12" hidden="false" customHeight="false" outlineLevel="0" collapsed="false">
      <c r="B2991" s="188"/>
      <c r="D2991" s="180" t="s">
        <v>174</v>
      </c>
      <c r="E2991" s="189"/>
      <c r="F2991" s="190" t="s">
        <v>2979</v>
      </c>
      <c r="H2991" s="191" t="n">
        <v>3</v>
      </c>
      <c r="I2991" s="192"/>
      <c r="L2991" s="188"/>
      <c r="M2991" s="193"/>
      <c r="N2991" s="194"/>
      <c r="O2991" s="194"/>
      <c r="P2991" s="194"/>
      <c r="Q2991" s="194"/>
      <c r="R2991" s="194"/>
      <c r="S2991" s="194"/>
      <c r="T2991" s="194"/>
      <c r="U2991" s="195"/>
      <c r="AT2991" s="189" t="s">
        <v>174</v>
      </c>
      <c r="AU2991" s="189" t="s">
        <v>83</v>
      </c>
      <c r="AV2991" s="187" t="s">
        <v>83</v>
      </c>
      <c r="AW2991" s="187" t="s">
        <v>176</v>
      </c>
      <c r="AX2991" s="187" t="s">
        <v>73</v>
      </c>
      <c r="AY2991" s="189" t="s">
        <v>165</v>
      </c>
    </row>
    <row r="2992" s="187" customFormat="true" ht="12" hidden="false" customHeight="false" outlineLevel="0" collapsed="false">
      <c r="B2992" s="188"/>
      <c r="D2992" s="180" t="s">
        <v>174</v>
      </c>
      <c r="E2992" s="189"/>
      <c r="F2992" s="190" t="s">
        <v>2980</v>
      </c>
      <c r="H2992" s="191" t="n">
        <v>4</v>
      </c>
      <c r="I2992" s="192"/>
      <c r="L2992" s="188"/>
      <c r="M2992" s="193"/>
      <c r="N2992" s="194"/>
      <c r="O2992" s="194"/>
      <c r="P2992" s="194"/>
      <c r="Q2992" s="194"/>
      <c r="R2992" s="194"/>
      <c r="S2992" s="194"/>
      <c r="T2992" s="194"/>
      <c r="U2992" s="195"/>
      <c r="AT2992" s="189" t="s">
        <v>174</v>
      </c>
      <c r="AU2992" s="189" t="s">
        <v>83</v>
      </c>
      <c r="AV2992" s="187" t="s">
        <v>83</v>
      </c>
      <c r="AW2992" s="187" t="s">
        <v>176</v>
      </c>
      <c r="AX2992" s="187" t="s">
        <v>73</v>
      </c>
      <c r="AY2992" s="189" t="s">
        <v>165</v>
      </c>
    </row>
    <row r="2993" s="187" customFormat="true" ht="12" hidden="false" customHeight="false" outlineLevel="0" collapsed="false">
      <c r="B2993" s="188"/>
      <c r="D2993" s="180" t="s">
        <v>174</v>
      </c>
      <c r="E2993" s="189"/>
      <c r="F2993" s="190" t="s">
        <v>2981</v>
      </c>
      <c r="H2993" s="191" t="n">
        <v>4</v>
      </c>
      <c r="I2993" s="192"/>
      <c r="L2993" s="188"/>
      <c r="M2993" s="193"/>
      <c r="N2993" s="194"/>
      <c r="O2993" s="194"/>
      <c r="P2993" s="194"/>
      <c r="Q2993" s="194"/>
      <c r="R2993" s="194"/>
      <c r="S2993" s="194"/>
      <c r="T2993" s="194"/>
      <c r="U2993" s="195"/>
      <c r="AT2993" s="189" t="s">
        <v>174</v>
      </c>
      <c r="AU2993" s="189" t="s">
        <v>83</v>
      </c>
      <c r="AV2993" s="187" t="s">
        <v>83</v>
      </c>
      <c r="AW2993" s="187" t="s">
        <v>176</v>
      </c>
      <c r="AX2993" s="187" t="s">
        <v>73</v>
      </c>
      <c r="AY2993" s="189" t="s">
        <v>165</v>
      </c>
    </row>
    <row r="2994" s="196" customFormat="true" ht="12" hidden="false" customHeight="false" outlineLevel="0" collapsed="false">
      <c r="B2994" s="197"/>
      <c r="D2994" s="180" t="s">
        <v>174</v>
      </c>
      <c r="E2994" s="198"/>
      <c r="F2994" s="199" t="s">
        <v>178</v>
      </c>
      <c r="H2994" s="200" t="n">
        <v>11</v>
      </c>
      <c r="I2994" s="201"/>
      <c r="L2994" s="197"/>
      <c r="M2994" s="202"/>
      <c r="N2994" s="203"/>
      <c r="O2994" s="203"/>
      <c r="P2994" s="203"/>
      <c r="Q2994" s="203"/>
      <c r="R2994" s="203"/>
      <c r="S2994" s="203"/>
      <c r="T2994" s="203"/>
      <c r="U2994" s="204"/>
      <c r="AT2994" s="198" t="s">
        <v>174</v>
      </c>
      <c r="AU2994" s="198" t="s">
        <v>83</v>
      </c>
      <c r="AV2994" s="196" t="s">
        <v>172</v>
      </c>
      <c r="AW2994" s="196" t="s">
        <v>176</v>
      </c>
      <c r="AX2994" s="196" t="s">
        <v>81</v>
      </c>
      <c r="AY2994" s="198" t="s">
        <v>165</v>
      </c>
    </row>
    <row r="2995" s="150" customFormat="true" ht="26" hidden="false" customHeight="true" outlineLevel="0" collapsed="false">
      <c r="B2995" s="151"/>
      <c r="D2995" s="152" t="s">
        <v>72</v>
      </c>
      <c r="E2995" s="153" t="s">
        <v>262</v>
      </c>
      <c r="F2995" s="153" t="s">
        <v>2982</v>
      </c>
      <c r="I2995" s="154"/>
      <c r="J2995" s="155" t="n">
        <f aca="false">BK2995</f>
        <v>0</v>
      </c>
      <c r="L2995" s="151"/>
      <c r="M2995" s="156"/>
      <c r="N2995" s="157"/>
      <c r="O2995" s="157"/>
      <c r="P2995" s="158" t="n">
        <f aca="false">P2996</f>
        <v>0</v>
      </c>
      <c r="Q2995" s="157"/>
      <c r="R2995" s="158" t="n">
        <f aca="false">R2996</f>
        <v>0</v>
      </c>
      <c r="S2995" s="157"/>
      <c r="T2995" s="158" t="n">
        <f aca="false">T2996</f>
        <v>0</v>
      </c>
      <c r="U2995" s="159"/>
      <c r="AR2995" s="152" t="s">
        <v>184</v>
      </c>
      <c r="AT2995" s="160" t="s">
        <v>72</v>
      </c>
      <c r="AU2995" s="160" t="s">
        <v>73</v>
      </c>
      <c r="AY2995" s="152" t="s">
        <v>165</v>
      </c>
      <c r="BK2995" s="161" t="n">
        <f aca="false">BK2996</f>
        <v>0</v>
      </c>
    </row>
    <row r="2996" s="150" customFormat="true" ht="23" hidden="false" customHeight="true" outlineLevel="0" collapsed="false">
      <c r="B2996" s="151"/>
      <c r="D2996" s="152" t="s">
        <v>72</v>
      </c>
      <c r="E2996" s="162" t="s">
        <v>2983</v>
      </c>
      <c r="F2996" s="162" t="s">
        <v>2984</v>
      </c>
      <c r="I2996" s="154"/>
      <c r="J2996" s="163" t="n">
        <f aca="false">BK2996</f>
        <v>0</v>
      </c>
      <c r="L2996" s="151"/>
      <c r="M2996" s="156"/>
      <c r="N2996" s="157"/>
      <c r="O2996" s="157"/>
      <c r="P2996" s="158" t="n">
        <f aca="false">P2997</f>
        <v>0</v>
      </c>
      <c r="Q2996" s="157"/>
      <c r="R2996" s="158" t="n">
        <f aca="false">R2997</f>
        <v>0</v>
      </c>
      <c r="S2996" s="157"/>
      <c r="T2996" s="158" t="n">
        <f aca="false">T2997</f>
        <v>0</v>
      </c>
      <c r="U2996" s="159"/>
      <c r="AR2996" s="152" t="s">
        <v>184</v>
      </c>
      <c r="AT2996" s="160" t="s">
        <v>72</v>
      </c>
      <c r="AU2996" s="160" t="s">
        <v>81</v>
      </c>
      <c r="AY2996" s="152" t="s">
        <v>165</v>
      </c>
      <c r="BK2996" s="161" t="n">
        <f aca="false">BK2997</f>
        <v>0</v>
      </c>
    </row>
    <row r="2997" s="22" customFormat="true" ht="36" hidden="false" customHeight="true" outlineLevel="0" collapsed="false">
      <c r="B2997" s="164"/>
      <c r="C2997" s="165" t="s">
        <v>2985</v>
      </c>
      <c r="D2997" s="165" t="s">
        <v>167</v>
      </c>
      <c r="E2997" s="166" t="s">
        <v>2986</v>
      </c>
      <c r="F2997" s="167" t="s">
        <v>2987</v>
      </c>
      <c r="G2997" s="168" t="s">
        <v>1908</v>
      </c>
      <c r="H2997" s="169" t="n">
        <v>2</v>
      </c>
      <c r="I2997" s="170"/>
      <c r="J2997" s="171" t="n">
        <f aca="false">ROUND(I2997*H2997,2)</f>
        <v>0</v>
      </c>
      <c r="K2997" s="167"/>
      <c r="L2997" s="23"/>
      <c r="M2997" s="226"/>
      <c r="N2997" s="227" t="s">
        <v>44</v>
      </c>
      <c r="O2997" s="228"/>
      <c r="P2997" s="229" t="n">
        <f aca="false">O2997*H2997</f>
        <v>0</v>
      </c>
      <c r="Q2997" s="229" t="n">
        <v>0</v>
      </c>
      <c r="R2997" s="229" t="n">
        <f aca="false">Q2997*H2997</f>
        <v>0</v>
      </c>
      <c r="S2997" s="229" t="n">
        <v>0</v>
      </c>
      <c r="T2997" s="229" t="n">
        <f aca="false">S2997*H2997</f>
        <v>0</v>
      </c>
      <c r="U2997" s="230"/>
      <c r="AR2997" s="176" t="s">
        <v>683</v>
      </c>
      <c r="AT2997" s="176" t="s">
        <v>167</v>
      </c>
      <c r="AU2997" s="176" t="s">
        <v>83</v>
      </c>
      <c r="AY2997" s="3" t="s">
        <v>165</v>
      </c>
      <c r="BE2997" s="177" t="n">
        <f aca="false">IF(N2997="základní",J2997,0)</f>
        <v>0</v>
      </c>
      <c r="BF2997" s="177" t="n">
        <f aca="false">IF(N2997="snížená",J2997,0)</f>
        <v>0</v>
      </c>
      <c r="BG2997" s="177" t="n">
        <f aca="false">IF(N2997="zákl. přenesená",J2997,0)</f>
        <v>0</v>
      </c>
      <c r="BH2997" s="177" t="n">
        <f aca="false">IF(N2997="sníž. přenesená",J2997,0)</f>
        <v>0</v>
      </c>
      <c r="BI2997" s="177" t="n">
        <f aca="false">IF(N2997="nulová",J2997,0)</f>
        <v>0</v>
      </c>
      <c r="BJ2997" s="3" t="s">
        <v>81</v>
      </c>
      <c r="BK2997" s="177" t="n">
        <f aca="false">ROUND(I2997*H2997,2)</f>
        <v>0</v>
      </c>
      <c r="BL2997" s="3" t="s">
        <v>683</v>
      </c>
      <c r="BM2997" s="176" t="s">
        <v>2988</v>
      </c>
    </row>
    <row r="2998" s="22" customFormat="true" ht="7" hidden="false" customHeight="true" outlineLevel="0" collapsed="false">
      <c r="B2998" s="38"/>
      <c r="C2998" s="39"/>
      <c r="D2998" s="39"/>
      <c r="E2998" s="39"/>
      <c r="F2998" s="39"/>
      <c r="G2998" s="39"/>
      <c r="H2998" s="39"/>
      <c r="I2998" s="122"/>
      <c r="J2998" s="39"/>
      <c r="K2998" s="39"/>
      <c r="L2998" s="23"/>
    </row>
  </sheetData>
  <sheetProtection algorithmName="SHA-512" hashValue="3mM4cPSrEYuN9CtrQ7IJKFTLA2GIiwz3bYXLb+h9zBoQi2Q5N1G/ZTpsdQwexWl2bLfH/oytpKF8PQbLiC8QHw==" saltValue="+P/4g4soywnVnmBHwdpy3A==" spinCount="100000" sheet="true" objects="true" scenarios="true"/>
  <autoFilter ref="C111:K2997"/>
  <mergeCells count="9">
    <mergeCell ref="L2:V2"/>
    <mergeCell ref="E7:H7"/>
    <mergeCell ref="E9:H9"/>
    <mergeCell ref="E18:H18"/>
    <mergeCell ref="E27:H27"/>
    <mergeCell ref="E48:H48"/>
    <mergeCell ref="E50:H50"/>
    <mergeCell ref="E102:H102"/>
    <mergeCell ref="E104:H104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48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24" activeCellId="0" sqref="F324"/>
    </sheetView>
  </sheetViews>
  <sheetFormatPr defaultColWidth="8.76953125" defaultRowHeight="11" zeroHeight="false" outlineLevelRow="0" outlineLevelCol="0"/>
  <cols>
    <col collapsed="false" customWidth="true" hidden="false" outlineLevel="0" max="1" min="1" style="0" width="8.25"/>
    <col collapsed="false" customWidth="true" hidden="false" outlineLevel="0" max="2" min="2" style="0" width="1.75"/>
    <col collapsed="false" customWidth="true" hidden="false" outlineLevel="0" max="4" min="3" style="0" width="4.25"/>
    <col collapsed="false" customWidth="true" hidden="false" outlineLevel="0" max="5" min="5" style="0" width="17.25"/>
    <col collapsed="false" customWidth="true" hidden="false" outlineLevel="0" max="6" min="6" style="0" width="50.75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95" width="20.25"/>
    <col collapsed="false" customWidth="true" hidden="false" outlineLevel="0" max="11" min="10" style="0" width="20.25"/>
    <col collapsed="false" customWidth="true" hidden="false" outlineLevel="0" max="12" min="12" style="0" width="9.25"/>
    <col collapsed="false" customWidth="true" hidden="true" outlineLevel="0" max="13" min="13" style="0" width="10.75"/>
    <col collapsed="false" customWidth="true" hidden="true" outlineLevel="0" max="14" min="14" style="0" width="9.25"/>
    <col collapsed="false" customWidth="true" hidden="true" outlineLevel="0" max="21" min="15" style="0" width="14.25"/>
    <col collapsed="false" customWidth="true" hidden="false" outlineLevel="0" max="22" min="22" style="0" width="12.25"/>
    <col collapsed="false" customWidth="true" hidden="false" outlineLevel="0" max="23" min="23" style="0" width="16.25"/>
    <col collapsed="false" customWidth="true" hidden="false" outlineLevel="0" max="24" min="24" style="0" width="12.25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5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5"/>
    <col collapsed="false" customWidth="true" hidden="true" outlineLevel="0" max="65" min="44" style="0" width="9.25"/>
  </cols>
  <sheetData>
    <row r="2" customFormat="false" ht="37" hidden="false" customHeight="true" outlineLevel="0" collapsed="false"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86</v>
      </c>
    </row>
    <row r="3" customFormat="false" ht="7" hidden="false" customHeight="true" outlineLevel="0" collapsed="false">
      <c r="B3" s="4"/>
      <c r="C3" s="5"/>
      <c r="D3" s="5"/>
      <c r="E3" s="5"/>
      <c r="F3" s="5"/>
      <c r="G3" s="5"/>
      <c r="H3" s="5"/>
      <c r="I3" s="96"/>
      <c r="J3" s="5"/>
      <c r="K3" s="5"/>
      <c r="L3" s="6"/>
      <c r="AT3" s="3" t="s">
        <v>83</v>
      </c>
    </row>
    <row r="4" customFormat="false" ht="25" hidden="false" customHeight="true" outlineLevel="0" collapsed="false">
      <c r="B4" s="6"/>
      <c r="D4" s="7" t="s">
        <v>108</v>
      </c>
      <c r="L4" s="6"/>
      <c r="M4" s="97" t="s">
        <v>10</v>
      </c>
      <c r="AT4" s="3" t="s">
        <v>3</v>
      </c>
    </row>
    <row r="5" customFormat="false" ht="7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16</v>
      </c>
      <c r="L6" s="6"/>
    </row>
    <row r="7" customFormat="false" ht="16.5" hidden="false" customHeight="true" outlineLevel="0" collapsed="false">
      <c r="B7" s="6"/>
      <c r="E7" s="98" t="str">
        <f aca="false">'Rekapitulace stavby'!K6</f>
        <v>Rekonstrukce MŠ Štěpánov</v>
      </c>
      <c r="F7" s="98"/>
      <c r="G7" s="98"/>
      <c r="H7" s="98"/>
      <c r="L7" s="6"/>
    </row>
    <row r="8" s="22" customFormat="true" ht="12" hidden="false" customHeight="true" outlineLevel="0" collapsed="false">
      <c r="B8" s="23"/>
      <c r="D8" s="15" t="s">
        <v>109</v>
      </c>
      <c r="I8" s="99"/>
      <c r="L8" s="23"/>
    </row>
    <row r="9" s="22" customFormat="true" ht="37" hidden="false" customHeight="true" outlineLevel="0" collapsed="false">
      <c r="B9" s="23"/>
      <c r="E9" s="100" t="s">
        <v>2989</v>
      </c>
      <c r="F9" s="100"/>
      <c r="G9" s="100"/>
      <c r="H9" s="100"/>
      <c r="I9" s="99"/>
      <c r="L9" s="23"/>
    </row>
    <row r="10" s="22" customFormat="true" ht="11" hidden="false" customHeight="false" outlineLevel="0" collapsed="false">
      <c r="B10" s="23"/>
      <c r="I10" s="99"/>
      <c r="L10" s="23"/>
    </row>
    <row r="11" s="22" customFormat="true" ht="12" hidden="false" customHeight="true" outlineLevel="0" collapsed="false">
      <c r="B11" s="23"/>
      <c r="D11" s="15" t="s">
        <v>18</v>
      </c>
      <c r="F11" s="16" t="s">
        <v>19</v>
      </c>
      <c r="I11" s="101" t="s">
        <v>20</v>
      </c>
      <c r="J11" s="16"/>
      <c r="L11" s="23"/>
    </row>
    <row r="12" s="22" customFormat="true" ht="12" hidden="false" customHeight="true" outlineLevel="0" collapsed="false">
      <c r="B12" s="23"/>
      <c r="D12" s="15" t="s">
        <v>21</v>
      </c>
      <c r="F12" s="16" t="s">
        <v>22</v>
      </c>
      <c r="I12" s="101" t="s">
        <v>23</v>
      </c>
      <c r="J12" s="102" t="str">
        <f aca="false">'Rekapitulace stavby'!AN8</f>
        <v>30. 3. 2020</v>
      </c>
      <c r="L12" s="23"/>
    </row>
    <row r="13" s="22" customFormat="true" ht="11" hidden="false" customHeight="true" outlineLevel="0" collapsed="false">
      <c r="B13" s="23"/>
      <c r="I13" s="99"/>
      <c r="L13" s="23"/>
    </row>
    <row r="14" s="22" customFormat="true" ht="12" hidden="false" customHeight="true" outlineLevel="0" collapsed="false">
      <c r="B14" s="23"/>
      <c r="D14" s="15" t="s">
        <v>25</v>
      </c>
      <c r="I14" s="101" t="s">
        <v>26</v>
      </c>
      <c r="J14" s="16" t="s">
        <v>27</v>
      </c>
      <c r="L14" s="23"/>
    </row>
    <row r="15" s="22" customFormat="true" ht="18" hidden="false" customHeight="true" outlineLevel="0" collapsed="false">
      <c r="B15" s="23"/>
      <c r="E15" s="16" t="s">
        <v>28</v>
      </c>
      <c r="I15" s="101" t="s">
        <v>29</v>
      </c>
      <c r="J15" s="16" t="s">
        <v>30</v>
      </c>
      <c r="L15" s="23"/>
    </row>
    <row r="16" s="22" customFormat="true" ht="7" hidden="false" customHeight="true" outlineLevel="0" collapsed="false">
      <c r="B16" s="23"/>
      <c r="I16" s="99"/>
      <c r="L16" s="23"/>
    </row>
    <row r="17" s="22" customFormat="true" ht="12" hidden="false" customHeight="true" outlineLevel="0" collapsed="false">
      <c r="B17" s="23"/>
      <c r="D17" s="15" t="s">
        <v>31</v>
      </c>
      <c r="I17" s="101" t="s">
        <v>26</v>
      </c>
      <c r="J17" s="17" t="str">
        <f aca="false">'Rekapitulace stavby'!AN13</f>
        <v>Vyplň údaj</v>
      </c>
      <c r="L17" s="23"/>
    </row>
    <row r="18" s="22" customFormat="true" ht="18" hidden="false" customHeight="true" outlineLevel="0" collapsed="false">
      <c r="B18" s="23"/>
      <c r="E18" s="103" t="str">
        <f aca="false">'Rekapitulace stavby'!E14</f>
        <v>Vyplň údaj</v>
      </c>
      <c r="F18" s="103"/>
      <c r="G18" s="103"/>
      <c r="H18" s="103"/>
      <c r="I18" s="101" t="s">
        <v>29</v>
      </c>
      <c r="J18" s="17" t="str">
        <f aca="false">'Rekapitulace stavby'!AN14</f>
        <v>Vyplň údaj</v>
      </c>
      <c r="L18" s="23"/>
    </row>
    <row r="19" s="22" customFormat="true" ht="7" hidden="false" customHeight="true" outlineLevel="0" collapsed="false">
      <c r="B19" s="23"/>
      <c r="I19" s="99"/>
      <c r="L19" s="23"/>
    </row>
    <row r="20" s="22" customFormat="true" ht="12" hidden="false" customHeight="true" outlineLevel="0" collapsed="false">
      <c r="B20" s="23"/>
      <c r="D20" s="15" t="s">
        <v>33</v>
      </c>
      <c r="I20" s="101" t="s">
        <v>26</v>
      </c>
      <c r="J20" s="16" t="s">
        <v>27</v>
      </c>
      <c r="L20" s="23"/>
    </row>
    <row r="21" s="22" customFormat="true" ht="18" hidden="false" customHeight="true" outlineLevel="0" collapsed="false">
      <c r="B21" s="23"/>
      <c r="E21" s="16" t="s">
        <v>34</v>
      </c>
      <c r="I21" s="101" t="s">
        <v>29</v>
      </c>
      <c r="J21" s="16" t="s">
        <v>30</v>
      </c>
      <c r="L21" s="23"/>
    </row>
    <row r="22" s="22" customFormat="true" ht="7" hidden="false" customHeight="true" outlineLevel="0" collapsed="false">
      <c r="B22" s="23"/>
      <c r="I22" s="99"/>
      <c r="L22" s="23"/>
    </row>
    <row r="23" s="22" customFormat="true" ht="12" hidden="false" customHeight="true" outlineLevel="0" collapsed="false">
      <c r="B23" s="23"/>
      <c r="D23" s="15" t="s">
        <v>35</v>
      </c>
      <c r="I23" s="101" t="s">
        <v>26</v>
      </c>
      <c r="J23" s="16" t="s">
        <v>27</v>
      </c>
      <c r="L23" s="23"/>
    </row>
    <row r="24" s="22" customFormat="true" ht="18" hidden="false" customHeight="true" outlineLevel="0" collapsed="false">
      <c r="B24" s="23"/>
      <c r="E24" s="16" t="s">
        <v>36</v>
      </c>
      <c r="I24" s="101" t="s">
        <v>29</v>
      </c>
      <c r="J24" s="16" t="s">
        <v>30</v>
      </c>
      <c r="L24" s="23"/>
    </row>
    <row r="25" s="22" customFormat="true" ht="7" hidden="false" customHeight="true" outlineLevel="0" collapsed="false">
      <c r="B25" s="23"/>
      <c r="I25" s="99"/>
      <c r="L25" s="23"/>
    </row>
    <row r="26" s="22" customFormat="true" ht="12" hidden="false" customHeight="true" outlineLevel="0" collapsed="false">
      <c r="B26" s="23"/>
      <c r="D26" s="15" t="s">
        <v>37</v>
      </c>
      <c r="I26" s="99"/>
      <c r="L26" s="23"/>
    </row>
    <row r="27" s="104" customFormat="true" ht="16.5" hidden="false" customHeight="true" outlineLevel="0" collapsed="false">
      <c r="B27" s="105"/>
      <c r="E27" s="20" t="s">
        <v>111</v>
      </c>
      <c r="F27" s="20"/>
      <c r="G27" s="20"/>
      <c r="H27" s="20"/>
      <c r="I27" s="106"/>
      <c r="L27" s="105"/>
    </row>
    <row r="28" s="22" customFormat="true" ht="7" hidden="false" customHeight="true" outlineLevel="0" collapsed="false">
      <c r="B28" s="23"/>
      <c r="I28" s="99"/>
      <c r="L28" s="23"/>
    </row>
    <row r="29" s="22" customFormat="true" ht="7" hidden="false" customHeight="true" outlineLevel="0" collapsed="false">
      <c r="B29" s="23"/>
      <c r="D29" s="52"/>
      <c r="E29" s="52"/>
      <c r="F29" s="52"/>
      <c r="G29" s="52"/>
      <c r="H29" s="52"/>
      <c r="I29" s="107"/>
      <c r="J29" s="52"/>
      <c r="K29" s="52"/>
      <c r="L29" s="23"/>
    </row>
    <row r="30" s="22" customFormat="true" ht="25.25" hidden="false" customHeight="true" outlineLevel="0" collapsed="false">
      <c r="B30" s="23"/>
      <c r="D30" s="108" t="s">
        <v>39</v>
      </c>
      <c r="I30" s="99"/>
      <c r="J30" s="109" t="n">
        <f aca="false">ROUND(J85, 2)</f>
        <v>0</v>
      </c>
      <c r="L30" s="23"/>
    </row>
    <row r="31" s="22" customFormat="true" ht="7" hidden="false" customHeight="true" outlineLevel="0" collapsed="false">
      <c r="B31" s="23"/>
      <c r="D31" s="52"/>
      <c r="E31" s="52"/>
      <c r="F31" s="52"/>
      <c r="G31" s="52"/>
      <c r="H31" s="52"/>
      <c r="I31" s="107"/>
      <c r="J31" s="52"/>
      <c r="K31" s="52"/>
      <c r="L31" s="23"/>
    </row>
    <row r="32" s="22" customFormat="true" ht="14.5" hidden="false" customHeight="true" outlineLevel="0" collapsed="false">
      <c r="B32" s="23"/>
      <c r="F32" s="110" t="s">
        <v>41</v>
      </c>
      <c r="I32" s="111" t="s">
        <v>40</v>
      </c>
      <c r="J32" s="110" t="s">
        <v>42</v>
      </c>
      <c r="L32" s="23"/>
    </row>
    <row r="33" s="22" customFormat="true" ht="14.5" hidden="false" customHeight="true" outlineLevel="0" collapsed="false">
      <c r="B33" s="23"/>
      <c r="D33" s="112" t="s">
        <v>43</v>
      </c>
      <c r="E33" s="15" t="s">
        <v>44</v>
      </c>
      <c r="F33" s="113" t="n">
        <f aca="false">ROUND((SUM(BE85:BE480)),  2)</f>
        <v>0</v>
      </c>
      <c r="I33" s="114" t="n">
        <v>0.21</v>
      </c>
      <c r="J33" s="113" t="n">
        <f aca="false">ROUND(((SUM(BE85:BE480))*I33),  2)</f>
        <v>0</v>
      </c>
      <c r="L33" s="23"/>
    </row>
    <row r="34" s="22" customFormat="true" ht="14.5" hidden="false" customHeight="true" outlineLevel="0" collapsed="false">
      <c r="B34" s="23"/>
      <c r="E34" s="15" t="s">
        <v>45</v>
      </c>
      <c r="F34" s="113" t="n">
        <f aca="false">ROUND((SUM(BF85:BF480)),  2)</f>
        <v>0</v>
      </c>
      <c r="I34" s="114" t="n">
        <v>0.15</v>
      </c>
      <c r="J34" s="113" t="n">
        <f aca="false">ROUND(((SUM(BF85:BF480))*I34),  2)</f>
        <v>0</v>
      </c>
      <c r="L34" s="23"/>
    </row>
    <row r="35" s="22" customFormat="true" ht="14.5" hidden="true" customHeight="true" outlineLevel="0" collapsed="false">
      <c r="B35" s="23"/>
      <c r="E35" s="15" t="s">
        <v>46</v>
      </c>
      <c r="F35" s="113" t="n">
        <f aca="false">ROUND((SUM(BG85:BG480)),  2)</f>
        <v>0</v>
      </c>
      <c r="I35" s="114" t="n">
        <v>0.21</v>
      </c>
      <c r="J35" s="113" t="n">
        <f aca="false">0</f>
        <v>0</v>
      </c>
      <c r="L35" s="23"/>
    </row>
    <row r="36" s="22" customFormat="true" ht="14.5" hidden="true" customHeight="true" outlineLevel="0" collapsed="false">
      <c r="B36" s="23"/>
      <c r="E36" s="15" t="s">
        <v>47</v>
      </c>
      <c r="F36" s="113" t="n">
        <f aca="false">ROUND((SUM(BH85:BH480)),  2)</f>
        <v>0</v>
      </c>
      <c r="I36" s="114" t="n">
        <v>0.15</v>
      </c>
      <c r="J36" s="113" t="n">
        <f aca="false">0</f>
        <v>0</v>
      </c>
      <c r="L36" s="23"/>
    </row>
    <row r="37" s="22" customFormat="true" ht="14.5" hidden="true" customHeight="true" outlineLevel="0" collapsed="false">
      <c r="B37" s="23"/>
      <c r="E37" s="15" t="s">
        <v>48</v>
      </c>
      <c r="F37" s="113" t="n">
        <f aca="false">ROUND((SUM(BI85:BI480)),  2)</f>
        <v>0</v>
      </c>
      <c r="I37" s="114" t="n">
        <v>0</v>
      </c>
      <c r="J37" s="113" t="n">
        <f aca="false">0</f>
        <v>0</v>
      </c>
      <c r="L37" s="23"/>
    </row>
    <row r="38" s="22" customFormat="true" ht="7" hidden="false" customHeight="true" outlineLevel="0" collapsed="false">
      <c r="B38" s="23"/>
      <c r="I38" s="99"/>
      <c r="L38" s="23"/>
    </row>
    <row r="39" s="22" customFormat="true" ht="25.25" hidden="false" customHeight="true" outlineLevel="0" collapsed="false">
      <c r="B39" s="23"/>
      <c r="C39" s="115"/>
      <c r="D39" s="116" t="s">
        <v>49</v>
      </c>
      <c r="E39" s="57"/>
      <c r="F39" s="57"/>
      <c r="G39" s="117" t="s">
        <v>50</v>
      </c>
      <c r="H39" s="118" t="s">
        <v>51</v>
      </c>
      <c r="I39" s="119"/>
      <c r="J39" s="120" t="n">
        <f aca="false">SUM(J30:J37)</f>
        <v>0</v>
      </c>
      <c r="K39" s="121"/>
      <c r="L39" s="23"/>
    </row>
    <row r="40" s="22" customFormat="true" ht="14.5" hidden="false" customHeight="true" outlineLevel="0" collapsed="false">
      <c r="B40" s="38"/>
      <c r="C40" s="39"/>
      <c r="D40" s="39"/>
      <c r="E40" s="39"/>
      <c r="F40" s="39"/>
      <c r="G40" s="39"/>
      <c r="H40" s="39"/>
      <c r="I40" s="122"/>
      <c r="J40" s="39"/>
      <c r="K40" s="39"/>
      <c r="L40" s="23"/>
    </row>
    <row r="44" s="22" customFormat="true" ht="7" hidden="false" customHeight="true" outlineLevel="0" collapsed="false">
      <c r="B44" s="40"/>
      <c r="C44" s="41"/>
      <c r="D44" s="41"/>
      <c r="E44" s="41"/>
      <c r="F44" s="41"/>
      <c r="G44" s="41"/>
      <c r="H44" s="41"/>
      <c r="I44" s="123"/>
      <c r="J44" s="41"/>
      <c r="K44" s="41"/>
      <c r="L44" s="23"/>
    </row>
    <row r="45" s="22" customFormat="true" ht="25" hidden="false" customHeight="true" outlineLevel="0" collapsed="false">
      <c r="B45" s="23"/>
      <c r="C45" s="7" t="s">
        <v>112</v>
      </c>
      <c r="I45" s="99"/>
      <c r="L45" s="23"/>
    </row>
    <row r="46" s="22" customFormat="true" ht="7" hidden="false" customHeight="true" outlineLevel="0" collapsed="false">
      <c r="B46" s="23"/>
      <c r="I46" s="99"/>
      <c r="L46" s="23"/>
    </row>
    <row r="47" s="22" customFormat="true" ht="12" hidden="false" customHeight="true" outlineLevel="0" collapsed="false">
      <c r="B47" s="23"/>
      <c r="C47" s="15" t="s">
        <v>16</v>
      </c>
      <c r="I47" s="99"/>
      <c r="L47" s="23"/>
    </row>
    <row r="48" s="22" customFormat="true" ht="16.5" hidden="false" customHeight="true" outlineLevel="0" collapsed="false">
      <c r="B48" s="23"/>
      <c r="E48" s="98" t="str">
        <f aca="false">E7</f>
        <v>Rekonstrukce MŠ Štěpánov</v>
      </c>
      <c r="F48" s="98"/>
      <c r="G48" s="98"/>
      <c r="H48" s="98"/>
      <c r="I48" s="99"/>
      <c r="L48" s="23"/>
    </row>
    <row r="49" s="22" customFormat="true" ht="12" hidden="false" customHeight="true" outlineLevel="0" collapsed="false">
      <c r="B49" s="23"/>
      <c r="C49" s="15" t="s">
        <v>109</v>
      </c>
      <c r="I49" s="99"/>
      <c r="L49" s="23"/>
    </row>
    <row r="50" s="22" customFormat="true" ht="16.5" hidden="false" customHeight="true" outlineLevel="0" collapsed="false">
      <c r="B50" s="23"/>
      <c r="E50" s="100" t="str">
        <f aca="false">E9</f>
        <v>9-02 - ZTI</v>
      </c>
      <c r="F50" s="100"/>
      <c r="G50" s="100"/>
      <c r="H50" s="100"/>
      <c r="I50" s="99"/>
      <c r="L50" s="23"/>
    </row>
    <row r="51" s="22" customFormat="true" ht="7" hidden="false" customHeight="true" outlineLevel="0" collapsed="false">
      <c r="B51" s="23"/>
      <c r="I51" s="99"/>
      <c r="L51" s="23"/>
    </row>
    <row r="52" s="22" customFormat="true" ht="12" hidden="false" customHeight="true" outlineLevel="0" collapsed="false">
      <c r="B52" s="23"/>
      <c r="C52" s="15" t="s">
        <v>21</v>
      </c>
      <c r="F52" s="16" t="str">
        <f aca="false">F12</f>
        <v>Štěpánov</v>
      </c>
      <c r="I52" s="101" t="s">
        <v>23</v>
      </c>
      <c r="J52" s="102" t="str">
        <f aca="false">IF(J12="","",J12)</f>
        <v>30. 3. 2020</v>
      </c>
      <c r="L52" s="23"/>
    </row>
    <row r="53" s="22" customFormat="true" ht="7" hidden="false" customHeight="true" outlineLevel="0" collapsed="false">
      <c r="B53" s="23"/>
      <c r="I53" s="99"/>
      <c r="L53" s="23"/>
    </row>
    <row r="54" s="22" customFormat="true" ht="28" hidden="false" customHeight="true" outlineLevel="0" collapsed="false">
      <c r="B54" s="23"/>
      <c r="C54" s="15" t="s">
        <v>25</v>
      </c>
      <c r="F54" s="16" t="str">
        <f aca="false">E15</f>
        <v>Obec Štěpánov, Horní 444/7, Štěpánov</v>
      </c>
      <c r="I54" s="101" t="s">
        <v>33</v>
      </c>
      <c r="J54" s="124" t="str">
        <f aca="false">E21</f>
        <v>SPZ DESIGN, s.r.o</v>
      </c>
      <c r="L54" s="23"/>
    </row>
    <row r="55" s="22" customFormat="true" ht="15.25" hidden="false" customHeight="true" outlineLevel="0" collapsed="false">
      <c r="B55" s="23"/>
      <c r="C55" s="15" t="s">
        <v>31</v>
      </c>
      <c r="F55" s="16" t="str">
        <f aca="false">IF(E18="","",E18)</f>
        <v>Vyplň údaj</v>
      </c>
      <c r="I55" s="101" t="s">
        <v>35</v>
      </c>
      <c r="J55" s="124" t="str">
        <f aca="false">E24</f>
        <v>Ing.Zavadil</v>
      </c>
      <c r="L55" s="23"/>
    </row>
    <row r="56" s="22" customFormat="true" ht="10.25" hidden="false" customHeight="true" outlineLevel="0" collapsed="false">
      <c r="B56" s="23"/>
      <c r="I56" s="99"/>
      <c r="L56" s="23"/>
    </row>
    <row r="57" s="22" customFormat="true" ht="29.25" hidden="false" customHeight="true" outlineLevel="0" collapsed="false">
      <c r="B57" s="23"/>
      <c r="C57" s="125" t="s">
        <v>113</v>
      </c>
      <c r="D57" s="115"/>
      <c r="E57" s="115"/>
      <c r="F57" s="115"/>
      <c r="G57" s="115"/>
      <c r="H57" s="115"/>
      <c r="I57" s="126"/>
      <c r="J57" s="127" t="s">
        <v>114</v>
      </c>
      <c r="K57" s="115"/>
      <c r="L57" s="23"/>
    </row>
    <row r="58" s="22" customFormat="true" ht="10.25" hidden="false" customHeight="true" outlineLevel="0" collapsed="false">
      <c r="B58" s="23"/>
      <c r="I58" s="99"/>
      <c r="L58" s="23"/>
    </row>
    <row r="59" s="22" customFormat="true" ht="23" hidden="false" customHeight="true" outlineLevel="0" collapsed="false">
      <c r="B59" s="23"/>
      <c r="C59" s="128" t="s">
        <v>71</v>
      </c>
      <c r="I59" s="99"/>
      <c r="J59" s="109" t="n">
        <f aca="false">J85</f>
        <v>0</v>
      </c>
      <c r="L59" s="23"/>
      <c r="AU59" s="3" t="s">
        <v>115</v>
      </c>
    </row>
    <row r="60" s="129" customFormat="true" ht="25" hidden="false" customHeight="true" outlineLevel="0" collapsed="false">
      <c r="B60" s="130"/>
      <c r="D60" s="131" t="s">
        <v>128</v>
      </c>
      <c r="E60" s="132"/>
      <c r="F60" s="132"/>
      <c r="G60" s="132"/>
      <c r="H60" s="132"/>
      <c r="I60" s="133"/>
      <c r="J60" s="134" t="n">
        <f aca="false">J86</f>
        <v>0</v>
      </c>
      <c r="L60" s="130"/>
    </row>
    <row r="61" s="135" customFormat="true" ht="20" hidden="false" customHeight="true" outlineLevel="0" collapsed="false">
      <c r="B61" s="136"/>
      <c r="D61" s="137" t="s">
        <v>2990</v>
      </c>
      <c r="E61" s="138"/>
      <c r="F61" s="138"/>
      <c r="G61" s="138"/>
      <c r="H61" s="138"/>
      <c r="I61" s="139"/>
      <c r="J61" s="140" t="n">
        <f aca="false">J87</f>
        <v>0</v>
      </c>
      <c r="L61" s="136"/>
    </row>
    <row r="62" s="135" customFormat="true" ht="20" hidden="false" customHeight="true" outlineLevel="0" collapsed="false">
      <c r="B62" s="136"/>
      <c r="D62" s="137" t="s">
        <v>132</v>
      </c>
      <c r="E62" s="138"/>
      <c r="F62" s="138"/>
      <c r="G62" s="138"/>
      <c r="H62" s="138"/>
      <c r="I62" s="139"/>
      <c r="J62" s="140" t="n">
        <f aca="false">J89</f>
        <v>0</v>
      </c>
      <c r="L62" s="136"/>
    </row>
    <row r="63" s="135" customFormat="true" ht="20" hidden="false" customHeight="true" outlineLevel="0" collapsed="false">
      <c r="B63" s="136"/>
      <c r="D63" s="137" t="s">
        <v>2991</v>
      </c>
      <c r="E63" s="138"/>
      <c r="F63" s="138"/>
      <c r="G63" s="138"/>
      <c r="H63" s="138"/>
      <c r="I63" s="139"/>
      <c r="J63" s="140" t="n">
        <f aca="false">J216</f>
        <v>0</v>
      </c>
      <c r="L63" s="136"/>
    </row>
    <row r="64" s="135" customFormat="true" ht="20" hidden="false" customHeight="true" outlineLevel="0" collapsed="false">
      <c r="B64" s="136"/>
      <c r="D64" s="137" t="s">
        <v>133</v>
      </c>
      <c r="E64" s="138"/>
      <c r="F64" s="138"/>
      <c r="G64" s="138"/>
      <c r="H64" s="138"/>
      <c r="I64" s="139"/>
      <c r="J64" s="140" t="n">
        <f aca="false">J377</f>
        <v>0</v>
      </c>
      <c r="L64" s="136"/>
    </row>
    <row r="65" s="135" customFormat="true" ht="20" hidden="false" customHeight="true" outlineLevel="0" collapsed="false">
      <c r="B65" s="136"/>
      <c r="D65" s="137" t="s">
        <v>2992</v>
      </c>
      <c r="E65" s="138"/>
      <c r="F65" s="138"/>
      <c r="G65" s="138"/>
      <c r="H65" s="138"/>
      <c r="I65" s="139"/>
      <c r="J65" s="140" t="n">
        <f aca="false">J470</f>
        <v>0</v>
      </c>
      <c r="L65" s="136"/>
    </row>
    <row r="66" s="22" customFormat="true" ht="21.75" hidden="false" customHeight="true" outlineLevel="0" collapsed="false">
      <c r="B66" s="23"/>
      <c r="I66" s="99"/>
      <c r="L66" s="23"/>
    </row>
    <row r="67" s="22" customFormat="true" ht="7" hidden="false" customHeight="true" outlineLevel="0" collapsed="false">
      <c r="B67" s="38"/>
      <c r="C67" s="39"/>
      <c r="D67" s="39"/>
      <c r="E67" s="39"/>
      <c r="F67" s="39"/>
      <c r="G67" s="39"/>
      <c r="H67" s="39"/>
      <c r="I67" s="122"/>
      <c r="J67" s="39"/>
      <c r="K67" s="39"/>
      <c r="L67" s="23"/>
    </row>
    <row r="71" s="22" customFormat="true" ht="7" hidden="false" customHeight="true" outlineLevel="0" collapsed="false">
      <c r="B71" s="40"/>
      <c r="C71" s="41"/>
      <c r="D71" s="41"/>
      <c r="E71" s="41"/>
      <c r="F71" s="41"/>
      <c r="G71" s="41"/>
      <c r="H71" s="41"/>
      <c r="I71" s="123"/>
      <c r="J71" s="41"/>
      <c r="K71" s="41"/>
      <c r="L71" s="23"/>
    </row>
    <row r="72" s="22" customFormat="true" ht="25" hidden="false" customHeight="true" outlineLevel="0" collapsed="false">
      <c r="B72" s="23"/>
      <c r="C72" s="7" t="s">
        <v>149</v>
      </c>
      <c r="I72" s="99"/>
      <c r="L72" s="23"/>
    </row>
    <row r="73" s="22" customFormat="true" ht="7" hidden="false" customHeight="true" outlineLevel="0" collapsed="false">
      <c r="B73" s="23"/>
      <c r="I73" s="99"/>
      <c r="L73" s="23"/>
    </row>
    <row r="74" s="22" customFormat="true" ht="12" hidden="false" customHeight="true" outlineLevel="0" collapsed="false">
      <c r="B74" s="23"/>
      <c r="C74" s="15" t="s">
        <v>16</v>
      </c>
      <c r="I74" s="99"/>
      <c r="L74" s="23"/>
    </row>
    <row r="75" s="22" customFormat="true" ht="16.5" hidden="false" customHeight="true" outlineLevel="0" collapsed="false">
      <c r="B75" s="23"/>
      <c r="E75" s="98" t="str">
        <f aca="false">E7</f>
        <v>Rekonstrukce MŠ Štěpánov</v>
      </c>
      <c r="F75" s="98"/>
      <c r="G75" s="98"/>
      <c r="H75" s="98"/>
      <c r="I75" s="99"/>
      <c r="L75" s="23"/>
    </row>
    <row r="76" s="22" customFormat="true" ht="12" hidden="false" customHeight="true" outlineLevel="0" collapsed="false">
      <c r="B76" s="23"/>
      <c r="C76" s="15" t="s">
        <v>109</v>
      </c>
      <c r="I76" s="99"/>
      <c r="L76" s="23"/>
    </row>
    <row r="77" s="22" customFormat="true" ht="16.5" hidden="false" customHeight="true" outlineLevel="0" collapsed="false">
      <c r="B77" s="23"/>
      <c r="E77" s="100" t="str">
        <f aca="false">E9</f>
        <v>9-02 - ZTI</v>
      </c>
      <c r="F77" s="100"/>
      <c r="G77" s="100"/>
      <c r="H77" s="100"/>
      <c r="I77" s="99"/>
      <c r="L77" s="23"/>
    </row>
    <row r="78" s="22" customFormat="true" ht="7" hidden="false" customHeight="true" outlineLevel="0" collapsed="false">
      <c r="B78" s="23"/>
      <c r="I78" s="99"/>
      <c r="L78" s="23"/>
    </row>
    <row r="79" s="22" customFormat="true" ht="12" hidden="false" customHeight="true" outlineLevel="0" collapsed="false">
      <c r="B79" s="23"/>
      <c r="C79" s="15" t="s">
        <v>21</v>
      </c>
      <c r="F79" s="16" t="str">
        <f aca="false">F12</f>
        <v>Štěpánov</v>
      </c>
      <c r="I79" s="101" t="s">
        <v>23</v>
      </c>
      <c r="J79" s="102" t="str">
        <f aca="false">IF(J12="","",J12)</f>
        <v>30. 3. 2020</v>
      </c>
      <c r="L79" s="23"/>
    </row>
    <row r="80" s="22" customFormat="true" ht="7" hidden="false" customHeight="true" outlineLevel="0" collapsed="false">
      <c r="B80" s="23"/>
      <c r="I80" s="99"/>
      <c r="L80" s="23"/>
    </row>
    <row r="81" s="22" customFormat="true" ht="28" hidden="false" customHeight="true" outlineLevel="0" collapsed="false">
      <c r="B81" s="23"/>
      <c r="C81" s="15" t="s">
        <v>25</v>
      </c>
      <c r="F81" s="16" t="str">
        <f aca="false">E15</f>
        <v>Obec Štěpánov, Horní 444/7, Štěpánov</v>
      </c>
      <c r="I81" s="101" t="s">
        <v>33</v>
      </c>
      <c r="J81" s="124" t="str">
        <f aca="false">E21</f>
        <v>SPZ DESIGN, s.r.o</v>
      </c>
      <c r="L81" s="23"/>
    </row>
    <row r="82" s="22" customFormat="true" ht="15.25" hidden="false" customHeight="true" outlineLevel="0" collapsed="false">
      <c r="B82" s="23"/>
      <c r="C82" s="15" t="s">
        <v>31</v>
      </c>
      <c r="F82" s="16" t="str">
        <f aca="false">IF(E18="","",E18)</f>
        <v>Vyplň údaj</v>
      </c>
      <c r="I82" s="101" t="s">
        <v>35</v>
      </c>
      <c r="J82" s="124" t="str">
        <f aca="false">E24</f>
        <v>Ing.Zavadil</v>
      </c>
      <c r="L82" s="23"/>
    </row>
    <row r="83" s="22" customFormat="true" ht="10.25" hidden="false" customHeight="true" outlineLevel="0" collapsed="false">
      <c r="B83" s="23"/>
      <c r="I83" s="99"/>
      <c r="L83" s="23"/>
    </row>
    <row r="84" s="141" customFormat="true" ht="29.25" hidden="false" customHeight="true" outlineLevel="0" collapsed="false">
      <c r="B84" s="142"/>
      <c r="C84" s="143" t="s">
        <v>150</v>
      </c>
      <c r="D84" s="144" t="s">
        <v>58</v>
      </c>
      <c r="E84" s="144" t="s">
        <v>54</v>
      </c>
      <c r="F84" s="144" t="s">
        <v>55</v>
      </c>
      <c r="G84" s="144" t="s">
        <v>151</v>
      </c>
      <c r="H84" s="144" t="s">
        <v>152</v>
      </c>
      <c r="I84" s="145" t="s">
        <v>153</v>
      </c>
      <c r="J84" s="144" t="s">
        <v>114</v>
      </c>
      <c r="K84" s="146" t="s">
        <v>154</v>
      </c>
      <c r="L84" s="142"/>
      <c r="M84" s="61"/>
      <c r="N84" s="62" t="s">
        <v>43</v>
      </c>
      <c r="O84" s="62" t="s">
        <v>155</v>
      </c>
      <c r="P84" s="62" t="s">
        <v>156</v>
      </c>
      <c r="Q84" s="62" t="s">
        <v>157</v>
      </c>
      <c r="R84" s="62" t="s">
        <v>158</v>
      </c>
      <c r="S84" s="62" t="s">
        <v>159</v>
      </c>
      <c r="T84" s="62" t="s">
        <v>160</v>
      </c>
      <c r="U84" s="63" t="s">
        <v>161</v>
      </c>
    </row>
    <row r="85" s="22" customFormat="true" ht="23" hidden="false" customHeight="true" outlineLevel="0" collapsed="false">
      <c r="B85" s="23"/>
      <c r="C85" s="67" t="s">
        <v>162</v>
      </c>
      <c r="I85" s="99"/>
      <c r="J85" s="147" t="n">
        <f aca="false">BK85</f>
        <v>0</v>
      </c>
      <c r="L85" s="23"/>
      <c r="M85" s="64"/>
      <c r="N85" s="52"/>
      <c r="O85" s="52"/>
      <c r="P85" s="148" t="n">
        <f aca="false">P86</f>
        <v>0</v>
      </c>
      <c r="Q85" s="52"/>
      <c r="R85" s="148" t="n">
        <f aca="false">R86</f>
        <v>3.099121</v>
      </c>
      <c r="S85" s="52"/>
      <c r="T85" s="148" t="n">
        <f aca="false">T86</f>
        <v>0.00885</v>
      </c>
      <c r="U85" s="53"/>
      <c r="AT85" s="3" t="s">
        <v>72</v>
      </c>
      <c r="AU85" s="3" t="s">
        <v>115</v>
      </c>
      <c r="BK85" s="149" t="n">
        <f aca="false">BK86</f>
        <v>0</v>
      </c>
    </row>
    <row r="86" s="150" customFormat="true" ht="26" hidden="false" customHeight="true" outlineLevel="0" collapsed="false">
      <c r="B86" s="151"/>
      <c r="D86" s="152" t="s">
        <v>72</v>
      </c>
      <c r="E86" s="153" t="s">
        <v>1776</v>
      </c>
      <c r="F86" s="153" t="s">
        <v>1777</v>
      </c>
      <c r="I86" s="154"/>
      <c r="J86" s="155" t="n">
        <f aca="false">BK86</f>
        <v>0</v>
      </c>
      <c r="L86" s="151"/>
      <c r="M86" s="156"/>
      <c r="N86" s="157"/>
      <c r="O86" s="157"/>
      <c r="P86" s="158" t="n">
        <f aca="false">P87+P89+P216+P377+P470</f>
        <v>0</v>
      </c>
      <c r="Q86" s="157"/>
      <c r="R86" s="158" t="n">
        <f aca="false">R87+R89+R216+R377+R470</f>
        <v>3.099121</v>
      </c>
      <c r="S86" s="157"/>
      <c r="T86" s="158" t="n">
        <f aca="false">T87+T89+T216+T377+T470</f>
        <v>0.00885</v>
      </c>
      <c r="U86" s="159"/>
      <c r="AR86" s="152" t="s">
        <v>83</v>
      </c>
      <c r="AT86" s="160" t="s">
        <v>72</v>
      </c>
      <c r="AU86" s="160" t="s">
        <v>73</v>
      </c>
      <c r="AY86" s="152" t="s">
        <v>165</v>
      </c>
      <c r="BK86" s="161" t="n">
        <f aca="false">BK87+BK89+BK216+BK377+BK470</f>
        <v>0</v>
      </c>
    </row>
    <row r="87" s="150" customFormat="true" ht="23" hidden="false" customHeight="true" outlineLevel="0" collapsed="false">
      <c r="B87" s="151"/>
      <c r="D87" s="152" t="s">
        <v>72</v>
      </c>
      <c r="E87" s="162" t="s">
        <v>2993</v>
      </c>
      <c r="F87" s="162" t="s">
        <v>2994</v>
      </c>
      <c r="I87" s="154"/>
      <c r="J87" s="163" t="n">
        <f aca="false">BK87</f>
        <v>0</v>
      </c>
      <c r="L87" s="151"/>
      <c r="M87" s="156"/>
      <c r="N87" s="157"/>
      <c r="O87" s="157"/>
      <c r="P87" s="158" t="n">
        <f aca="false">P88</f>
        <v>0</v>
      </c>
      <c r="Q87" s="157"/>
      <c r="R87" s="158" t="n">
        <f aca="false">R88</f>
        <v>0</v>
      </c>
      <c r="S87" s="157"/>
      <c r="T87" s="158" t="n">
        <f aca="false">T88</f>
        <v>0</v>
      </c>
      <c r="U87" s="159"/>
      <c r="AR87" s="152" t="s">
        <v>81</v>
      </c>
      <c r="AT87" s="160" t="s">
        <v>72</v>
      </c>
      <c r="AU87" s="160" t="s">
        <v>81</v>
      </c>
      <c r="AY87" s="152" t="s">
        <v>165</v>
      </c>
      <c r="BK87" s="161" t="n">
        <f aca="false">BK88</f>
        <v>0</v>
      </c>
    </row>
    <row r="88" s="22" customFormat="true" ht="36" hidden="false" customHeight="true" outlineLevel="0" collapsed="false">
      <c r="B88" s="164"/>
      <c r="C88" s="165" t="s">
        <v>81</v>
      </c>
      <c r="D88" s="165" t="s">
        <v>167</v>
      </c>
      <c r="E88" s="166" t="s">
        <v>2995</v>
      </c>
      <c r="F88" s="167" t="s">
        <v>2996</v>
      </c>
      <c r="G88" s="168" t="s">
        <v>2997</v>
      </c>
      <c r="H88" s="169" t="n">
        <v>220</v>
      </c>
      <c r="I88" s="170"/>
      <c r="J88" s="171" t="n">
        <f aca="false">ROUND(I88*H88,2)</f>
        <v>0</v>
      </c>
      <c r="K88" s="167"/>
      <c r="L88" s="23"/>
      <c r="M88" s="172"/>
      <c r="N88" s="173" t="s">
        <v>44</v>
      </c>
      <c r="O88" s="54"/>
      <c r="P88" s="174" t="n">
        <f aca="false">O88*H88</f>
        <v>0</v>
      </c>
      <c r="Q88" s="174" t="n">
        <v>0</v>
      </c>
      <c r="R88" s="174" t="n">
        <f aca="false">Q88*H88</f>
        <v>0</v>
      </c>
      <c r="S88" s="174" t="n">
        <v>0</v>
      </c>
      <c r="T88" s="174" t="n">
        <f aca="false">S88*H88</f>
        <v>0</v>
      </c>
      <c r="U88" s="175"/>
      <c r="AR88" s="176" t="s">
        <v>172</v>
      </c>
      <c r="AT88" s="176" t="s">
        <v>167</v>
      </c>
      <c r="AU88" s="176" t="s">
        <v>83</v>
      </c>
      <c r="AY88" s="3" t="s">
        <v>165</v>
      </c>
      <c r="BE88" s="177" t="n">
        <f aca="false">IF(N88="základní",J88,0)</f>
        <v>0</v>
      </c>
      <c r="BF88" s="177" t="n">
        <f aca="false">IF(N88="snížená",J88,0)</f>
        <v>0</v>
      </c>
      <c r="BG88" s="177" t="n">
        <f aca="false">IF(N88="zákl. přenesená",J88,0)</f>
        <v>0</v>
      </c>
      <c r="BH88" s="177" t="n">
        <f aca="false">IF(N88="sníž. přenesená",J88,0)</f>
        <v>0</v>
      </c>
      <c r="BI88" s="177" t="n">
        <f aca="false">IF(N88="nulová",J88,0)</f>
        <v>0</v>
      </c>
      <c r="BJ88" s="3" t="s">
        <v>81</v>
      </c>
      <c r="BK88" s="177" t="n">
        <f aca="false">ROUND(I88*H88,2)</f>
        <v>0</v>
      </c>
      <c r="BL88" s="3" t="s">
        <v>172</v>
      </c>
      <c r="BM88" s="176" t="s">
        <v>2998</v>
      </c>
    </row>
    <row r="89" s="150" customFormat="true" ht="23" hidden="false" customHeight="true" outlineLevel="0" collapsed="false">
      <c r="B89" s="151"/>
      <c r="D89" s="152" t="s">
        <v>72</v>
      </c>
      <c r="E89" s="162" t="s">
        <v>1981</v>
      </c>
      <c r="F89" s="162" t="s">
        <v>1982</v>
      </c>
      <c r="I89" s="154"/>
      <c r="J89" s="163" t="n">
        <f aca="false">BK89</f>
        <v>0</v>
      </c>
      <c r="L89" s="151"/>
      <c r="M89" s="156"/>
      <c r="N89" s="157"/>
      <c r="O89" s="157"/>
      <c r="P89" s="158" t="n">
        <f aca="false">SUM(P90:P215)</f>
        <v>0</v>
      </c>
      <c r="Q89" s="157"/>
      <c r="R89" s="158" t="n">
        <f aca="false">SUM(R90:R215)</f>
        <v>0.3093695</v>
      </c>
      <c r="S89" s="157"/>
      <c r="T89" s="158" t="n">
        <f aca="false">SUM(T90:T215)</f>
        <v>0</v>
      </c>
      <c r="U89" s="159"/>
      <c r="AR89" s="152" t="s">
        <v>83</v>
      </c>
      <c r="AT89" s="160" t="s">
        <v>72</v>
      </c>
      <c r="AU89" s="160" t="s">
        <v>81</v>
      </c>
      <c r="AY89" s="152" t="s">
        <v>165</v>
      </c>
      <c r="BK89" s="161" t="n">
        <f aca="false">SUM(BK90:BK215)</f>
        <v>0</v>
      </c>
    </row>
    <row r="90" s="22" customFormat="true" ht="16.5" hidden="false" customHeight="true" outlineLevel="0" collapsed="false">
      <c r="B90" s="164"/>
      <c r="C90" s="165" t="s">
        <v>83</v>
      </c>
      <c r="D90" s="165" t="s">
        <v>167</v>
      </c>
      <c r="E90" s="166" t="s">
        <v>2999</v>
      </c>
      <c r="F90" s="167" t="s">
        <v>3000</v>
      </c>
      <c r="G90" s="168" t="s">
        <v>181</v>
      </c>
      <c r="H90" s="169" t="n">
        <v>59.25</v>
      </c>
      <c r="I90" s="170"/>
      <c r="J90" s="171" t="n">
        <f aca="false">ROUND(I90*H90,2)</f>
        <v>0</v>
      </c>
      <c r="K90" s="167" t="s">
        <v>171</v>
      </c>
      <c r="L90" s="23"/>
      <c r="M90" s="172"/>
      <c r="N90" s="173" t="s">
        <v>44</v>
      </c>
      <c r="O90" s="54"/>
      <c r="P90" s="174" t="n">
        <f aca="false">O90*H90</f>
        <v>0</v>
      </c>
      <c r="Q90" s="174" t="n">
        <v>0.00126</v>
      </c>
      <c r="R90" s="174" t="n">
        <f aca="false">Q90*H90</f>
        <v>0.074655</v>
      </c>
      <c r="S90" s="174" t="n">
        <v>0</v>
      </c>
      <c r="T90" s="174" t="n">
        <f aca="false">S90*H90</f>
        <v>0</v>
      </c>
      <c r="U90" s="175"/>
      <c r="AR90" s="176" t="s">
        <v>273</v>
      </c>
      <c r="AT90" s="176" t="s">
        <v>167</v>
      </c>
      <c r="AU90" s="176" t="s">
        <v>83</v>
      </c>
      <c r="AY90" s="3" t="s">
        <v>165</v>
      </c>
      <c r="BE90" s="177" t="n">
        <f aca="false">IF(N90="základní",J90,0)</f>
        <v>0</v>
      </c>
      <c r="BF90" s="177" t="n">
        <f aca="false">IF(N90="snížená",J90,0)</f>
        <v>0</v>
      </c>
      <c r="BG90" s="177" t="n">
        <f aca="false">IF(N90="zákl. přenesená",J90,0)</f>
        <v>0</v>
      </c>
      <c r="BH90" s="177" t="n">
        <f aca="false">IF(N90="sníž. přenesená",J90,0)</f>
        <v>0</v>
      </c>
      <c r="BI90" s="177" t="n">
        <f aca="false">IF(N90="nulová",J90,0)</f>
        <v>0</v>
      </c>
      <c r="BJ90" s="3" t="s">
        <v>81</v>
      </c>
      <c r="BK90" s="177" t="n">
        <f aca="false">ROUND(I90*H90,2)</f>
        <v>0</v>
      </c>
      <c r="BL90" s="3" t="s">
        <v>273</v>
      </c>
      <c r="BM90" s="176" t="s">
        <v>3001</v>
      </c>
    </row>
    <row r="91" s="178" customFormat="true" ht="12" hidden="false" customHeight="false" outlineLevel="0" collapsed="false">
      <c r="B91" s="179"/>
      <c r="D91" s="180" t="s">
        <v>174</v>
      </c>
      <c r="E91" s="181"/>
      <c r="F91" s="182" t="s">
        <v>210</v>
      </c>
      <c r="H91" s="181"/>
      <c r="I91" s="183"/>
      <c r="L91" s="179"/>
      <c r="M91" s="184"/>
      <c r="N91" s="185"/>
      <c r="O91" s="185"/>
      <c r="P91" s="185"/>
      <c r="Q91" s="185"/>
      <c r="R91" s="185"/>
      <c r="S91" s="185"/>
      <c r="T91" s="185"/>
      <c r="U91" s="186"/>
      <c r="AT91" s="181" t="s">
        <v>174</v>
      </c>
      <c r="AU91" s="181" t="s">
        <v>83</v>
      </c>
      <c r="AV91" s="178" t="s">
        <v>81</v>
      </c>
      <c r="AW91" s="178" t="s">
        <v>176</v>
      </c>
      <c r="AX91" s="178" t="s">
        <v>73</v>
      </c>
      <c r="AY91" s="181" t="s">
        <v>165</v>
      </c>
    </row>
    <row r="92" s="178" customFormat="true" ht="12" hidden="false" customHeight="false" outlineLevel="0" collapsed="false">
      <c r="B92" s="179"/>
      <c r="D92" s="180" t="s">
        <v>174</v>
      </c>
      <c r="E92" s="181"/>
      <c r="F92" s="182" t="s">
        <v>213</v>
      </c>
      <c r="H92" s="181"/>
      <c r="I92" s="183"/>
      <c r="L92" s="179"/>
      <c r="M92" s="184"/>
      <c r="N92" s="185"/>
      <c r="O92" s="185"/>
      <c r="P92" s="185"/>
      <c r="Q92" s="185"/>
      <c r="R92" s="185"/>
      <c r="S92" s="185"/>
      <c r="T92" s="185"/>
      <c r="U92" s="186"/>
      <c r="AT92" s="181" t="s">
        <v>174</v>
      </c>
      <c r="AU92" s="181" t="s">
        <v>83</v>
      </c>
      <c r="AV92" s="178" t="s">
        <v>81</v>
      </c>
      <c r="AW92" s="178" t="s">
        <v>176</v>
      </c>
      <c r="AX92" s="178" t="s">
        <v>73</v>
      </c>
      <c r="AY92" s="181" t="s">
        <v>165</v>
      </c>
    </row>
    <row r="93" s="187" customFormat="true" ht="12" hidden="false" customHeight="false" outlineLevel="0" collapsed="false">
      <c r="B93" s="188"/>
      <c r="D93" s="180" t="s">
        <v>174</v>
      </c>
      <c r="E93" s="189"/>
      <c r="F93" s="190" t="s">
        <v>3002</v>
      </c>
      <c r="H93" s="191" t="n">
        <v>53.3</v>
      </c>
      <c r="I93" s="192"/>
      <c r="L93" s="188"/>
      <c r="M93" s="193"/>
      <c r="N93" s="194"/>
      <c r="O93" s="194"/>
      <c r="P93" s="194"/>
      <c r="Q93" s="194"/>
      <c r="R93" s="194"/>
      <c r="S93" s="194"/>
      <c r="T93" s="194"/>
      <c r="U93" s="195"/>
      <c r="AT93" s="189" t="s">
        <v>174</v>
      </c>
      <c r="AU93" s="189" t="s">
        <v>83</v>
      </c>
      <c r="AV93" s="187" t="s">
        <v>83</v>
      </c>
      <c r="AW93" s="187" t="s">
        <v>176</v>
      </c>
      <c r="AX93" s="187" t="s">
        <v>73</v>
      </c>
      <c r="AY93" s="189" t="s">
        <v>165</v>
      </c>
    </row>
    <row r="94" s="187" customFormat="true" ht="12" hidden="false" customHeight="false" outlineLevel="0" collapsed="false">
      <c r="B94" s="188"/>
      <c r="D94" s="180" t="s">
        <v>174</v>
      </c>
      <c r="E94" s="189"/>
      <c r="F94" s="190" t="s">
        <v>3003</v>
      </c>
      <c r="H94" s="191" t="n">
        <v>3.15</v>
      </c>
      <c r="I94" s="192"/>
      <c r="L94" s="188"/>
      <c r="M94" s="193"/>
      <c r="N94" s="194"/>
      <c r="O94" s="194"/>
      <c r="P94" s="194"/>
      <c r="Q94" s="194"/>
      <c r="R94" s="194"/>
      <c r="S94" s="194"/>
      <c r="T94" s="194"/>
      <c r="U94" s="195"/>
      <c r="AT94" s="189" t="s">
        <v>174</v>
      </c>
      <c r="AU94" s="189" t="s">
        <v>83</v>
      </c>
      <c r="AV94" s="187" t="s">
        <v>83</v>
      </c>
      <c r="AW94" s="187" t="s">
        <v>176</v>
      </c>
      <c r="AX94" s="187" t="s">
        <v>73</v>
      </c>
      <c r="AY94" s="189" t="s">
        <v>165</v>
      </c>
    </row>
    <row r="95" s="178" customFormat="true" ht="12" hidden="false" customHeight="false" outlineLevel="0" collapsed="false">
      <c r="B95" s="179"/>
      <c r="D95" s="180" t="s">
        <v>174</v>
      </c>
      <c r="E95" s="181"/>
      <c r="F95" s="182" t="s">
        <v>215</v>
      </c>
      <c r="H95" s="181"/>
      <c r="I95" s="183"/>
      <c r="L95" s="179"/>
      <c r="M95" s="184"/>
      <c r="N95" s="185"/>
      <c r="O95" s="185"/>
      <c r="P95" s="185"/>
      <c r="Q95" s="185"/>
      <c r="R95" s="185"/>
      <c r="S95" s="185"/>
      <c r="T95" s="185"/>
      <c r="U95" s="186"/>
      <c r="AT95" s="181" t="s">
        <v>174</v>
      </c>
      <c r="AU95" s="181" t="s">
        <v>83</v>
      </c>
      <c r="AV95" s="178" t="s">
        <v>81</v>
      </c>
      <c r="AW95" s="178" t="s">
        <v>176</v>
      </c>
      <c r="AX95" s="178" t="s">
        <v>73</v>
      </c>
      <c r="AY95" s="181" t="s">
        <v>165</v>
      </c>
    </row>
    <row r="96" s="187" customFormat="true" ht="12" hidden="false" customHeight="false" outlineLevel="0" collapsed="false">
      <c r="B96" s="188"/>
      <c r="D96" s="180" t="s">
        <v>174</v>
      </c>
      <c r="E96" s="189"/>
      <c r="F96" s="190" t="s">
        <v>3004</v>
      </c>
      <c r="H96" s="191" t="n">
        <v>2.8</v>
      </c>
      <c r="I96" s="192"/>
      <c r="L96" s="188"/>
      <c r="M96" s="193"/>
      <c r="N96" s="194"/>
      <c r="O96" s="194"/>
      <c r="P96" s="194"/>
      <c r="Q96" s="194"/>
      <c r="R96" s="194"/>
      <c r="S96" s="194"/>
      <c r="T96" s="194"/>
      <c r="U96" s="195"/>
      <c r="AT96" s="189" t="s">
        <v>174</v>
      </c>
      <c r="AU96" s="189" t="s">
        <v>83</v>
      </c>
      <c r="AV96" s="187" t="s">
        <v>83</v>
      </c>
      <c r="AW96" s="187" t="s">
        <v>176</v>
      </c>
      <c r="AX96" s="187" t="s">
        <v>73</v>
      </c>
      <c r="AY96" s="189" t="s">
        <v>165</v>
      </c>
    </row>
    <row r="97" s="196" customFormat="true" ht="12" hidden="false" customHeight="false" outlineLevel="0" collapsed="false">
      <c r="B97" s="197"/>
      <c r="D97" s="180" t="s">
        <v>174</v>
      </c>
      <c r="E97" s="198"/>
      <c r="F97" s="199" t="s">
        <v>178</v>
      </c>
      <c r="H97" s="200" t="n">
        <v>59.25</v>
      </c>
      <c r="I97" s="201"/>
      <c r="L97" s="197"/>
      <c r="M97" s="202"/>
      <c r="N97" s="203"/>
      <c r="O97" s="203"/>
      <c r="P97" s="203"/>
      <c r="Q97" s="203"/>
      <c r="R97" s="203"/>
      <c r="S97" s="203"/>
      <c r="T97" s="203"/>
      <c r="U97" s="204"/>
      <c r="AT97" s="198" t="s">
        <v>174</v>
      </c>
      <c r="AU97" s="198" t="s">
        <v>83</v>
      </c>
      <c r="AV97" s="196" t="s">
        <v>172</v>
      </c>
      <c r="AW97" s="196" t="s">
        <v>176</v>
      </c>
      <c r="AX97" s="196" t="s">
        <v>81</v>
      </c>
      <c r="AY97" s="198" t="s">
        <v>165</v>
      </c>
    </row>
    <row r="98" s="22" customFormat="true" ht="16.5" hidden="false" customHeight="true" outlineLevel="0" collapsed="false">
      <c r="B98" s="164"/>
      <c r="C98" s="165" t="s">
        <v>184</v>
      </c>
      <c r="D98" s="165" t="s">
        <v>167</v>
      </c>
      <c r="E98" s="166" t="s">
        <v>3005</v>
      </c>
      <c r="F98" s="167" t="s">
        <v>3006</v>
      </c>
      <c r="G98" s="168" t="s">
        <v>181</v>
      </c>
      <c r="H98" s="169" t="n">
        <v>13.9</v>
      </c>
      <c r="I98" s="170"/>
      <c r="J98" s="171" t="n">
        <f aca="false">ROUND(I98*H98,2)</f>
        <v>0</v>
      </c>
      <c r="K98" s="167" t="s">
        <v>171</v>
      </c>
      <c r="L98" s="23"/>
      <c r="M98" s="172"/>
      <c r="N98" s="173" t="s">
        <v>44</v>
      </c>
      <c r="O98" s="54"/>
      <c r="P98" s="174" t="n">
        <f aca="false">O98*H98</f>
        <v>0</v>
      </c>
      <c r="Q98" s="174" t="n">
        <v>0.00175</v>
      </c>
      <c r="R98" s="174" t="n">
        <f aca="false">Q98*H98</f>
        <v>0.024325</v>
      </c>
      <c r="S98" s="174" t="n">
        <v>0</v>
      </c>
      <c r="T98" s="174" t="n">
        <f aca="false">S98*H98</f>
        <v>0</v>
      </c>
      <c r="U98" s="175"/>
      <c r="AR98" s="176" t="s">
        <v>273</v>
      </c>
      <c r="AT98" s="176" t="s">
        <v>167</v>
      </c>
      <c r="AU98" s="176" t="s">
        <v>83</v>
      </c>
      <c r="AY98" s="3" t="s">
        <v>165</v>
      </c>
      <c r="BE98" s="177" t="n">
        <f aca="false">IF(N98="základní",J98,0)</f>
        <v>0</v>
      </c>
      <c r="BF98" s="177" t="n">
        <f aca="false">IF(N98="snížená",J98,0)</f>
        <v>0</v>
      </c>
      <c r="BG98" s="177" t="n">
        <f aca="false">IF(N98="zákl. přenesená",J98,0)</f>
        <v>0</v>
      </c>
      <c r="BH98" s="177" t="n">
        <f aca="false">IF(N98="sníž. přenesená",J98,0)</f>
        <v>0</v>
      </c>
      <c r="BI98" s="177" t="n">
        <f aca="false">IF(N98="nulová",J98,0)</f>
        <v>0</v>
      </c>
      <c r="BJ98" s="3" t="s">
        <v>81</v>
      </c>
      <c r="BK98" s="177" t="n">
        <f aca="false">ROUND(I98*H98,2)</f>
        <v>0</v>
      </c>
      <c r="BL98" s="3" t="s">
        <v>273</v>
      </c>
      <c r="BM98" s="176" t="s">
        <v>3007</v>
      </c>
    </row>
    <row r="99" s="178" customFormat="true" ht="12" hidden="false" customHeight="false" outlineLevel="0" collapsed="false">
      <c r="B99" s="179"/>
      <c r="D99" s="180" t="s">
        <v>174</v>
      </c>
      <c r="E99" s="181"/>
      <c r="F99" s="182" t="s">
        <v>210</v>
      </c>
      <c r="H99" s="181"/>
      <c r="I99" s="183"/>
      <c r="L99" s="179"/>
      <c r="M99" s="184"/>
      <c r="N99" s="185"/>
      <c r="O99" s="185"/>
      <c r="P99" s="185"/>
      <c r="Q99" s="185"/>
      <c r="R99" s="185"/>
      <c r="S99" s="185"/>
      <c r="T99" s="185"/>
      <c r="U99" s="186"/>
      <c r="AT99" s="181" t="s">
        <v>174</v>
      </c>
      <c r="AU99" s="181" t="s">
        <v>83</v>
      </c>
      <c r="AV99" s="178" t="s">
        <v>81</v>
      </c>
      <c r="AW99" s="178" t="s">
        <v>176</v>
      </c>
      <c r="AX99" s="178" t="s">
        <v>73</v>
      </c>
      <c r="AY99" s="181" t="s">
        <v>165</v>
      </c>
    </row>
    <row r="100" s="178" customFormat="true" ht="12" hidden="false" customHeight="false" outlineLevel="0" collapsed="false">
      <c r="B100" s="179"/>
      <c r="D100" s="180" t="s">
        <v>174</v>
      </c>
      <c r="E100" s="181"/>
      <c r="F100" s="182" t="s">
        <v>213</v>
      </c>
      <c r="H100" s="181"/>
      <c r="I100" s="183"/>
      <c r="L100" s="179"/>
      <c r="M100" s="184"/>
      <c r="N100" s="185"/>
      <c r="O100" s="185"/>
      <c r="P100" s="185"/>
      <c r="Q100" s="185"/>
      <c r="R100" s="185"/>
      <c r="S100" s="185"/>
      <c r="T100" s="185"/>
      <c r="U100" s="186"/>
      <c r="AT100" s="181" t="s">
        <v>174</v>
      </c>
      <c r="AU100" s="181" t="s">
        <v>83</v>
      </c>
      <c r="AV100" s="178" t="s">
        <v>81</v>
      </c>
      <c r="AW100" s="178" t="s">
        <v>176</v>
      </c>
      <c r="AX100" s="178" t="s">
        <v>73</v>
      </c>
      <c r="AY100" s="181" t="s">
        <v>165</v>
      </c>
    </row>
    <row r="101" s="187" customFormat="true" ht="12" hidden="false" customHeight="false" outlineLevel="0" collapsed="false">
      <c r="B101" s="188"/>
      <c r="D101" s="180" t="s">
        <v>174</v>
      </c>
      <c r="E101" s="189"/>
      <c r="F101" s="190" t="s">
        <v>3008</v>
      </c>
      <c r="H101" s="191" t="n">
        <v>13.9</v>
      </c>
      <c r="I101" s="192"/>
      <c r="L101" s="188"/>
      <c r="M101" s="193"/>
      <c r="N101" s="194"/>
      <c r="O101" s="194"/>
      <c r="P101" s="194"/>
      <c r="Q101" s="194"/>
      <c r="R101" s="194"/>
      <c r="S101" s="194"/>
      <c r="T101" s="194"/>
      <c r="U101" s="195"/>
      <c r="AT101" s="189" t="s">
        <v>174</v>
      </c>
      <c r="AU101" s="189" t="s">
        <v>83</v>
      </c>
      <c r="AV101" s="187" t="s">
        <v>83</v>
      </c>
      <c r="AW101" s="187" t="s">
        <v>176</v>
      </c>
      <c r="AX101" s="187" t="s">
        <v>73</v>
      </c>
      <c r="AY101" s="189" t="s">
        <v>165</v>
      </c>
    </row>
    <row r="102" s="196" customFormat="true" ht="12" hidden="false" customHeight="false" outlineLevel="0" collapsed="false">
      <c r="B102" s="197"/>
      <c r="D102" s="180" t="s">
        <v>174</v>
      </c>
      <c r="E102" s="198"/>
      <c r="F102" s="199" t="s">
        <v>178</v>
      </c>
      <c r="H102" s="200" t="n">
        <v>13.9</v>
      </c>
      <c r="I102" s="201"/>
      <c r="L102" s="197"/>
      <c r="M102" s="202"/>
      <c r="N102" s="203"/>
      <c r="O102" s="203"/>
      <c r="P102" s="203"/>
      <c r="Q102" s="203"/>
      <c r="R102" s="203"/>
      <c r="S102" s="203"/>
      <c r="T102" s="203"/>
      <c r="U102" s="204"/>
      <c r="AT102" s="198" t="s">
        <v>174</v>
      </c>
      <c r="AU102" s="198" t="s">
        <v>83</v>
      </c>
      <c r="AV102" s="196" t="s">
        <v>172</v>
      </c>
      <c r="AW102" s="196" t="s">
        <v>176</v>
      </c>
      <c r="AX102" s="196" t="s">
        <v>81</v>
      </c>
      <c r="AY102" s="198" t="s">
        <v>165</v>
      </c>
    </row>
    <row r="103" s="22" customFormat="true" ht="16.5" hidden="false" customHeight="true" outlineLevel="0" collapsed="false">
      <c r="B103" s="164"/>
      <c r="C103" s="165" t="s">
        <v>172</v>
      </c>
      <c r="D103" s="165" t="s">
        <v>167</v>
      </c>
      <c r="E103" s="166" t="s">
        <v>3009</v>
      </c>
      <c r="F103" s="167" t="s">
        <v>3010</v>
      </c>
      <c r="G103" s="168" t="s">
        <v>181</v>
      </c>
      <c r="H103" s="169" t="n">
        <v>3</v>
      </c>
      <c r="I103" s="170"/>
      <c r="J103" s="171" t="n">
        <f aca="false">ROUND(I103*H103,2)</f>
        <v>0</v>
      </c>
      <c r="K103" s="167" t="s">
        <v>171</v>
      </c>
      <c r="L103" s="23"/>
      <c r="M103" s="172"/>
      <c r="N103" s="173" t="s">
        <v>44</v>
      </c>
      <c r="O103" s="54"/>
      <c r="P103" s="174" t="n">
        <f aca="false">O103*H103</f>
        <v>0</v>
      </c>
      <c r="Q103" s="174" t="n">
        <v>0.00059</v>
      </c>
      <c r="R103" s="174" t="n">
        <f aca="false">Q103*H103</f>
        <v>0.00177</v>
      </c>
      <c r="S103" s="174" t="n">
        <v>0</v>
      </c>
      <c r="T103" s="174" t="n">
        <f aca="false">S103*H103</f>
        <v>0</v>
      </c>
      <c r="U103" s="175"/>
      <c r="AR103" s="176" t="s">
        <v>273</v>
      </c>
      <c r="AT103" s="176" t="s">
        <v>167</v>
      </c>
      <c r="AU103" s="176" t="s">
        <v>83</v>
      </c>
      <c r="AY103" s="3" t="s">
        <v>165</v>
      </c>
      <c r="BE103" s="177" t="n">
        <f aca="false">IF(N103="základní",J103,0)</f>
        <v>0</v>
      </c>
      <c r="BF103" s="177" t="n">
        <f aca="false">IF(N103="snížená",J103,0)</f>
        <v>0</v>
      </c>
      <c r="BG103" s="177" t="n">
        <f aca="false">IF(N103="zákl. přenesená",J103,0)</f>
        <v>0</v>
      </c>
      <c r="BH103" s="177" t="n">
        <f aca="false">IF(N103="sníž. přenesená",J103,0)</f>
        <v>0</v>
      </c>
      <c r="BI103" s="177" t="n">
        <f aca="false">IF(N103="nulová",J103,0)</f>
        <v>0</v>
      </c>
      <c r="BJ103" s="3" t="s">
        <v>81</v>
      </c>
      <c r="BK103" s="177" t="n">
        <f aca="false">ROUND(I103*H103,2)</f>
        <v>0</v>
      </c>
      <c r="BL103" s="3" t="s">
        <v>273</v>
      </c>
      <c r="BM103" s="176" t="s">
        <v>3011</v>
      </c>
    </row>
    <row r="104" s="187" customFormat="true" ht="12" hidden="false" customHeight="false" outlineLevel="0" collapsed="false">
      <c r="B104" s="188"/>
      <c r="D104" s="180" t="s">
        <v>174</v>
      </c>
      <c r="E104" s="189"/>
      <c r="F104" s="190" t="s">
        <v>3012</v>
      </c>
      <c r="H104" s="191" t="n">
        <v>3</v>
      </c>
      <c r="I104" s="192"/>
      <c r="L104" s="188"/>
      <c r="M104" s="193"/>
      <c r="N104" s="194"/>
      <c r="O104" s="194"/>
      <c r="P104" s="194"/>
      <c r="Q104" s="194"/>
      <c r="R104" s="194"/>
      <c r="S104" s="194"/>
      <c r="T104" s="194"/>
      <c r="U104" s="195"/>
      <c r="AT104" s="189" t="s">
        <v>174</v>
      </c>
      <c r="AU104" s="189" t="s">
        <v>83</v>
      </c>
      <c r="AV104" s="187" t="s">
        <v>83</v>
      </c>
      <c r="AW104" s="187" t="s">
        <v>176</v>
      </c>
      <c r="AX104" s="187" t="s">
        <v>73</v>
      </c>
      <c r="AY104" s="189" t="s">
        <v>165</v>
      </c>
    </row>
    <row r="105" s="196" customFormat="true" ht="12" hidden="false" customHeight="false" outlineLevel="0" collapsed="false">
      <c r="B105" s="197"/>
      <c r="D105" s="180" t="s">
        <v>174</v>
      </c>
      <c r="E105" s="198"/>
      <c r="F105" s="199" t="s">
        <v>178</v>
      </c>
      <c r="H105" s="200" t="n">
        <v>3</v>
      </c>
      <c r="I105" s="201"/>
      <c r="L105" s="197"/>
      <c r="M105" s="202"/>
      <c r="N105" s="203"/>
      <c r="O105" s="203"/>
      <c r="P105" s="203"/>
      <c r="Q105" s="203"/>
      <c r="R105" s="203"/>
      <c r="S105" s="203"/>
      <c r="T105" s="203"/>
      <c r="U105" s="204"/>
      <c r="AT105" s="198" t="s">
        <v>174</v>
      </c>
      <c r="AU105" s="198" t="s">
        <v>83</v>
      </c>
      <c r="AV105" s="196" t="s">
        <v>172</v>
      </c>
      <c r="AW105" s="196" t="s">
        <v>176</v>
      </c>
      <c r="AX105" s="196" t="s">
        <v>81</v>
      </c>
      <c r="AY105" s="198" t="s">
        <v>165</v>
      </c>
    </row>
    <row r="106" s="22" customFormat="true" ht="16.5" hidden="false" customHeight="true" outlineLevel="0" collapsed="false">
      <c r="B106" s="164"/>
      <c r="C106" s="165" t="s">
        <v>195</v>
      </c>
      <c r="D106" s="165" t="s">
        <v>167</v>
      </c>
      <c r="E106" s="166" t="s">
        <v>3013</v>
      </c>
      <c r="F106" s="167" t="s">
        <v>3014</v>
      </c>
      <c r="G106" s="168" t="s">
        <v>181</v>
      </c>
      <c r="H106" s="169" t="n">
        <v>56.6</v>
      </c>
      <c r="I106" s="170"/>
      <c r="J106" s="171" t="n">
        <f aca="false">ROUND(I106*H106,2)</f>
        <v>0</v>
      </c>
      <c r="K106" s="167" t="s">
        <v>171</v>
      </c>
      <c r="L106" s="23"/>
      <c r="M106" s="172"/>
      <c r="N106" s="173" t="s">
        <v>44</v>
      </c>
      <c r="O106" s="54"/>
      <c r="P106" s="174" t="n">
        <f aca="false">O106*H106</f>
        <v>0</v>
      </c>
      <c r="Q106" s="174" t="n">
        <v>0.00121</v>
      </c>
      <c r="R106" s="174" t="n">
        <f aca="false">Q106*H106</f>
        <v>0.068486</v>
      </c>
      <c r="S106" s="174" t="n">
        <v>0</v>
      </c>
      <c r="T106" s="174" t="n">
        <f aca="false">S106*H106</f>
        <v>0</v>
      </c>
      <c r="U106" s="175"/>
      <c r="AR106" s="176" t="s">
        <v>273</v>
      </c>
      <c r="AT106" s="176" t="s">
        <v>167</v>
      </c>
      <c r="AU106" s="176" t="s">
        <v>83</v>
      </c>
      <c r="AY106" s="3" t="s">
        <v>165</v>
      </c>
      <c r="BE106" s="177" t="n">
        <f aca="false">IF(N106="základní",J106,0)</f>
        <v>0</v>
      </c>
      <c r="BF106" s="177" t="n">
        <f aca="false">IF(N106="snížená",J106,0)</f>
        <v>0</v>
      </c>
      <c r="BG106" s="177" t="n">
        <f aca="false">IF(N106="zákl. přenesená",J106,0)</f>
        <v>0</v>
      </c>
      <c r="BH106" s="177" t="n">
        <f aca="false">IF(N106="sníž. přenesená",J106,0)</f>
        <v>0</v>
      </c>
      <c r="BI106" s="177" t="n">
        <f aca="false">IF(N106="nulová",J106,0)</f>
        <v>0</v>
      </c>
      <c r="BJ106" s="3" t="s">
        <v>81</v>
      </c>
      <c r="BK106" s="177" t="n">
        <f aca="false">ROUND(I106*H106,2)</f>
        <v>0</v>
      </c>
      <c r="BL106" s="3" t="s">
        <v>273</v>
      </c>
      <c r="BM106" s="176" t="s">
        <v>3015</v>
      </c>
    </row>
    <row r="107" s="187" customFormat="true" ht="12" hidden="false" customHeight="false" outlineLevel="0" collapsed="false">
      <c r="B107" s="188"/>
      <c r="D107" s="180" t="s">
        <v>174</v>
      </c>
      <c r="E107" s="189"/>
      <c r="F107" s="190" t="s">
        <v>3016</v>
      </c>
      <c r="H107" s="191" t="n">
        <v>23.2</v>
      </c>
      <c r="I107" s="192"/>
      <c r="L107" s="188"/>
      <c r="M107" s="193"/>
      <c r="N107" s="194"/>
      <c r="O107" s="194"/>
      <c r="P107" s="194"/>
      <c r="Q107" s="194"/>
      <c r="R107" s="194"/>
      <c r="S107" s="194"/>
      <c r="T107" s="194"/>
      <c r="U107" s="195"/>
      <c r="AT107" s="189" t="s">
        <v>174</v>
      </c>
      <c r="AU107" s="189" t="s">
        <v>83</v>
      </c>
      <c r="AV107" s="187" t="s">
        <v>83</v>
      </c>
      <c r="AW107" s="187" t="s">
        <v>176</v>
      </c>
      <c r="AX107" s="187" t="s">
        <v>73</v>
      </c>
      <c r="AY107" s="189" t="s">
        <v>165</v>
      </c>
    </row>
    <row r="108" s="187" customFormat="true" ht="12" hidden="false" customHeight="false" outlineLevel="0" collapsed="false">
      <c r="B108" s="188"/>
      <c r="D108" s="180" t="s">
        <v>174</v>
      </c>
      <c r="E108" s="189"/>
      <c r="F108" s="190" t="s">
        <v>3017</v>
      </c>
      <c r="H108" s="191" t="n">
        <v>24.4</v>
      </c>
      <c r="I108" s="192"/>
      <c r="L108" s="188"/>
      <c r="M108" s="193"/>
      <c r="N108" s="194"/>
      <c r="O108" s="194"/>
      <c r="P108" s="194"/>
      <c r="Q108" s="194"/>
      <c r="R108" s="194"/>
      <c r="S108" s="194"/>
      <c r="T108" s="194"/>
      <c r="U108" s="195"/>
      <c r="AT108" s="189" t="s">
        <v>174</v>
      </c>
      <c r="AU108" s="189" t="s">
        <v>83</v>
      </c>
      <c r="AV108" s="187" t="s">
        <v>83</v>
      </c>
      <c r="AW108" s="187" t="s">
        <v>176</v>
      </c>
      <c r="AX108" s="187" t="s">
        <v>73</v>
      </c>
      <c r="AY108" s="189" t="s">
        <v>165</v>
      </c>
    </row>
    <row r="109" s="187" customFormat="true" ht="12" hidden="false" customHeight="false" outlineLevel="0" collapsed="false">
      <c r="B109" s="188"/>
      <c r="D109" s="180" t="s">
        <v>174</v>
      </c>
      <c r="E109" s="189"/>
      <c r="F109" s="190" t="s">
        <v>3018</v>
      </c>
      <c r="H109" s="191" t="n">
        <v>9</v>
      </c>
      <c r="I109" s="192"/>
      <c r="L109" s="188"/>
      <c r="M109" s="193"/>
      <c r="N109" s="194"/>
      <c r="O109" s="194"/>
      <c r="P109" s="194"/>
      <c r="Q109" s="194"/>
      <c r="R109" s="194"/>
      <c r="S109" s="194"/>
      <c r="T109" s="194"/>
      <c r="U109" s="195"/>
      <c r="AT109" s="189" t="s">
        <v>174</v>
      </c>
      <c r="AU109" s="189" t="s">
        <v>83</v>
      </c>
      <c r="AV109" s="187" t="s">
        <v>83</v>
      </c>
      <c r="AW109" s="187" t="s">
        <v>176</v>
      </c>
      <c r="AX109" s="187" t="s">
        <v>73</v>
      </c>
      <c r="AY109" s="189" t="s">
        <v>165</v>
      </c>
    </row>
    <row r="110" s="196" customFormat="true" ht="12" hidden="false" customHeight="false" outlineLevel="0" collapsed="false">
      <c r="B110" s="197"/>
      <c r="D110" s="180" t="s">
        <v>174</v>
      </c>
      <c r="E110" s="198"/>
      <c r="F110" s="199" t="s">
        <v>178</v>
      </c>
      <c r="H110" s="200" t="n">
        <v>56.6</v>
      </c>
      <c r="I110" s="201"/>
      <c r="L110" s="197"/>
      <c r="M110" s="202"/>
      <c r="N110" s="203"/>
      <c r="O110" s="203"/>
      <c r="P110" s="203"/>
      <c r="Q110" s="203"/>
      <c r="R110" s="203"/>
      <c r="S110" s="203"/>
      <c r="T110" s="203"/>
      <c r="U110" s="204"/>
      <c r="AT110" s="198" t="s">
        <v>174</v>
      </c>
      <c r="AU110" s="198" t="s">
        <v>83</v>
      </c>
      <c r="AV110" s="196" t="s">
        <v>172</v>
      </c>
      <c r="AW110" s="196" t="s">
        <v>176</v>
      </c>
      <c r="AX110" s="196" t="s">
        <v>81</v>
      </c>
      <c r="AY110" s="198" t="s">
        <v>165</v>
      </c>
    </row>
    <row r="111" s="22" customFormat="true" ht="16.5" hidden="false" customHeight="true" outlineLevel="0" collapsed="false">
      <c r="B111" s="164"/>
      <c r="C111" s="165" t="s">
        <v>202</v>
      </c>
      <c r="D111" s="165" t="s">
        <v>167</v>
      </c>
      <c r="E111" s="166" t="s">
        <v>3019</v>
      </c>
      <c r="F111" s="167" t="s">
        <v>3020</v>
      </c>
      <c r="G111" s="168" t="s">
        <v>181</v>
      </c>
      <c r="H111" s="169" t="n">
        <v>24.5</v>
      </c>
      <c r="I111" s="170"/>
      <c r="J111" s="171" t="n">
        <f aca="false">ROUND(I111*H111,2)</f>
        <v>0</v>
      </c>
      <c r="K111" s="167" t="s">
        <v>171</v>
      </c>
      <c r="L111" s="23"/>
      <c r="M111" s="172"/>
      <c r="N111" s="173" t="s">
        <v>44</v>
      </c>
      <c r="O111" s="54"/>
      <c r="P111" s="174" t="n">
        <f aca="false">O111*H111</f>
        <v>0</v>
      </c>
      <c r="Q111" s="174" t="n">
        <v>0.0009</v>
      </c>
      <c r="R111" s="174" t="n">
        <f aca="false">Q111*H111</f>
        <v>0.02205</v>
      </c>
      <c r="S111" s="174" t="n">
        <v>0</v>
      </c>
      <c r="T111" s="174" t="n">
        <f aca="false">S111*H111</f>
        <v>0</v>
      </c>
      <c r="U111" s="175"/>
      <c r="AR111" s="176" t="s">
        <v>273</v>
      </c>
      <c r="AT111" s="176" t="s">
        <v>167</v>
      </c>
      <c r="AU111" s="176" t="s">
        <v>83</v>
      </c>
      <c r="AY111" s="3" t="s">
        <v>165</v>
      </c>
      <c r="BE111" s="177" t="n">
        <f aca="false">IF(N111="základní",J111,0)</f>
        <v>0</v>
      </c>
      <c r="BF111" s="177" t="n">
        <f aca="false">IF(N111="snížená",J111,0)</f>
        <v>0</v>
      </c>
      <c r="BG111" s="177" t="n">
        <f aca="false">IF(N111="zákl. přenesená",J111,0)</f>
        <v>0</v>
      </c>
      <c r="BH111" s="177" t="n">
        <f aca="false">IF(N111="sníž. přenesená",J111,0)</f>
        <v>0</v>
      </c>
      <c r="BI111" s="177" t="n">
        <f aca="false">IF(N111="nulová",J111,0)</f>
        <v>0</v>
      </c>
      <c r="BJ111" s="3" t="s">
        <v>81</v>
      </c>
      <c r="BK111" s="177" t="n">
        <f aca="false">ROUND(I111*H111,2)</f>
        <v>0</v>
      </c>
      <c r="BL111" s="3" t="s">
        <v>273</v>
      </c>
      <c r="BM111" s="176" t="s">
        <v>3021</v>
      </c>
    </row>
    <row r="112" s="187" customFormat="true" ht="12" hidden="false" customHeight="false" outlineLevel="0" collapsed="false">
      <c r="B112" s="188"/>
      <c r="D112" s="180" t="s">
        <v>174</v>
      </c>
      <c r="E112" s="189"/>
      <c r="F112" s="190" t="s">
        <v>3022</v>
      </c>
      <c r="H112" s="191" t="n">
        <v>11.6</v>
      </c>
      <c r="I112" s="192"/>
      <c r="L112" s="188"/>
      <c r="M112" s="193"/>
      <c r="N112" s="194"/>
      <c r="O112" s="194"/>
      <c r="P112" s="194"/>
      <c r="Q112" s="194"/>
      <c r="R112" s="194"/>
      <c r="S112" s="194"/>
      <c r="T112" s="194"/>
      <c r="U112" s="195"/>
      <c r="AT112" s="189" t="s">
        <v>174</v>
      </c>
      <c r="AU112" s="189" t="s">
        <v>83</v>
      </c>
      <c r="AV112" s="187" t="s">
        <v>83</v>
      </c>
      <c r="AW112" s="187" t="s">
        <v>176</v>
      </c>
      <c r="AX112" s="187" t="s">
        <v>73</v>
      </c>
      <c r="AY112" s="189" t="s">
        <v>165</v>
      </c>
    </row>
    <row r="113" s="187" customFormat="true" ht="12" hidden="false" customHeight="false" outlineLevel="0" collapsed="false">
      <c r="B113" s="188"/>
      <c r="D113" s="180" t="s">
        <v>174</v>
      </c>
      <c r="E113" s="189"/>
      <c r="F113" s="190" t="s">
        <v>3023</v>
      </c>
      <c r="H113" s="191" t="n">
        <v>12.9</v>
      </c>
      <c r="I113" s="192"/>
      <c r="L113" s="188"/>
      <c r="M113" s="193"/>
      <c r="N113" s="194"/>
      <c r="O113" s="194"/>
      <c r="P113" s="194"/>
      <c r="Q113" s="194"/>
      <c r="R113" s="194"/>
      <c r="S113" s="194"/>
      <c r="T113" s="194"/>
      <c r="U113" s="195"/>
      <c r="AT113" s="189" t="s">
        <v>174</v>
      </c>
      <c r="AU113" s="189" t="s">
        <v>83</v>
      </c>
      <c r="AV113" s="187" t="s">
        <v>83</v>
      </c>
      <c r="AW113" s="187" t="s">
        <v>176</v>
      </c>
      <c r="AX113" s="187" t="s">
        <v>73</v>
      </c>
      <c r="AY113" s="189" t="s">
        <v>165</v>
      </c>
    </row>
    <row r="114" s="196" customFormat="true" ht="12" hidden="false" customHeight="false" outlineLevel="0" collapsed="false">
      <c r="B114" s="197"/>
      <c r="D114" s="180" t="s">
        <v>174</v>
      </c>
      <c r="E114" s="198"/>
      <c r="F114" s="199" t="s">
        <v>178</v>
      </c>
      <c r="H114" s="200" t="n">
        <v>24.5</v>
      </c>
      <c r="I114" s="201"/>
      <c r="L114" s="197"/>
      <c r="M114" s="202"/>
      <c r="N114" s="203"/>
      <c r="O114" s="203"/>
      <c r="P114" s="203"/>
      <c r="Q114" s="203"/>
      <c r="R114" s="203"/>
      <c r="S114" s="203"/>
      <c r="T114" s="203"/>
      <c r="U114" s="204"/>
      <c r="AT114" s="198" t="s">
        <v>174</v>
      </c>
      <c r="AU114" s="198" t="s">
        <v>83</v>
      </c>
      <c r="AV114" s="196" t="s">
        <v>172</v>
      </c>
      <c r="AW114" s="196" t="s">
        <v>176</v>
      </c>
      <c r="AX114" s="196" t="s">
        <v>81</v>
      </c>
      <c r="AY114" s="198" t="s">
        <v>165</v>
      </c>
    </row>
    <row r="115" s="22" customFormat="true" ht="16.5" hidden="false" customHeight="true" outlineLevel="0" collapsed="false">
      <c r="B115" s="164"/>
      <c r="C115" s="165" t="s">
        <v>206</v>
      </c>
      <c r="D115" s="165" t="s">
        <v>167</v>
      </c>
      <c r="E115" s="166" t="s">
        <v>3024</v>
      </c>
      <c r="F115" s="167" t="s">
        <v>3025</v>
      </c>
      <c r="G115" s="168" t="s">
        <v>181</v>
      </c>
      <c r="H115" s="169" t="n">
        <v>8.4</v>
      </c>
      <c r="I115" s="170"/>
      <c r="J115" s="171" t="n">
        <f aca="false">ROUND(I115*H115,2)</f>
        <v>0</v>
      </c>
      <c r="K115" s="167" t="s">
        <v>171</v>
      </c>
      <c r="L115" s="23"/>
      <c r="M115" s="172"/>
      <c r="N115" s="173" t="s">
        <v>44</v>
      </c>
      <c r="O115" s="54"/>
      <c r="P115" s="174" t="n">
        <f aca="false">O115*H115</f>
        <v>0</v>
      </c>
      <c r="Q115" s="174" t="n">
        <v>0.00029</v>
      </c>
      <c r="R115" s="174" t="n">
        <f aca="false">Q115*H115</f>
        <v>0.002436</v>
      </c>
      <c r="S115" s="174" t="n">
        <v>0</v>
      </c>
      <c r="T115" s="174" t="n">
        <f aca="false">S115*H115</f>
        <v>0</v>
      </c>
      <c r="U115" s="175"/>
      <c r="AR115" s="176" t="s">
        <v>273</v>
      </c>
      <c r="AT115" s="176" t="s">
        <v>167</v>
      </c>
      <c r="AU115" s="176" t="s">
        <v>83</v>
      </c>
      <c r="AY115" s="3" t="s">
        <v>165</v>
      </c>
      <c r="BE115" s="177" t="n">
        <f aca="false">IF(N115="základní",J115,0)</f>
        <v>0</v>
      </c>
      <c r="BF115" s="177" t="n">
        <f aca="false">IF(N115="snížená",J115,0)</f>
        <v>0</v>
      </c>
      <c r="BG115" s="177" t="n">
        <f aca="false">IF(N115="zákl. přenesená",J115,0)</f>
        <v>0</v>
      </c>
      <c r="BH115" s="177" t="n">
        <f aca="false">IF(N115="sníž. přenesená",J115,0)</f>
        <v>0</v>
      </c>
      <c r="BI115" s="177" t="n">
        <f aca="false">IF(N115="nulová",J115,0)</f>
        <v>0</v>
      </c>
      <c r="BJ115" s="3" t="s">
        <v>81</v>
      </c>
      <c r="BK115" s="177" t="n">
        <f aca="false">ROUND(I115*H115,2)</f>
        <v>0</v>
      </c>
      <c r="BL115" s="3" t="s">
        <v>273</v>
      </c>
      <c r="BM115" s="176" t="s">
        <v>3026</v>
      </c>
    </row>
    <row r="116" s="178" customFormat="true" ht="12" hidden="false" customHeight="false" outlineLevel="0" collapsed="false">
      <c r="B116" s="179"/>
      <c r="D116" s="180" t="s">
        <v>174</v>
      </c>
      <c r="E116" s="181"/>
      <c r="F116" s="182" t="s">
        <v>3027</v>
      </c>
      <c r="H116" s="181"/>
      <c r="I116" s="183"/>
      <c r="L116" s="179"/>
      <c r="M116" s="184"/>
      <c r="N116" s="185"/>
      <c r="O116" s="185"/>
      <c r="P116" s="185"/>
      <c r="Q116" s="185"/>
      <c r="R116" s="185"/>
      <c r="S116" s="185"/>
      <c r="T116" s="185"/>
      <c r="U116" s="186"/>
      <c r="AT116" s="181" t="s">
        <v>174</v>
      </c>
      <c r="AU116" s="181" t="s">
        <v>83</v>
      </c>
      <c r="AV116" s="178" t="s">
        <v>81</v>
      </c>
      <c r="AW116" s="178" t="s">
        <v>176</v>
      </c>
      <c r="AX116" s="178" t="s">
        <v>73</v>
      </c>
      <c r="AY116" s="181" t="s">
        <v>165</v>
      </c>
    </row>
    <row r="117" s="187" customFormat="true" ht="12" hidden="false" customHeight="false" outlineLevel="0" collapsed="false">
      <c r="B117" s="188"/>
      <c r="D117" s="180" t="s">
        <v>174</v>
      </c>
      <c r="E117" s="189"/>
      <c r="F117" s="190" t="s">
        <v>3028</v>
      </c>
      <c r="H117" s="191" t="n">
        <v>1.2</v>
      </c>
      <c r="I117" s="192"/>
      <c r="L117" s="188"/>
      <c r="M117" s="193"/>
      <c r="N117" s="194"/>
      <c r="O117" s="194"/>
      <c r="P117" s="194"/>
      <c r="Q117" s="194"/>
      <c r="R117" s="194"/>
      <c r="S117" s="194"/>
      <c r="T117" s="194"/>
      <c r="U117" s="195"/>
      <c r="AT117" s="189" t="s">
        <v>174</v>
      </c>
      <c r="AU117" s="189" t="s">
        <v>83</v>
      </c>
      <c r="AV117" s="187" t="s">
        <v>83</v>
      </c>
      <c r="AW117" s="187" t="s">
        <v>176</v>
      </c>
      <c r="AX117" s="187" t="s">
        <v>73</v>
      </c>
      <c r="AY117" s="189" t="s">
        <v>165</v>
      </c>
    </row>
    <row r="118" s="187" customFormat="true" ht="12" hidden="false" customHeight="false" outlineLevel="0" collapsed="false">
      <c r="B118" s="188"/>
      <c r="D118" s="180" t="s">
        <v>174</v>
      </c>
      <c r="E118" s="189"/>
      <c r="F118" s="190" t="s">
        <v>3029</v>
      </c>
      <c r="H118" s="191" t="n">
        <v>3.6</v>
      </c>
      <c r="I118" s="192"/>
      <c r="L118" s="188"/>
      <c r="M118" s="193"/>
      <c r="N118" s="194"/>
      <c r="O118" s="194"/>
      <c r="P118" s="194"/>
      <c r="Q118" s="194"/>
      <c r="R118" s="194"/>
      <c r="S118" s="194"/>
      <c r="T118" s="194"/>
      <c r="U118" s="195"/>
      <c r="AT118" s="189" t="s">
        <v>174</v>
      </c>
      <c r="AU118" s="189" t="s">
        <v>83</v>
      </c>
      <c r="AV118" s="187" t="s">
        <v>83</v>
      </c>
      <c r="AW118" s="187" t="s">
        <v>176</v>
      </c>
      <c r="AX118" s="187" t="s">
        <v>73</v>
      </c>
      <c r="AY118" s="189" t="s">
        <v>165</v>
      </c>
    </row>
    <row r="119" s="187" customFormat="true" ht="12" hidden="false" customHeight="false" outlineLevel="0" collapsed="false">
      <c r="B119" s="188"/>
      <c r="D119" s="180" t="s">
        <v>174</v>
      </c>
      <c r="E119" s="189"/>
      <c r="F119" s="190" t="s">
        <v>3030</v>
      </c>
      <c r="H119" s="191" t="n">
        <v>3.6</v>
      </c>
      <c r="I119" s="192"/>
      <c r="L119" s="188"/>
      <c r="M119" s="193"/>
      <c r="N119" s="194"/>
      <c r="O119" s="194"/>
      <c r="P119" s="194"/>
      <c r="Q119" s="194"/>
      <c r="R119" s="194"/>
      <c r="S119" s="194"/>
      <c r="T119" s="194"/>
      <c r="U119" s="195"/>
      <c r="AT119" s="189" t="s">
        <v>174</v>
      </c>
      <c r="AU119" s="189" t="s">
        <v>83</v>
      </c>
      <c r="AV119" s="187" t="s">
        <v>83</v>
      </c>
      <c r="AW119" s="187" t="s">
        <v>176</v>
      </c>
      <c r="AX119" s="187" t="s">
        <v>73</v>
      </c>
      <c r="AY119" s="189" t="s">
        <v>165</v>
      </c>
    </row>
    <row r="120" s="196" customFormat="true" ht="12" hidden="false" customHeight="false" outlineLevel="0" collapsed="false">
      <c r="B120" s="197"/>
      <c r="D120" s="180" t="s">
        <v>174</v>
      </c>
      <c r="E120" s="198"/>
      <c r="F120" s="199" t="s">
        <v>178</v>
      </c>
      <c r="H120" s="200" t="n">
        <v>8.4</v>
      </c>
      <c r="I120" s="201"/>
      <c r="L120" s="197"/>
      <c r="M120" s="202"/>
      <c r="N120" s="203"/>
      <c r="O120" s="203"/>
      <c r="P120" s="203"/>
      <c r="Q120" s="203"/>
      <c r="R120" s="203"/>
      <c r="S120" s="203"/>
      <c r="T120" s="203"/>
      <c r="U120" s="204"/>
      <c r="AT120" s="198" t="s">
        <v>174</v>
      </c>
      <c r="AU120" s="198" t="s">
        <v>83</v>
      </c>
      <c r="AV120" s="196" t="s">
        <v>172</v>
      </c>
      <c r="AW120" s="196" t="s">
        <v>176</v>
      </c>
      <c r="AX120" s="196" t="s">
        <v>81</v>
      </c>
      <c r="AY120" s="198" t="s">
        <v>165</v>
      </c>
    </row>
    <row r="121" s="22" customFormat="true" ht="16.5" hidden="false" customHeight="true" outlineLevel="0" collapsed="false">
      <c r="B121" s="164"/>
      <c r="C121" s="165" t="s">
        <v>223</v>
      </c>
      <c r="D121" s="165" t="s">
        <v>167</v>
      </c>
      <c r="E121" s="166" t="s">
        <v>3031</v>
      </c>
      <c r="F121" s="167" t="s">
        <v>3032</v>
      </c>
      <c r="G121" s="168" t="s">
        <v>181</v>
      </c>
      <c r="H121" s="169" t="n">
        <v>46</v>
      </c>
      <c r="I121" s="170"/>
      <c r="J121" s="171" t="n">
        <f aca="false">ROUND(I121*H121,2)</f>
        <v>0</v>
      </c>
      <c r="K121" s="167" t="s">
        <v>171</v>
      </c>
      <c r="L121" s="23"/>
      <c r="M121" s="172"/>
      <c r="N121" s="173" t="s">
        <v>44</v>
      </c>
      <c r="O121" s="54"/>
      <c r="P121" s="174" t="n">
        <f aca="false">O121*H121</f>
        <v>0</v>
      </c>
      <c r="Q121" s="174" t="n">
        <v>0.00035</v>
      </c>
      <c r="R121" s="174" t="n">
        <f aca="false">Q121*H121</f>
        <v>0.0161</v>
      </c>
      <c r="S121" s="174" t="n">
        <v>0</v>
      </c>
      <c r="T121" s="174" t="n">
        <f aca="false">S121*H121</f>
        <v>0</v>
      </c>
      <c r="U121" s="175"/>
      <c r="AR121" s="176" t="s">
        <v>273</v>
      </c>
      <c r="AT121" s="176" t="s">
        <v>167</v>
      </c>
      <c r="AU121" s="176" t="s">
        <v>83</v>
      </c>
      <c r="AY121" s="3" t="s">
        <v>165</v>
      </c>
      <c r="BE121" s="177" t="n">
        <f aca="false">IF(N121="základní",J121,0)</f>
        <v>0</v>
      </c>
      <c r="BF121" s="177" t="n">
        <f aca="false">IF(N121="snížená",J121,0)</f>
        <v>0</v>
      </c>
      <c r="BG121" s="177" t="n">
        <f aca="false">IF(N121="zákl. přenesená",J121,0)</f>
        <v>0</v>
      </c>
      <c r="BH121" s="177" t="n">
        <f aca="false">IF(N121="sníž. přenesená",J121,0)</f>
        <v>0</v>
      </c>
      <c r="BI121" s="177" t="n">
        <f aca="false">IF(N121="nulová",J121,0)</f>
        <v>0</v>
      </c>
      <c r="BJ121" s="3" t="s">
        <v>81</v>
      </c>
      <c r="BK121" s="177" t="n">
        <f aca="false">ROUND(I121*H121,2)</f>
        <v>0</v>
      </c>
      <c r="BL121" s="3" t="s">
        <v>273</v>
      </c>
      <c r="BM121" s="176" t="s">
        <v>3033</v>
      </c>
    </row>
    <row r="122" s="187" customFormat="true" ht="36" hidden="false" customHeight="false" outlineLevel="0" collapsed="false">
      <c r="B122" s="188"/>
      <c r="D122" s="180" t="s">
        <v>174</v>
      </c>
      <c r="E122" s="189"/>
      <c r="F122" s="190" t="s">
        <v>3034</v>
      </c>
      <c r="H122" s="191" t="n">
        <v>16.8</v>
      </c>
      <c r="I122" s="192"/>
      <c r="L122" s="188"/>
      <c r="M122" s="193"/>
      <c r="N122" s="194"/>
      <c r="O122" s="194"/>
      <c r="P122" s="194"/>
      <c r="Q122" s="194"/>
      <c r="R122" s="194"/>
      <c r="S122" s="194"/>
      <c r="T122" s="194"/>
      <c r="U122" s="195"/>
      <c r="AT122" s="189" t="s">
        <v>174</v>
      </c>
      <c r="AU122" s="189" t="s">
        <v>83</v>
      </c>
      <c r="AV122" s="187" t="s">
        <v>83</v>
      </c>
      <c r="AW122" s="187" t="s">
        <v>176</v>
      </c>
      <c r="AX122" s="187" t="s">
        <v>73</v>
      </c>
      <c r="AY122" s="189" t="s">
        <v>165</v>
      </c>
    </row>
    <row r="123" s="187" customFormat="true" ht="12" hidden="false" customHeight="false" outlineLevel="0" collapsed="false">
      <c r="B123" s="188"/>
      <c r="D123" s="180" t="s">
        <v>174</v>
      </c>
      <c r="E123" s="189"/>
      <c r="F123" s="190" t="s">
        <v>3035</v>
      </c>
      <c r="H123" s="191" t="n">
        <v>5.7</v>
      </c>
      <c r="I123" s="192"/>
      <c r="L123" s="188"/>
      <c r="M123" s="193"/>
      <c r="N123" s="194"/>
      <c r="O123" s="194"/>
      <c r="P123" s="194"/>
      <c r="Q123" s="194"/>
      <c r="R123" s="194"/>
      <c r="S123" s="194"/>
      <c r="T123" s="194"/>
      <c r="U123" s="195"/>
      <c r="AT123" s="189" t="s">
        <v>174</v>
      </c>
      <c r="AU123" s="189" t="s">
        <v>83</v>
      </c>
      <c r="AV123" s="187" t="s">
        <v>83</v>
      </c>
      <c r="AW123" s="187" t="s">
        <v>176</v>
      </c>
      <c r="AX123" s="187" t="s">
        <v>73</v>
      </c>
      <c r="AY123" s="189" t="s">
        <v>165</v>
      </c>
    </row>
    <row r="124" s="187" customFormat="true" ht="12" hidden="false" customHeight="false" outlineLevel="0" collapsed="false">
      <c r="B124" s="188"/>
      <c r="D124" s="180" t="s">
        <v>174</v>
      </c>
      <c r="E124" s="189"/>
      <c r="F124" s="190" t="s">
        <v>3036</v>
      </c>
      <c r="H124" s="191" t="n">
        <v>0.3</v>
      </c>
      <c r="I124" s="192"/>
      <c r="L124" s="188"/>
      <c r="M124" s="193"/>
      <c r="N124" s="194"/>
      <c r="O124" s="194"/>
      <c r="P124" s="194"/>
      <c r="Q124" s="194"/>
      <c r="R124" s="194"/>
      <c r="S124" s="194"/>
      <c r="T124" s="194"/>
      <c r="U124" s="195"/>
      <c r="AT124" s="189" t="s">
        <v>174</v>
      </c>
      <c r="AU124" s="189" t="s">
        <v>83</v>
      </c>
      <c r="AV124" s="187" t="s">
        <v>83</v>
      </c>
      <c r="AW124" s="187" t="s">
        <v>176</v>
      </c>
      <c r="AX124" s="187" t="s">
        <v>73</v>
      </c>
      <c r="AY124" s="189" t="s">
        <v>165</v>
      </c>
    </row>
    <row r="125" s="187" customFormat="true" ht="12" hidden="false" customHeight="false" outlineLevel="0" collapsed="false">
      <c r="B125" s="188"/>
      <c r="D125" s="180" t="s">
        <v>174</v>
      </c>
      <c r="E125" s="189"/>
      <c r="F125" s="190" t="s">
        <v>3037</v>
      </c>
      <c r="H125" s="191" t="n">
        <v>0.4</v>
      </c>
      <c r="I125" s="192"/>
      <c r="L125" s="188"/>
      <c r="M125" s="193"/>
      <c r="N125" s="194"/>
      <c r="O125" s="194"/>
      <c r="P125" s="194"/>
      <c r="Q125" s="194"/>
      <c r="R125" s="194"/>
      <c r="S125" s="194"/>
      <c r="T125" s="194"/>
      <c r="U125" s="195"/>
      <c r="AT125" s="189" t="s">
        <v>174</v>
      </c>
      <c r="AU125" s="189" t="s">
        <v>83</v>
      </c>
      <c r="AV125" s="187" t="s">
        <v>83</v>
      </c>
      <c r="AW125" s="187" t="s">
        <v>176</v>
      </c>
      <c r="AX125" s="187" t="s">
        <v>73</v>
      </c>
      <c r="AY125" s="189" t="s">
        <v>165</v>
      </c>
    </row>
    <row r="126" s="187" customFormat="true" ht="12" hidden="false" customHeight="false" outlineLevel="0" collapsed="false">
      <c r="B126" s="188"/>
      <c r="D126" s="180" t="s">
        <v>174</v>
      </c>
      <c r="E126" s="189"/>
      <c r="F126" s="190" t="s">
        <v>3038</v>
      </c>
      <c r="H126" s="191" t="n">
        <v>2.4</v>
      </c>
      <c r="I126" s="192"/>
      <c r="L126" s="188"/>
      <c r="M126" s="193"/>
      <c r="N126" s="194"/>
      <c r="O126" s="194"/>
      <c r="P126" s="194"/>
      <c r="Q126" s="194"/>
      <c r="R126" s="194"/>
      <c r="S126" s="194"/>
      <c r="T126" s="194"/>
      <c r="U126" s="195"/>
      <c r="AT126" s="189" t="s">
        <v>174</v>
      </c>
      <c r="AU126" s="189" t="s">
        <v>83</v>
      </c>
      <c r="AV126" s="187" t="s">
        <v>83</v>
      </c>
      <c r="AW126" s="187" t="s">
        <v>176</v>
      </c>
      <c r="AX126" s="187" t="s">
        <v>73</v>
      </c>
      <c r="AY126" s="189" t="s">
        <v>165</v>
      </c>
    </row>
    <row r="127" s="187" customFormat="true" ht="12" hidden="false" customHeight="false" outlineLevel="0" collapsed="false">
      <c r="B127" s="188"/>
      <c r="D127" s="180" t="s">
        <v>174</v>
      </c>
      <c r="E127" s="189"/>
      <c r="F127" s="190" t="s">
        <v>3039</v>
      </c>
      <c r="H127" s="191" t="n">
        <v>8.6</v>
      </c>
      <c r="I127" s="192"/>
      <c r="L127" s="188"/>
      <c r="M127" s="193"/>
      <c r="N127" s="194"/>
      <c r="O127" s="194"/>
      <c r="P127" s="194"/>
      <c r="Q127" s="194"/>
      <c r="R127" s="194"/>
      <c r="S127" s="194"/>
      <c r="T127" s="194"/>
      <c r="U127" s="195"/>
      <c r="AT127" s="189" t="s">
        <v>174</v>
      </c>
      <c r="AU127" s="189" t="s">
        <v>83</v>
      </c>
      <c r="AV127" s="187" t="s">
        <v>83</v>
      </c>
      <c r="AW127" s="187" t="s">
        <v>176</v>
      </c>
      <c r="AX127" s="187" t="s">
        <v>73</v>
      </c>
      <c r="AY127" s="189" t="s">
        <v>165</v>
      </c>
    </row>
    <row r="128" s="187" customFormat="true" ht="12" hidden="false" customHeight="false" outlineLevel="0" collapsed="false">
      <c r="B128" s="188"/>
      <c r="D128" s="180" t="s">
        <v>174</v>
      </c>
      <c r="E128" s="189"/>
      <c r="F128" s="190" t="s">
        <v>3040</v>
      </c>
      <c r="H128" s="191" t="n">
        <v>1.8</v>
      </c>
      <c r="I128" s="192"/>
      <c r="L128" s="188"/>
      <c r="M128" s="193"/>
      <c r="N128" s="194"/>
      <c r="O128" s="194"/>
      <c r="P128" s="194"/>
      <c r="Q128" s="194"/>
      <c r="R128" s="194"/>
      <c r="S128" s="194"/>
      <c r="T128" s="194"/>
      <c r="U128" s="195"/>
      <c r="AT128" s="189" t="s">
        <v>174</v>
      </c>
      <c r="AU128" s="189" t="s">
        <v>83</v>
      </c>
      <c r="AV128" s="187" t="s">
        <v>83</v>
      </c>
      <c r="AW128" s="187" t="s">
        <v>176</v>
      </c>
      <c r="AX128" s="187" t="s">
        <v>73</v>
      </c>
      <c r="AY128" s="189" t="s">
        <v>165</v>
      </c>
    </row>
    <row r="129" s="187" customFormat="true" ht="12" hidden="false" customHeight="false" outlineLevel="0" collapsed="false">
      <c r="B129" s="188"/>
      <c r="D129" s="180" t="s">
        <v>174</v>
      </c>
      <c r="E129" s="189"/>
      <c r="F129" s="190" t="s">
        <v>3041</v>
      </c>
      <c r="H129" s="191" t="n">
        <v>0.6</v>
      </c>
      <c r="I129" s="192"/>
      <c r="L129" s="188"/>
      <c r="M129" s="193"/>
      <c r="N129" s="194"/>
      <c r="O129" s="194"/>
      <c r="P129" s="194"/>
      <c r="Q129" s="194"/>
      <c r="R129" s="194"/>
      <c r="S129" s="194"/>
      <c r="T129" s="194"/>
      <c r="U129" s="195"/>
      <c r="AT129" s="189" t="s">
        <v>174</v>
      </c>
      <c r="AU129" s="189" t="s">
        <v>83</v>
      </c>
      <c r="AV129" s="187" t="s">
        <v>83</v>
      </c>
      <c r="AW129" s="187" t="s">
        <v>176</v>
      </c>
      <c r="AX129" s="187" t="s">
        <v>73</v>
      </c>
      <c r="AY129" s="189" t="s">
        <v>165</v>
      </c>
    </row>
    <row r="130" s="187" customFormat="true" ht="12" hidden="false" customHeight="false" outlineLevel="0" collapsed="false">
      <c r="B130" s="188"/>
      <c r="D130" s="180" t="s">
        <v>174</v>
      </c>
      <c r="E130" s="189"/>
      <c r="F130" s="190" t="s">
        <v>3042</v>
      </c>
      <c r="H130" s="191" t="n">
        <v>0.1</v>
      </c>
      <c r="I130" s="192"/>
      <c r="L130" s="188"/>
      <c r="M130" s="193"/>
      <c r="N130" s="194"/>
      <c r="O130" s="194"/>
      <c r="P130" s="194"/>
      <c r="Q130" s="194"/>
      <c r="R130" s="194"/>
      <c r="S130" s="194"/>
      <c r="T130" s="194"/>
      <c r="U130" s="195"/>
      <c r="AT130" s="189" t="s">
        <v>174</v>
      </c>
      <c r="AU130" s="189" t="s">
        <v>83</v>
      </c>
      <c r="AV130" s="187" t="s">
        <v>83</v>
      </c>
      <c r="AW130" s="187" t="s">
        <v>176</v>
      </c>
      <c r="AX130" s="187" t="s">
        <v>73</v>
      </c>
      <c r="AY130" s="189" t="s">
        <v>165</v>
      </c>
    </row>
    <row r="131" s="187" customFormat="true" ht="12" hidden="false" customHeight="false" outlineLevel="0" collapsed="false">
      <c r="B131" s="188"/>
      <c r="D131" s="180" t="s">
        <v>174</v>
      </c>
      <c r="E131" s="189"/>
      <c r="F131" s="190" t="s">
        <v>3043</v>
      </c>
      <c r="H131" s="191" t="n">
        <v>8.6</v>
      </c>
      <c r="I131" s="192"/>
      <c r="L131" s="188"/>
      <c r="M131" s="193"/>
      <c r="N131" s="194"/>
      <c r="O131" s="194"/>
      <c r="P131" s="194"/>
      <c r="Q131" s="194"/>
      <c r="R131" s="194"/>
      <c r="S131" s="194"/>
      <c r="T131" s="194"/>
      <c r="U131" s="195"/>
      <c r="AT131" s="189" t="s">
        <v>174</v>
      </c>
      <c r="AU131" s="189" t="s">
        <v>83</v>
      </c>
      <c r="AV131" s="187" t="s">
        <v>83</v>
      </c>
      <c r="AW131" s="187" t="s">
        <v>176</v>
      </c>
      <c r="AX131" s="187" t="s">
        <v>73</v>
      </c>
      <c r="AY131" s="189" t="s">
        <v>165</v>
      </c>
    </row>
    <row r="132" s="187" customFormat="true" ht="12" hidden="false" customHeight="false" outlineLevel="0" collapsed="false">
      <c r="B132" s="188"/>
      <c r="D132" s="180" t="s">
        <v>174</v>
      </c>
      <c r="E132" s="189"/>
      <c r="F132" s="190" t="s">
        <v>3041</v>
      </c>
      <c r="H132" s="191" t="n">
        <v>0.6</v>
      </c>
      <c r="I132" s="192"/>
      <c r="L132" s="188"/>
      <c r="M132" s="193"/>
      <c r="N132" s="194"/>
      <c r="O132" s="194"/>
      <c r="P132" s="194"/>
      <c r="Q132" s="194"/>
      <c r="R132" s="194"/>
      <c r="S132" s="194"/>
      <c r="T132" s="194"/>
      <c r="U132" s="195"/>
      <c r="AT132" s="189" t="s">
        <v>174</v>
      </c>
      <c r="AU132" s="189" t="s">
        <v>83</v>
      </c>
      <c r="AV132" s="187" t="s">
        <v>83</v>
      </c>
      <c r="AW132" s="187" t="s">
        <v>176</v>
      </c>
      <c r="AX132" s="187" t="s">
        <v>73</v>
      </c>
      <c r="AY132" s="189" t="s">
        <v>165</v>
      </c>
    </row>
    <row r="133" s="187" customFormat="true" ht="12" hidden="false" customHeight="false" outlineLevel="0" collapsed="false">
      <c r="B133" s="188"/>
      <c r="D133" s="180" t="s">
        <v>174</v>
      </c>
      <c r="E133" s="189"/>
      <c r="F133" s="190" t="s">
        <v>3042</v>
      </c>
      <c r="H133" s="191" t="n">
        <v>0.1</v>
      </c>
      <c r="I133" s="192"/>
      <c r="L133" s="188"/>
      <c r="M133" s="193"/>
      <c r="N133" s="194"/>
      <c r="O133" s="194"/>
      <c r="P133" s="194"/>
      <c r="Q133" s="194"/>
      <c r="R133" s="194"/>
      <c r="S133" s="194"/>
      <c r="T133" s="194"/>
      <c r="U133" s="195"/>
      <c r="AT133" s="189" t="s">
        <v>174</v>
      </c>
      <c r="AU133" s="189" t="s">
        <v>83</v>
      </c>
      <c r="AV133" s="187" t="s">
        <v>83</v>
      </c>
      <c r="AW133" s="187" t="s">
        <v>176</v>
      </c>
      <c r="AX133" s="187" t="s">
        <v>73</v>
      </c>
      <c r="AY133" s="189" t="s">
        <v>165</v>
      </c>
    </row>
    <row r="134" s="196" customFormat="true" ht="12" hidden="false" customHeight="false" outlineLevel="0" collapsed="false">
      <c r="B134" s="197"/>
      <c r="D134" s="180" t="s">
        <v>174</v>
      </c>
      <c r="E134" s="198"/>
      <c r="F134" s="199" t="s">
        <v>178</v>
      </c>
      <c r="H134" s="200" t="n">
        <v>46</v>
      </c>
      <c r="I134" s="201"/>
      <c r="L134" s="197"/>
      <c r="M134" s="202"/>
      <c r="N134" s="203"/>
      <c r="O134" s="203"/>
      <c r="P134" s="203"/>
      <c r="Q134" s="203"/>
      <c r="R134" s="203"/>
      <c r="S134" s="203"/>
      <c r="T134" s="203"/>
      <c r="U134" s="204"/>
      <c r="AT134" s="198" t="s">
        <v>174</v>
      </c>
      <c r="AU134" s="198" t="s">
        <v>83</v>
      </c>
      <c r="AV134" s="196" t="s">
        <v>172</v>
      </c>
      <c r="AW134" s="196" t="s">
        <v>176</v>
      </c>
      <c r="AX134" s="196" t="s">
        <v>81</v>
      </c>
      <c r="AY134" s="198" t="s">
        <v>165</v>
      </c>
    </row>
    <row r="135" s="22" customFormat="true" ht="16.5" hidden="false" customHeight="true" outlineLevel="0" collapsed="false">
      <c r="B135" s="164"/>
      <c r="C135" s="165" t="s">
        <v>234</v>
      </c>
      <c r="D135" s="165" t="s">
        <v>167</v>
      </c>
      <c r="E135" s="166" t="s">
        <v>3044</v>
      </c>
      <c r="F135" s="167" t="s">
        <v>3045</v>
      </c>
      <c r="G135" s="168" t="s">
        <v>181</v>
      </c>
      <c r="H135" s="169" t="n">
        <v>51.55</v>
      </c>
      <c r="I135" s="170"/>
      <c r="J135" s="171" t="n">
        <f aca="false">ROUND(I135*H135,2)</f>
        <v>0</v>
      </c>
      <c r="K135" s="167" t="s">
        <v>171</v>
      </c>
      <c r="L135" s="23"/>
      <c r="M135" s="172"/>
      <c r="N135" s="173" t="s">
        <v>44</v>
      </c>
      <c r="O135" s="54"/>
      <c r="P135" s="174" t="n">
        <f aca="false">O135*H135</f>
        <v>0</v>
      </c>
      <c r="Q135" s="174" t="n">
        <v>0.00057</v>
      </c>
      <c r="R135" s="174" t="n">
        <f aca="false">Q135*H135</f>
        <v>0.0293835</v>
      </c>
      <c r="S135" s="174" t="n">
        <v>0</v>
      </c>
      <c r="T135" s="174" t="n">
        <f aca="false">S135*H135</f>
        <v>0</v>
      </c>
      <c r="U135" s="175"/>
      <c r="AR135" s="176" t="s">
        <v>273</v>
      </c>
      <c r="AT135" s="176" t="s">
        <v>167</v>
      </c>
      <c r="AU135" s="176" t="s">
        <v>83</v>
      </c>
      <c r="AY135" s="3" t="s">
        <v>165</v>
      </c>
      <c r="BE135" s="177" t="n">
        <f aca="false">IF(N135="základní",J135,0)</f>
        <v>0</v>
      </c>
      <c r="BF135" s="177" t="n">
        <f aca="false">IF(N135="snížená",J135,0)</f>
        <v>0</v>
      </c>
      <c r="BG135" s="177" t="n">
        <f aca="false">IF(N135="zákl. přenesená",J135,0)</f>
        <v>0</v>
      </c>
      <c r="BH135" s="177" t="n">
        <f aca="false">IF(N135="sníž. přenesená",J135,0)</f>
        <v>0</v>
      </c>
      <c r="BI135" s="177" t="n">
        <f aca="false">IF(N135="nulová",J135,0)</f>
        <v>0</v>
      </c>
      <c r="BJ135" s="3" t="s">
        <v>81</v>
      </c>
      <c r="BK135" s="177" t="n">
        <f aca="false">ROUND(I135*H135,2)</f>
        <v>0</v>
      </c>
      <c r="BL135" s="3" t="s">
        <v>273</v>
      </c>
      <c r="BM135" s="176" t="s">
        <v>3046</v>
      </c>
    </row>
    <row r="136" s="187" customFormat="true" ht="12" hidden="false" customHeight="false" outlineLevel="0" collapsed="false">
      <c r="B136" s="188"/>
      <c r="D136" s="180" t="s">
        <v>174</v>
      </c>
      <c r="E136" s="189"/>
      <c r="F136" s="190" t="s">
        <v>3047</v>
      </c>
      <c r="H136" s="191" t="n">
        <v>12.1</v>
      </c>
      <c r="I136" s="192"/>
      <c r="L136" s="188"/>
      <c r="M136" s="193"/>
      <c r="N136" s="194"/>
      <c r="O136" s="194"/>
      <c r="P136" s="194"/>
      <c r="Q136" s="194"/>
      <c r="R136" s="194"/>
      <c r="S136" s="194"/>
      <c r="T136" s="194"/>
      <c r="U136" s="195"/>
      <c r="AT136" s="189" t="s">
        <v>174</v>
      </c>
      <c r="AU136" s="189" t="s">
        <v>83</v>
      </c>
      <c r="AV136" s="187" t="s">
        <v>83</v>
      </c>
      <c r="AW136" s="187" t="s">
        <v>176</v>
      </c>
      <c r="AX136" s="187" t="s">
        <v>73</v>
      </c>
      <c r="AY136" s="189" t="s">
        <v>165</v>
      </c>
    </row>
    <row r="137" s="187" customFormat="true" ht="12" hidden="false" customHeight="false" outlineLevel="0" collapsed="false">
      <c r="B137" s="188"/>
      <c r="D137" s="180" t="s">
        <v>174</v>
      </c>
      <c r="E137" s="189"/>
      <c r="F137" s="190" t="s">
        <v>3048</v>
      </c>
      <c r="H137" s="191" t="n">
        <v>0.25</v>
      </c>
      <c r="I137" s="192"/>
      <c r="L137" s="188"/>
      <c r="M137" s="193"/>
      <c r="N137" s="194"/>
      <c r="O137" s="194"/>
      <c r="P137" s="194"/>
      <c r="Q137" s="194"/>
      <c r="R137" s="194"/>
      <c r="S137" s="194"/>
      <c r="T137" s="194"/>
      <c r="U137" s="195"/>
      <c r="AT137" s="189" t="s">
        <v>174</v>
      </c>
      <c r="AU137" s="189" t="s">
        <v>83</v>
      </c>
      <c r="AV137" s="187" t="s">
        <v>83</v>
      </c>
      <c r="AW137" s="187" t="s">
        <v>176</v>
      </c>
      <c r="AX137" s="187" t="s">
        <v>73</v>
      </c>
      <c r="AY137" s="189" t="s">
        <v>165</v>
      </c>
    </row>
    <row r="138" s="187" customFormat="true" ht="12" hidden="false" customHeight="false" outlineLevel="0" collapsed="false">
      <c r="B138" s="188"/>
      <c r="D138" s="180" t="s">
        <v>174</v>
      </c>
      <c r="E138" s="189"/>
      <c r="F138" s="190" t="s">
        <v>3049</v>
      </c>
      <c r="H138" s="191" t="n">
        <v>19.1</v>
      </c>
      <c r="I138" s="192"/>
      <c r="L138" s="188"/>
      <c r="M138" s="193"/>
      <c r="N138" s="194"/>
      <c r="O138" s="194"/>
      <c r="P138" s="194"/>
      <c r="Q138" s="194"/>
      <c r="R138" s="194"/>
      <c r="S138" s="194"/>
      <c r="T138" s="194"/>
      <c r="U138" s="195"/>
      <c r="AT138" s="189" t="s">
        <v>174</v>
      </c>
      <c r="AU138" s="189" t="s">
        <v>83</v>
      </c>
      <c r="AV138" s="187" t="s">
        <v>83</v>
      </c>
      <c r="AW138" s="187" t="s">
        <v>176</v>
      </c>
      <c r="AX138" s="187" t="s">
        <v>73</v>
      </c>
      <c r="AY138" s="189" t="s">
        <v>165</v>
      </c>
    </row>
    <row r="139" s="187" customFormat="true" ht="12" hidden="false" customHeight="false" outlineLevel="0" collapsed="false">
      <c r="B139" s="188"/>
      <c r="D139" s="180" t="s">
        <v>174</v>
      </c>
      <c r="E139" s="189"/>
      <c r="F139" s="190" t="s">
        <v>3050</v>
      </c>
      <c r="H139" s="191" t="n">
        <v>0.5</v>
      </c>
      <c r="I139" s="192"/>
      <c r="L139" s="188"/>
      <c r="M139" s="193"/>
      <c r="N139" s="194"/>
      <c r="O139" s="194"/>
      <c r="P139" s="194"/>
      <c r="Q139" s="194"/>
      <c r="R139" s="194"/>
      <c r="S139" s="194"/>
      <c r="T139" s="194"/>
      <c r="U139" s="195"/>
      <c r="AT139" s="189" t="s">
        <v>174</v>
      </c>
      <c r="AU139" s="189" t="s">
        <v>83</v>
      </c>
      <c r="AV139" s="187" t="s">
        <v>83</v>
      </c>
      <c r="AW139" s="187" t="s">
        <v>176</v>
      </c>
      <c r="AX139" s="187" t="s">
        <v>73</v>
      </c>
      <c r="AY139" s="189" t="s">
        <v>165</v>
      </c>
    </row>
    <row r="140" s="187" customFormat="true" ht="12" hidden="false" customHeight="false" outlineLevel="0" collapsed="false">
      <c r="B140" s="188"/>
      <c r="D140" s="180" t="s">
        <v>174</v>
      </c>
      <c r="E140" s="189"/>
      <c r="F140" s="190" t="s">
        <v>3051</v>
      </c>
      <c r="H140" s="191" t="n">
        <v>19.1</v>
      </c>
      <c r="I140" s="192"/>
      <c r="L140" s="188"/>
      <c r="M140" s="193"/>
      <c r="N140" s="194"/>
      <c r="O140" s="194"/>
      <c r="P140" s="194"/>
      <c r="Q140" s="194"/>
      <c r="R140" s="194"/>
      <c r="S140" s="194"/>
      <c r="T140" s="194"/>
      <c r="U140" s="195"/>
      <c r="AT140" s="189" t="s">
        <v>174</v>
      </c>
      <c r="AU140" s="189" t="s">
        <v>83</v>
      </c>
      <c r="AV140" s="187" t="s">
        <v>83</v>
      </c>
      <c r="AW140" s="187" t="s">
        <v>176</v>
      </c>
      <c r="AX140" s="187" t="s">
        <v>73</v>
      </c>
      <c r="AY140" s="189" t="s">
        <v>165</v>
      </c>
    </row>
    <row r="141" s="187" customFormat="true" ht="12" hidden="false" customHeight="false" outlineLevel="0" collapsed="false">
      <c r="B141" s="188"/>
      <c r="D141" s="180" t="s">
        <v>174</v>
      </c>
      <c r="E141" s="189"/>
      <c r="F141" s="190" t="s">
        <v>3050</v>
      </c>
      <c r="H141" s="191" t="n">
        <v>0.5</v>
      </c>
      <c r="I141" s="192"/>
      <c r="L141" s="188"/>
      <c r="M141" s="193"/>
      <c r="N141" s="194"/>
      <c r="O141" s="194"/>
      <c r="P141" s="194"/>
      <c r="Q141" s="194"/>
      <c r="R141" s="194"/>
      <c r="S141" s="194"/>
      <c r="T141" s="194"/>
      <c r="U141" s="195"/>
      <c r="AT141" s="189" t="s">
        <v>174</v>
      </c>
      <c r="AU141" s="189" t="s">
        <v>83</v>
      </c>
      <c r="AV141" s="187" t="s">
        <v>83</v>
      </c>
      <c r="AW141" s="187" t="s">
        <v>176</v>
      </c>
      <c r="AX141" s="187" t="s">
        <v>73</v>
      </c>
      <c r="AY141" s="189" t="s">
        <v>165</v>
      </c>
    </row>
    <row r="142" s="196" customFormat="true" ht="12" hidden="false" customHeight="false" outlineLevel="0" collapsed="false">
      <c r="B142" s="197"/>
      <c r="D142" s="180" t="s">
        <v>174</v>
      </c>
      <c r="E142" s="198"/>
      <c r="F142" s="199" t="s">
        <v>178</v>
      </c>
      <c r="H142" s="200" t="n">
        <v>51.55</v>
      </c>
      <c r="I142" s="201"/>
      <c r="L142" s="197"/>
      <c r="M142" s="202"/>
      <c r="N142" s="203"/>
      <c r="O142" s="203"/>
      <c r="P142" s="203"/>
      <c r="Q142" s="203"/>
      <c r="R142" s="203"/>
      <c r="S142" s="203"/>
      <c r="T142" s="203"/>
      <c r="U142" s="204"/>
      <c r="AT142" s="198" t="s">
        <v>174</v>
      </c>
      <c r="AU142" s="198" t="s">
        <v>83</v>
      </c>
      <c r="AV142" s="196" t="s">
        <v>172</v>
      </c>
      <c r="AW142" s="196" t="s">
        <v>176</v>
      </c>
      <c r="AX142" s="196" t="s">
        <v>81</v>
      </c>
      <c r="AY142" s="198" t="s">
        <v>165</v>
      </c>
    </row>
    <row r="143" s="22" customFormat="true" ht="16.5" hidden="false" customHeight="true" outlineLevel="0" collapsed="false">
      <c r="B143" s="164"/>
      <c r="C143" s="165" t="s">
        <v>239</v>
      </c>
      <c r="D143" s="165" t="s">
        <v>167</v>
      </c>
      <c r="E143" s="166" t="s">
        <v>3052</v>
      </c>
      <c r="F143" s="167" t="s">
        <v>3053</v>
      </c>
      <c r="G143" s="168" t="s">
        <v>181</v>
      </c>
      <c r="H143" s="169" t="n">
        <v>48.1</v>
      </c>
      <c r="I143" s="170"/>
      <c r="J143" s="171" t="n">
        <f aca="false">ROUND(I143*H143,2)</f>
        <v>0</v>
      </c>
      <c r="K143" s="167" t="s">
        <v>171</v>
      </c>
      <c r="L143" s="23"/>
      <c r="M143" s="172"/>
      <c r="N143" s="173" t="s">
        <v>44</v>
      </c>
      <c r="O143" s="54"/>
      <c r="P143" s="174" t="n">
        <f aca="false">O143*H143</f>
        <v>0</v>
      </c>
      <c r="Q143" s="174" t="n">
        <v>0.00114</v>
      </c>
      <c r="R143" s="174" t="n">
        <f aca="false">Q143*H143</f>
        <v>0.054834</v>
      </c>
      <c r="S143" s="174" t="n">
        <v>0</v>
      </c>
      <c r="T143" s="174" t="n">
        <f aca="false">S143*H143</f>
        <v>0</v>
      </c>
      <c r="U143" s="175"/>
      <c r="AR143" s="176" t="s">
        <v>273</v>
      </c>
      <c r="AT143" s="176" t="s">
        <v>167</v>
      </c>
      <c r="AU143" s="176" t="s">
        <v>83</v>
      </c>
      <c r="AY143" s="3" t="s">
        <v>165</v>
      </c>
      <c r="BE143" s="177" t="n">
        <f aca="false">IF(N143="základní",J143,0)</f>
        <v>0</v>
      </c>
      <c r="BF143" s="177" t="n">
        <f aca="false">IF(N143="snížená",J143,0)</f>
        <v>0</v>
      </c>
      <c r="BG143" s="177" t="n">
        <f aca="false">IF(N143="zákl. přenesená",J143,0)</f>
        <v>0</v>
      </c>
      <c r="BH143" s="177" t="n">
        <f aca="false">IF(N143="sníž. přenesená",J143,0)</f>
        <v>0</v>
      </c>
      <c r="BI143" s="177" t="n">
        <f aca="false">IF(N143="nulová",J143,0)</f>
        <v>0</v>
      </c>
      <c r="BJ143" s="3" t="s">
        <v>81</v>
      </c>
      <c r="BK143" s="177" t="n">
        <f aca="false">ROUND(I143*H143,2)</f>
        <v>0</v>
      </c>
      <c r="BL143" s="3" t="s">
        <v>273</v>
      </c>
      <c r="BM143" s="176" t="s">
        <v>3054</v>
      </c>
    </row>
    <row r="144" s="187" customFormat="true" ht="12" hidden="false" customHeight="false" outlineLevel="0" collapsed="false">
      <c r="B144" s="188"/>
      <c r="D144" s="180" t="s">
        <v>174</v>
      </c>
      <c r="E144" s="189"/>
      <c r="F144" s="190" t="s">
        <v>3055</v>
      </c>
      <c r="H144" s="191" t="n">
        <v>18.9</v>
      </c>
      <c r="I144" s="192"/>
      <c r="L144" s="188"/>
      <c r="M144" s="193"/>
      <c r="N144" s="194"/>
      <c r="O144" s="194"/>
      <c r="P144" s="194"/>
      <c r="Q144" s="194"/>
      <c r="R144" s="194"/>
      <c r="S144" s="194"/>
      <c r="T144" s="194"/>
      <c r="U144" s="195"/>
      <c r="AT144" s="189" t="s">
        <v>174</v>
      </c>
      <c r="AU144" s="189" t="s">
        <v>83</v>
      </c>
      <c r="AV144" s="187" t="s">
        <v>83</v>
      </c>
      <c r="AW144" s="187" t="s">
        <v>176</v>
      </c>
      <c r="AX144" s="187" t="s">
        <v>73</v>
      </c>
      <c r="AY144" s="189" t="s">
        <v>165</v>
      </c>
    </row>
    <row r="145" s="187" customFormat="true" ht="12" hidden="false" customHeight="false" outlineLevel="0" collapsed="false">
      <c r="B145" s="188"/>
      <c r="D145" s="180" t="s">
        <v>174</v>
      </c>
      <c r="E145" s="189"/>
      <c r="F145" s="190" t="s">
        <v>3056</v>
      </c>
      <c r="H145" s="191" t="n">
        <v>1.6</v>
      </c>
      <c r="I145" s="192"/>
      <c r="L145" s="188"/>
      <c r="M145" s="193"/>
      <c r="N145" s="194"/>
      <c r="O145" s="194"/>
      <c r="P145" s="194"/>
      <c r="Q145" s="194"/>
      <c r="R145" s="194"/>
      <c r="S145" s="194"/>
      <c r="T145" s="194"/>
      <c r="U145" s="195"/>
      <c r="AT145" s="189" t="s">
        <v>174</v>
      </c>
      <c r="AU145" s="189" t="s">
        <v>83</v>
      </c>
      <c r="AV145" s="187" t="s">
        <v>83</v>
      </c>
      <c r="AW145" s="187" t="s">
        <v>176</v>
      </c>
      <c r="AX145" s="187" t="s">
        <v>73</v>
      </c>
      <c r="AY145" s="189" t="s">
        <v>165</v>
      </c>
    </row>
    <row r="146" s="187" customFormat="true" ht="12" hidden="false" customHeight="false" outlineLevel="0" collapsed="false">
      <c r="B146" s="188"/>
      <c r="D146" s="180" t="s">
        <v>174</v>
      </c>
      <c r="E146" s="189"/>
      <c r="F146" s="190" t="s">
        <v>3057</v>
      </c>
      <c r="H146" s="191" t="n">
        <v>0.4</v>
      </c>
      <c r="I146" s="192"/>
      <c r="L146" s="188"/>
      <c r="M146" s="193"/>
      <c r="N146" s="194"/>
      <c r="O146" s="194"/>
      <c r="P146" s="194"/>
      <c r="Q146" s="194"/>
      <c r="R146" s="194"/>
      <c r="S146" s="194"/>
      <c r="T146" s="194"/>
      <c r="U146" s="195"/>
      <c r="AT146" s="189" t="s">
        <v>174</v>
      </c>
      <c r="AU146" s="189" t="s">
        <v>83</v>
      </c>
      <c r="AV146" s="187" t="s">
        <v>83</v>
      </c>
      <c r="AW146" s="187" t="s">
        <v>176</v>
      </c>
      <c r="AX146" s="187" t="s">
        <v>73</v>
      </c>
      <c r="AY146" s="189" t="s">
        <v>165</v>
      </c>
    </row>
    <row r="147" s="187" customFormat="true" ht="12" hidden="false" customHeight="false" outlineLevel="0" collapsed="false">
      <c r="B147" s="188"/>
      <c r="D147" s="180" t="s">
        <v>174</v>
      </c>
      <c r="E147" s="189"/>
      <c r="F147" s="190" t="s">
        <v>3058</v>
      </c>
      <c r="H147" s="191" t="n">
        <v>0.8</v>
      </c>
      <c r="I147" s="192"/>
      <c r="L147" s="188"/>
      <c r="M147" s="193"/>
      <c r="N147" s="194"/>
      <c r="O147" s="194"/>
      <c r="P147" s="194"/>
      <c r="Q147" s="194"/>
      <c r="R147" s="194"/>
      <c r="S147" s="194"/>
      <c r="T147" s="194"/>
      <c r="U147" s="195"/>
      <c r="AT147" s="189" t="s">
        <v>174</v>
      </c>
      <c r="AU147" s="189" t="s">
        <v>83</v>
      </c>
      <c r="AV147" s="187" t="s">
        <v>83</v>
      </c>
      <c r="AW147" s="187" t="s">
        <v>176</v>
      </c>
      <c r="AX147" s="187" t="s">
        <v>73</v>
      </c>
      <c r="AY147" s="189" t="s">
        <v>165</v>
      </c>
    </row>
    <row r="148" s="187" customFormat="true" ht="12" hidden="false" customHeight="false" outlineLevel="0" collapsed="false">
      <c r="B148" s="188"/>
      <c r="D148" s="180" t="s">
        <v>174</v>
      </c>
      <c r="E148" s="189"/>
      <c r="F148" s="190" t="s">
        <v>3059</v>
      </c>
      <c r="H148" s="191" t="n">
        <v>11.6</v>
      </c>
      <c r="I148" s="192"/>
      <c r="L148" s="188"/>
      <c r="M148" s="193"/>
      <c r="N148" s="194"/>
      <c r="O148" s="194"/>
      <c r="P148" s="194"/>
      <c r="Q148" s="194"/>
      <c r="R148" s="194"/>
      <c r="S148" s="194"/>
      <c r="T148" s="194"/>
      <c r="U148" s="195"/>
      <c r="AT148" s="189" t="s">
        <v>174</v>
      </c>
      <c r="AU148" s="189" t="s">
        <v>83</v>
      </c>
      <c r="AV148" s="187" t="s">
        <v>83</v>
      </c>
      <c r="AW148" s="187" t="s">
        <v>176</v>
      </c>
      <c r="AX148" s="187" t="s">
        <v>73</v>
      </c>
      <c r="AY148" s="189" t="s">
        <v>165</v>
      </c>
    </row>
    <row r="149" s="187" customFormat="true" ht="12" hidden="false" customHeight="false" outlineLevel="0" collapsed="false">
      <c r="B149" s="188"/>
      <c r="D149" s="180" t="s">
        <v>174</v>
      </c>
      <c r="E149" s="189"/>
      <c r="F149" s="190" t="s">
        <v>3060</v>
      </c>
      <c r="H149" s="191" t="n">
        <v>0.8</v>
      </c>
      <c r="I149" s="192"/>
      <c r="L149" s="188"/>
      <c r="M149" s="193"/>
      <c r="N149" s="194"/>
      <c r="O149" s="194"/>
      <c r="P149" s="194"/>
      <c r="Q149" s="194"/>
      <c r="R149" s="194"/>
      <c r="S149" s="194"/>
      <c r="T149" s="194"/>
      <c r="U149" s="195"/>
      <c r="AT149" s="189" t="s">
        <v>174</v>
      </c>
      <c r="AU149" s="189" t="s">
        <v>83</v>
      </c>
      <c r="AV149" s="187" t="s">
        <v>83</v>
      </c>
      <c r="AW149" s="187" t="s">
        <v>176</v>
      </c>
      <c r="AX149" s="187" t="s">
        <v>73</v>
      </c>
      <c r="AY149" s="189" t="s">
        <v>165</v>
      </c>
    </row>
    <row r="150" s="187" customFormat="true" ht="12" hidden="false" customHeight="false" outlineLevel="0" collapsed="false">
      <c r="B150" s="188"/>
      <c r="D150" s="180" t="s">
        <v>174</v>
      </c>
      <c r="E150" s="189"/>
      <c r="F150" s="190" t="s">
        <v>3058</v>
      </c>
      <c r="H150" s="191" t="n">
        <v>0.8</v>
      </c>
      <c r="I150" s="192"/>
      <c r="L150" s="188"/>
      <c r="M150" s="193"/>
      <c r="N150" s="194"/>
      <c r="O150" s="194"/>
      <c r="P150" s="194"/>
      <c r="Q150" s="194"/>
      <c r="R150" s="194"/>
      <c r="S150" s="194"/>
      <c r="T150" s="194"/>
      <c r="U150" s="195"/>
      <c r="AT150" s="189" t="s">
        <v>174</v>
      </c>
      <c r="AU150" s="189" t="s">
        <v>83</v>
      </c>
      <c r="AV150" s="187" t="s">
        <v>83</v>
      </c>
      <c r="AW150" s="187" t="s">
        <v>176</v>
      </c>
      <c r="AX150" s="187" t="s">
        <v>73</v>
      </c>
      <c r="AY150" s="189" t="s">
        <v>165</v>
      </c>
    </row>
    <row r="151" s="187" customFormat="true" ht="12" hidden="false" customHeight="false" outlineLevel="0" collapsed="false">
      <c r="B151" s="188"/>
      <c r="D151" s="180" t="s">
        <v>174</v>
      </c>
      <c r="E151" s="189"/>
      <c r="F151" s="190" t="s">
        <v>3061</v>
      </c>
      <c r="H151" s="191" t="n">
        <v>11.6</v>
      </c>
      <c r="I151" s="192"/>
      <c r="L151" s="188"/>
      <c r="M151" s="193"/>
      <c r="N151" s="194"/>
      <c r="O151" s="194"/>
      <c r="P151" s="194"/>
      <c r="Q151" s="194"/>
      <c r="R151" s="194"/>
      <c r="S151" s="194"/>
      <c r="T151" s="194"/>
      <c r="U151" s="195"/>
      <c r="AT151" s="189" t="s">
        <v>174</v>
      </c>
      <c r="AU151" s="189" t="s">
        <v>83</v>
      </c>
      <c r="AV151" s="187" t="s">
        <v>83</v>
      </c>
      <c r="AW151" s="187" t="s">
        <v>176</v>
      </c>
      <c r="AX151" s="187" t="s">
        <v>73</v>
      </c>
      <c r="AY151" s="189" t="s">
        <v>165</v>
      </c>
    </row>
    <row r="152" s="187" customFormat="true" ht="12" hidden="false" customHeight="false" outlineLevel="0" collapsed="false">
      <c r="B152" s="188"/>
      <c r="D152" s="180" t="s">
        <v>174</v>
      </c>
      <c r="E152" s="189"/>
      <c r="F152" s="190" t="s">
        <v>3060</v>
      </c>
      <c r="H152" s="191" t="n">
        <v>0.8</v>
      </c>
      <c r="I152" s="192"/>
      <c r="L152" s="188"/>
      <c r="M152" s="193"/>
      <c r="N152" s="194"/>
      <c r="O152" s="194"/>
      <c r="P152" s="194"/>
      <c r="Q152" s="194"/>
      <c r="R152" s="194"/>
      <c r="S152" s="194"/>
      <c r="T152" s="194"/>
      <c r="U152" s="195"/>
      <c r="AT152" s="189" t="s">
        <v>174</v>
      </c>
      <c r="AU152" s="189" t="s">
        <v>83</v>
      </c>
      <c r="AV152" s="187" t="s">
        <v>83</v>
      </c>
      <c r="AW152" s="187" t="s">
        <v>176</v>
      </c>
      <c r="AX152" s="187" t="s">
        <v>73</v>
      </c>
      <c r="AY152" s="189" t="s">
        <v>165</v>
      </c>
    </row>
    <row r="153" s="187" customFormat="true" ht="12" hidden="false" customHeight="false" outlineLevel="0" collapsed="false">
      <c r="B153" s="188"/>
      <c r="D153" s="180" t="s">
        <v>174</v>
      </c>
      <c r="E153" s="189"/>
      <c r="F153" s="190" t="s">
        <v>3058</v>
      </c>
      <c r="H153" s="191" t="n">
        <v>0.8</v>
      </c>
      <c r="I153" s="192"/>
      <c r="L153" s="188"/>
      <c r="M153" s="193"/>
      <c r="N153" s="194"/>
      <c r="O153" s="194"/>
      <c r="P153" s="194"/>
      <c r="Q153" s="194"/>
      <c r="R153" s="194"/>
      <c r="S153" s="194"/>
      <c r="T153" s="194"/>
      <c r="U153" s="195"/>
      <c r="AT153" s="189" t="s">
        <v>174</v>
      </c>
      <c r="AU153" s="189" t="s">
        <v>83</v>
      </c>
      <c r="AV153" s="187" t="s">
        <v>83</v>
      </c>
      <c r="AW153" s="187" t="s">
        <v>176</v>
      </c>
      <c r="AX153" s="187" t="s">
        <v>73</v>
      </c>
      <c r="AY153" s="189" t="s">
        <v>165</v>
      </c>
    </row>
    <row r="154" s="196" customFormat="true" ht="12" hidden="false" customHeight="false" outlineLevel="0" collapsed="false">
      <c r="B154" s="197"/>
      <c r="D154" s="180" t="s">
        <v>174</v>
      </c>
      <c r="E154" s="198"/>
      <c r="F154" s="199" t="s">
        <v>178</v>
      </c>
      <c r="H154" s="200" t="n">
        <v>48.1</v>
      </c>
      <c r="I154" s="201"/>
      <c r="L154" s="197"/>
      <c r="M154" s="202"/>
      <c r="N154" s="203"/>
      <c r="O154" s="203"/>
      <c r="P154" s="203"/>
      <c r="Q154" s="203"/>
      <c r="R154" s="203"/>
      <c r="S154" s="203"/>
      <c r="T154" s="203"/>
      <c r="U154" s="204"/>
      <c r="AT154" s="198" t="s">
        <v>174</v>
      </c>
      <c r="AU154" s="198" t="s">
        <v>83</v>
      </c>
      <c r="AV154" s="196" t="s">
        <v>172</v>
      </c>
      <c r="AW154" s="196" t="s">
        <v>176</v>
      </c>
      <c r="AX154" s="196" t="s">
        <v>81</v>
      </c>
      <c r="AY154" s="198" t="s">
        <v>165</v>
      </c>
    </row>
    <row r="155" s="22" customFormat="true" ht="16.5" hidden="false" customHeight="true" outlineLevel="0" collapsed="false">
      <c r="B155" s="164"/>
      <c r="C155" s="165" t="s">
        <v>243</v>
      </c>
      <c r="D155" s="165" t="s">
        <v>167</v>
      </c>
      <c r="E155" s="166" t="s">
        <v>3062</v>
      </c>
      <c r="F155" s="167" t="s">
        <v>3063</v>
      </c>
      <c r="G155" s="168" t="s">
        <v>181</v>
      </c>
      <c r="H155" s="169" t="n">
        <v>9</v>
      </c>
      <c r="I155" s="170"/>
      <c r="J155" s="171" t="n">
        <f aca="false">ROUND(I155*H155,2)</f>
        <v>0</v>
      </c>
      <c r="K155" s="167" t="s">
        <v>171</v>
      </c>
      <c r="L155" s="23"/>
      <c r="M155" s="172"/>
      <c r="N155" s="173" t="s">
        <v>44</v>
      </c>
      <c r="O155" s="54"/>
      <c r="P155" s="174" t="n">
        <f aca="false">O155*H155</f>
        <v>0</v>
      </c>
      <c r="Q155" s="174" t="n">
        <v>0.00053</v>
      </c>
      <c r="R155" s="174" t="n">
        <f aca="false">Q155*H155</f>
        <v>0.00477</v>
      </c>
      <c r="S155" s="174" t="n">
        <v>0</v>
      </c>
      <c r="T155" s="174" t="n">
        <f aca="false">S155*H155</f>
        <v>0</v>
      </c>
      <c r="U155" s="175"/>
      <c r="AR155" s="176" t="s">
        <v>273</v>
      </c>
      <c r="AT155" s="176" t="s">
        <v>167</v>
      </c>
      <c r="AU155" s="176" t="s">
        <v>83</v>
      </c>
      <c r="AY155" s="3" t="s">
        <v>165</v>
      </c>
      <c r="BE155" s="177" t="n">
        <f aca="false">IF(N155="základní",J155,0)</f>
        <v>0</v>
      </c>
      <c r="BF155" s="177" t="n">
        <f aca="false">IF(N155="snížená",J155,0)</f>
        <v>0</v>
      </c>
      <c r="BG155" s="177" t="n">
        <f aca="false">IF(N155="zákl. přenesená",J155,0)</f>
        <v>0</v>
      </c>
      <c r="BH155" s="177" t="n">
        <f aca="false">IF(N155="sníž. přenesená",J155,0)</f>
        <v>0</v>
      </c>
      <c r="BI155" s="177" t="n">
        <f aca="false">IF(N155="nulová",J155,0)</f>
        <v>0</v>
      </c>
      <c r="BJ155" s="3" t="s">
        <v>81</v>
      </c>
      <c r="BK155" s="177" t="n">
        <f aca="false">ROUND(I155*H155,2)</f>
        <v>0</v>
      </c>
      <c r="BL155" s="3" t="s">
        <v>273</v>
      </c>
      <c r="BM155" s="176" t="s">
        <v>3064</v>
      </c>
    </row>
    <row r="156" s="187" customFormat="true" ht="12" hidden="false" customHeight="false" outlineLevel="0" collapsed="false">
      <c r="B156" s="188"/>
      <c r="D156" s="180" t="s">
        <v>174</v>
      </c>
      <c r="E156" s="189"/>
      <c r="F156" s="190" t="s">
        <v>3018</v>
      </c>
      <c r="H156" s="191" t="n">
        <v>9</v>
      </c>
      <c r="I156" s="192"/>
      <c r="L156" s="188"/>
      <c r="M156" s="193"/>
      <c r="N156" s="194"/>
      <c r="O156" s="194"/>
      <c r="P156" s="194"/>
      <c r="Q156" s="194"/>
      <c r="R156" s="194"/>
      <c r="S156" s="194"/>
      <c r="T156" s="194"/>
      <c r="U156" s="195"/>
      <c r="AT156" s="189" t="s">
        <v>174</v>
      </c>
      <c r="AU156" s="189" t="s">
        <v>83</v>
      </c>
      <c r="AV156" s="187" t="s">
        <v>83</v>
      </c>
      <c r="AW156" s="187" t="s">
        <v>176</v>
      </c>
      <c r="AX156" s="187" t="s">
        <v>73</v>
      </c>
      <c r="AY156" s="189" t="s">
        <v>165</v>
      </c>
    </row>
    <row r="157" s="196" customFormat="true" ht="12" hidden="false" customHeight="false" outlineLevel="0" collapsed="false">
      <c r="B157" s="197"/>
      <c r="D157" s="180" t="s">
        <v>174</v>
      </c>
      <c r="E157" s="198"/>
      <c r="F157" s="199" t="s">
        <v>178</v>
      </c>
      <c r="H157" s="200" t="n">
        <v>9</v>
      </c>
      <c r="I157" s="201"/>
      <c r="L157" s="197"/>
      <c r="M157" s="202"/>
      <c r="N157" s="203"/>
      <c r="O157" s="203"/>
      <c r="P157" s="203"/>
      <c r="Q157" s="203"/>
      <c r="R157" s="203"/>
      <c r="S157" s="203"/>
      <c r="T157" s="203"/>
      <c r="U157" s="204"/>
      <c r="AT157" s="198" t="s">
        <v>174</v>
      </c>
      <c r="AU157" s="198" t="s">
        <v>83</v>
      </c>
      <c r="AV157" s="196" t="s">
        <v>172</v>
      </c>
      <c r="AW157" s="196" t="s">
        <v>176</v>
      </c>
      <c r="AX157" s="196" t="s">
        <v>81</v>
      </c>
      <c r="AY157" s="198" t="s">
        <v>165</v>
      </c>
    </row>
    <row r="158" s="22" customFormat="true" ht="16.5" hidden="false" customHeight="true" outlineLevel="0" collapsed="false">
      <c r="B158" s="164"/>
      <c r="C158" s="165" t="s">
        <v>248</v>
      </c>
      <c r="D158" s="165" t="s">
        <v>167</v>
      </c>
      <c r="E158" s="166" t="s">
        <v>3065</v>
      </c>
      <c r="F158" s="167" t="s">
        <v>3066</v>
      </c>
      <c r="G158" s="168" t="s">
        <v>181</v>
      </c>
      <c r="H158" s="169" t="n">
        <v>2</v>
      </c>
      <c r="I158" s="170"/>
      <c r="J158" s="171" t="n">
        <f aca="false">ROUND(I158*H158,2)</f>
        <v>0</v>
      </c>
      <c r="K158" s="167" t="s">
        <v>171</v>
      </c>
      <c r="L158" s="23"/>
      <c r="M158" s="172"/>
      <c r="N158" s="173" t="s">
        <v>44</v>
      </c>
      <c r="O158" s="54"/>
      <c r="P158" s="174" t="n">
        <f aca="false">O158*H158</f>
        <v>0</v>
      </c>
      <c r="Q158" s="174" t="n">
        <v>0.00109</v>
      </c>
      <c r="R158" s="174" t="n">
        <f aca="false">Q158*H158</f>
        <v>0.00218</v>
      </c>
      <c r="S158" s="174" t="n">
        <v>0</v>
      </c>
      <c r="T158" s="174" t="n">
        <f aca="false">S158*H158</f>
        <v>0</v>
      </c>
      <c r="U158" s="175"/>
      <c r="AR158" s="176" t="s">
        <v>273</v>
      </c>
      <c r="AT158" s="176" t="s">
        <v>167</v>
      </c>
      <c r="AU158" s="176" t="s">
        <v>83</v>
      </c>
      <c r="AY158" s="3" t="s">
        <v>165</v>
      </c>
      <c r="BE158" s="177" t="n">
        <f aca="false">IF(N158="základní",J158,0)</f>
        <v>0</v>
      </c>
      <c r="BF158" s="177" t="n">
        <f aca="false">IF(N158="snížená",J158,0)</f>
        <v>0</v>
      </c>
      <c r="BG158" s="177" t="n">
        <f aca="false">IF(N158="zákl. přenesená",J158,0)</f>
        <v>0</v>
      </c>
      <c r="BH158" s="177" t="n">
        <f aca="false">IF(N158="sníž. přenesená",J158,0)</f>
        <v>0</v>
      </c>
      <c r="BI158" s="177" t="n">
        <f aca="false">IF(N158="nulová",J158,0)</f>
        <v>0</v>
      </c>
      <c r="BJ158" s="3" t="s">
        <v>81</v>
      </c>
      <c r="BK158" s="177" t="n">
        <f aca="false">ROUND(I158*H158,2)</f>
        <v>0</v>
      </c>
      <c r="BL158" s="3" t="s">
        <v>273</v>
      </c>
      <c r="BM158" s="176" t="s">
        <v>3067</v>
      </c>
    </row>
    <row r="159" s="187" customFormat="true" ht="12" hidden="false" customHeight="false" outlineLevel="0" collapsed="false">
      <c r="B159" s="188"/>
      <c r="D159" s="180" t="s">
        <v>174</v>
      </c>
      <c r="E159" s="189"/>
      <c r="F159" s="190" t="s">
        <v>3068</v>
      </c>
      <c r="H159" s="191" t="n">
        <v>2</v>
      </c>
      <c r="I159" s="192"/>
      <c r="L159" s="188"/>
      <c r="M159" s="193"/>
      <c r="N159" s="194"/>
      <c r="O159" s="194"/>
      <c r="P159" s="194"/>
      <c r="Q159" s="194"/>
      <c r="R159" s="194"/>
      <c r="S159" s="194"/>
      <c r="T159" s="194"/>
      <c r="U159" s="195"/>
      <c r="AT159" s="189" t="s">
        <v>174</v>
      </c>
      <c r="AU159" s="189" t="s">
        <v>83</v>
      </c>
      <c r="AV159" s="187" t="s">
        <v>83</v>
      </c>
      <c r="AW159" s="187" t="s">
        <v>176</v>
      </c>
      <c r="AX159" s="187" t="s">
        <v>73</v>
      </c>
      <c r="AY159" s="189" t="s">
        <v>165</v>
      </c>
    </row>
    <row r="160" s="196" customFormat="true" ht="12" hidden="false" customHeight="false" outlineLevel="0" collapsed="false">
      <c r="B160" s="197"/>
      <c r="D160" s="180" t="s">
        <v>174</v>
      </c>
      <c r="E160" s="198"/>
      <c r="F160" s="199" t="s">
        <v>178</v>
      </c>
      <c r="H160" s="200" t="n">
        <v>2</v>
      </c>
      <c r="I160" s="201"/>
      <c r="L160" s="197"/>
      <c r="M160" s="202"/>
      <c r="N160" s="203"/>
      <c r="O160" s="203"/>
      <c r="P160" s="203"/>
      <c r="Q160" s="203"/>
      <c r="R160" s="203"/>
      <c r="S160" s="203"/>
      <c r="T160" s="203"/>
      <c r="U160" s="204"/>
      <c r="AT160" s="198" t="s">
        <v>174</v>
      </c>
      <c r="AU160" s="198" t="s">
        <v>83</v>
      </c>
      <c r="AV160" s="196" t="s">
        <v>172</v>
      </c>
      <c r="AW160" s="196" t="s">
        <v>176</v>
      </c>
      <c r="AX160" s="196" t="s">
        <v>81</v>
      </c>
      <c r="AY160" s="198" t="s">
        <v>165</v>
      </c>
    </row>
    <row r="161" s="22" customFormat="true" ht="16.5" hidden="false" customHeight="true" outlineLevel="0" collapsed="false">
      <c r="B161" s="164"/>
      <c r="C161" s="165" t="s">
        <v>252</v>
      </c>
      <c r="D161" s="165" t="s">
        <v>167</v>
      </c>
      <c r="E161" s="166" t="s">
        <v>3069</v>
      </c>
      <c r="F161" s="167" t="s">
        <v>3070</v>
      </c>
      <c r="G161" s="168" t="s">
        <v>403</v>
      </c>
      <c r="H161" s="169" t="n">
        <v>28</v>
      </c>
      <c r="I161" s="170"/>
      <c r="J161" s="171" t="n">
        <f aca="false">ROUND(I161*H161,2)</f>
        <v>0</v>
      </c>
      <c r="K161" s="167" t="s">
        <v>171</v>
      </c>
      <c r="L161" s="23"/>
      <c r="M161" s="172"/>
      <c r="N161" s="173" t="s">
        <v>44</v>
      </c>
      <c r="O161" s="54"/>
      <c r="P161" s="174" t="n">
        <f aca="false">O161*H161</f>
        <v>0</v>
      </c>
      <c r="Q161" s="174" t="n">
        <v>0</v>
      </c>
      <c r="R161" s="174" t="n">
        <f aca="false">Q161*H161</f>
        <v>0</v>
      </c>
      <c r="S161" s="174" t="n">
        <v>0</v>
      </c>
      <c r="T161" s="174" t="n">
        <f aca="false">S161*H161</f>
        <v>0</v>
      </c>
      <c r="U161" s="175"/>
      <c r="AR161" s="176" t="s">
        <v>273</v>
      </c>
      <c r="AT161" s="176" t="s">
        <v>167</v>
      </c>
      <c r="AU161" s="176" t="s">
        <v>83</v>
      </c>
      <c r="AY161" s="3" t="s">
        <v>165</v>
      </c>
      <c r="BE161" s="177" t="n">
        <f aca="false">IF(N161="základní",J161,0)</f>
        <v>0</v>
      </c>
      <c r="BF161" s="177" t="n">
        <f aca="false">IF(N161="snížená",J161,0)</f>
        <v>0</v>
      </c>
      <c r="BG161" s="177" t="n">
        <f aca="false">IF(N161="zákl. přenesená",J161,0)</f>
        <v>0</v>
      </c>
      <c r="BH161" s="177" t="n">
        <f aca="false">IF(N161="sníž. přenesená",J161,0)</f>
        <v>0</v>
      </c>
      <c r="BI161" s="177" t="n">
        <f aca="false">IF(N161="nulová",J161,0)</f>
        <v>0</v>
      </c>
      <c r="BJ161" s="3" t="s">
        <v>81</v>
      </c>
      <c r="BK161" s="177" t="n">
        <f aca="false">ROUND(I161*H161,2)</f>
        <v>0</v>
      </c>
      <c r="BL161" s="3" t="s">
        <v>273</v>
      </c>
      <c r="BM161" s="176" t="s">
        <v>3071</v>
      </c>
    </row>
    <row r="162" s="187" customFormat="true" ht="12" hidden="false" customHeight="false" outlineLevel="0" collapsed="false">
      <c r="B162" s="188"/>
      <c r="D162" s="180" t="s">
        <v>174</v>
      </c>
      <c r="E162" s="189"/>
      <c r="F162" s="190" t="s">
        <v>3072</v>
      </c>
      <c r="H162" s="191" t="n">
        <v>28</v>
      </c>
      <c r="I162" s="192"/>
      <c r="L162" s="188"/>
      <c r="M162" s="193"/>
      <c r="N162" s="194"/>
      <c r="O162" s="194"/>
      <c r="P162" s="194"/>
      <c r="Q162" s="194"/>
      <c r="R162" s="194"/>
      <c r="S162" s="194"/>
      <c r="T162" s="194"/>
      <c r="U162" s="195"/>
      <c r="AT162" s="189" t="s">
        <v>174</v>
      </c>
      <c r="AU162" s="189" t="s">
        <v>83</v>
      </c>
      <c r="AV162" s="187" t="s">
        <v>83</v>
      </c>
      <c r="AW162" s="187" t="s">
        <v>176</v>
      </c>
      <c r="AX162" s="187" t="s">
        <v>73</v>
      </c>
      <c r="AY162" s="189" t="s">
        <v>165</v>
      </c>
    </row>
    <row r="163" s="196" customFormat="true" ht="12" hidden="false" customHeight="false" outlineLevel="0" collapsed="false">
      <c r="B163" s="197"/>
      <c r="D163" s="180" t="s">
        <v>174</v>
      </c>
      <c r="E163" s="198"/>
      <c r="F163" s="199" t="s">
        <v>178</v>
      </c>
      <c r="H163" s="200" t="n">
        <v>28</v>
      </c>
      <c r="I163" s="201"/>
      <c r="L163" s="197"/>
      <c r="M163" s="202"/>
      <c r="N163" s="203"/>
      <c r="O163" s="203"/>
      <c r="P163" s="203"/>
      <c r="Q163" s="203"/>
      <c r="R163" s="203"/>
      <c r="S163" s="203"/>
      <c r="T163" s="203"/>
      <c r="U163" s="204"/>
      <c r="AT163" s="198" t="s">
        <v>174</v>
      </c>
      <c r="AU163" s="198" t="s">
        <v>83</v>
      </c>
      <c r="AV163" s="196" t="s">
        <v>172</v>
      </c>
      <c r="AW163" s="196" t="s">
        <v>176</v>
      </c>
      <c r="AX163" s="196" t="s">
        <v>81</v>
      </c>
      <c r="AY163" s="198" t="s">
        <v>165</v>
      </c>
    </row>
    <row r="164" s="22" customFormat="true" ht="16.5" hidden="false" customHeight="true" outlineLevel="0" collapsed="false">
      <c r="B164" s="164"/>
      <c r="C164" s="165" t="s">
        <v>261</v>
      </c>
      <c r="D164" s="165" t="s">
        <v>167</v>
      </c>
      <c r="E164" s="166" t="s">
        <v>3073</v>
      </c>
      <c r="F164" s="167" t="s">
        <v>3074</v>
      </c>
      <c r="G164" s="168" t="s">
        <v>403</v>
      </c>
      <c r="H164" s="169" t="n">
        <v>40</v>
      </c>
      <c r="I164" s="170"/>
      <c r="J164" s="171" t="n">
        <f aca="false">ROUND(I164*H164,2)</f>
        <v>0</v>
      </c>
      <c r="K164" s="167" t="s">
        <v>171</v>
      </c>
      <c r="L164" s="23"/>
      <c r="M164" s="172"/>
      <c r="N164" s="173" t="s">
        <v>44</v>
      </c>
      <c r="O164" s="54"/>
      <c r="P164" s="174" t="n">
        <f aca="false">O164*H164</f>
        <v>0</v>
      </c>
      <c r="Q164" s="174" t="n">
        <v>0</v>
      </c>
      <c r="R164" s="174" t="n">
        <f aca="false">Q164*H164</f>
        <v>0</v>
      </c>
      <c r="S164" s="174" t="n">
        <v>0</v>
      </c>
      <c r="T164" s="174" t="n">
        <f aca="false">S164*H164</f>
        <v>0</v>
      </c>
      <c r="U164" s="175"/>
      <c r="AR164" s="176" t="s">
        <v>273</v>
      </c>
      <c r="AT164" s="176" t="s">
        <v>167</v>
      </c>
      <c r="AU164" s="176" t="s">
        <v>83</v>
      </c>
      <c r="AY164" s="3" t="s">
        <v>165</v>
      </c>
      <c r="BE164" s="177" t="n">
        <f aca="false">IF(N164="základní",J164,0)</f>
        <v>0</v>
      </c>
      <c r="BF164" s="177" t="n">
        <f aca="false">IF(N164="snížená",J164,0)</f>
        <v>0</v>
      </c>
      <c r="BG164" s="177" t="n">
        <f aca="false">IF(N164="zákl. přenesená",J164,0)</f>
        <v>0</v>
      </c>
      <c r="BH164" s="177" t="n">
        <f aca="false">IF(N164="sníž. přenesená",J164,0)</f>
        <v>0</v>
      </c>
      <c r="BI164" s="177" t="n">
        <f aca="false">IF(N164="nulová",J164,0)</f>
        <v>0</v>
      </c>
      <c r="BJ164" s="3" t="s">
        <v>81</v>
      </c>
      <c r="BK164" s="177" t="n">
        <f aca="false">ROUND(I164*H164,2)</f>
        <v>0</v>
      </c>
      <c r="BL164" s="3" t="s">
        <v>273</v>
      </c>
      <c r="BM164" s="176" t="s">
        <v>3075</v>
      </c>
    </row>
    <row r="165" s="187" customFormat="true" ht="12" hidden="false" customHeight="false" outlineLevel="0" collapsed="false">
      <c r="B165" s="188"/>
      <c r="D165" s="180" t="s">
        <v>174</v>
      </c>
      <c r="E165" s="189"/>
      <c r="F165" s="190" t="s">
        <v>3076</v>
      </c>
      <c r="H165" s="191" t="n">
        <v>19</v>
      </c>
      <c r="I165" s="192"/>
      <c r="L165" s="188"/>
      <c r="M165" s="193"/>
      <c r="N165" s="194"/>
      <c r="O165" s="194"/>
      <c r="P165" s="194"/>
      <c r="Q165" s="194"/>
      <c r="R165" s="194"/>
      <c r="S165" s="194"/>
      <c r="T165" s="194"/>
      <c r="U165" s="195"/>
      <c r="AT165" s="189" t="s">
        <v>174</v>
      </c>
      <c r="AU165" s="189" t="s">
        <v>83</v>
      </c>
      <c r="AV165" s="187" t="s">
        <v>83</v>
      </c>
      <c r="AW165" s="187" t="s">
        <v>176</v>
      </c>
      <c r="AX165" s="187" t="s">
        <v>73</v>
      </c>
      <c r="AY165" s="189" t="s">
        <v>165</v>
      </c>
    </row>
    <row r="166" s="187" customFormat="true" ht="12" hidden="false" customHeight="false" outlineLevel="0" collapsed="false">
      <c r="B166" s="188"/>
      <c r="D166" s="180" t="s">
        <v>174</v>
      </c>
      <c r="E166" s="189"/>
      <c r="F166" s="190" t="s">
        <v>3077</v>
      </c>
      <c r="H166" s="191" t="n">
        <v>1</v>
      </c>
      <c r="I166" s="192"/>
      <c r="L166" s="188"/>
      <c r="M166" s="193"/>
      <c r="N166" s="194"/>
      <c r="O166" s="194"/>
      <c r="P166" s="194"/>
      <c r="Q166" s="194"/>
      <c r="R166" s="194"/>
      <c r="S166" s="194"/>
      <c r="T166" s="194"/>
      <c r="U166" s="195"/>
      <c r="AT166" s="189" t="s">
        <v>174</v>
      </c>
      <c r="AU166" s="189" t="s">
        <v>83</v>
      </c>
      <c r="AV166" s="187" t="s">
        <v>83</v>
      </c>
      <c r="AW166" s="187" t="s">
        <v>176</v>
      </c>
      <c r="AX166" s="187" t="s">
        <v>73</v>
      </c>
      <c r="AY166" s="189" t="s">
        <v>165</v>
      </c>
    </row>
    <row r="167" s="187" customFormat="true" ht="12" hidden="false" customHeight="false" outlineLevel="0" collapsed="false">
      <c r="B167" s="188"/>
      <c r="D167" s="180" t="s">
        <v>174</v>
      </c>
      <c r="E167" s="189"/>
      <c r="F167" s="190" t="s">
        <v>3078</v>
      </c>
      <c r="H167" s="191" t="n">
        <v>5</v>
      </c>
      <c r="I167" s="192"/>
      <c r="L167" s="188"/>
      <c r="M167" s="193"/>
      <c r="N167" s="194"/>
      <c r="O167" s="194"/>
      <c r="P167" s="194"/>
      <c r="Q167" s="194"/>
      <c r="R167" s="194"/>
      <c r="S167" s="194"/>
      <c r="T167" s="194"/>
      <c r="U167" s="195"/>
      <c r="AT167" s="189" t="s">
        <v>174</v>
      </c>
      <c r="AU167" s="189" t="s">
        <v>83</v>
      </c>
      <c r="AV167" s="187" t="s">
        <v>83</v>
      </c>
      <c r="AW167" s="187" t="s">
        <v>176</v>
      </c>
      <c r="AX167" s="187" t="s">
        <v>73</v>
      </c>
      <c r="AY167" s="189" t="s">
        <v>165</v>
      </c>
    </row>
    <row r="168" s="187" customFormat="true" ht="12" hidden="false" customHeight="false" outlineLevel="0" collapsed="false">
      <c r="B168" s="188"/>
      <c r="D168" s="180" t="s">
        <v>174</v>
      </c>
      <c r="E168" s="189"/>
      <c r="F168" s="190" t="s">
        <v>3079</v>
      </c>
      <c r="H168" s="191" t="n">
        <v>3</v>
      </c>
      <c r="I168" s="192"/>
      <c r="L168" s="188"/>
      <c r="M168" s="193"/>
      <c r="N168" s="194"/>
      <c r="O168" s="194"/>
      <c r="P168" s="194"/>
      <c r="Q168" s="194"/>
      <c r="R168" s="194"/>
      <c r="S168" s="194"/>
      <c r="T168" s="194"/>
      <c r="U168" s="195"/>
      <c r="AT168" s="189" t="s">
        <v>174</v>
      </c>
      <c r="AU168" s="189" t="s">
        <v>83</v>
      </c>
      <c r="AV168" s="187" t="s">
        <v>83</v>
      </c>
      <c r="AW168" s="187" t="s">
        <v>176</v>
      </c>
      <c r="AX168" s="187" t="s">
        <v>73</v>
      </c>
      <c r="AY168" s="189" t="s">
        <v>165</v>
      </c>
    </row>
    <row r="169" s="187" customFormat="true" ht="12" hidden="false" customHeight="false" outlineLevel="0" collapsed="false">
      <c r="B169" s="188"/>
      <c r="D169" s="180" t="s">
        <v>174</v>
      </c>
      <c r="E169" s="189"/>
      <c r="F169" s="190" t="s">
        <v>3080</v>
      </c>
      <c r="H169" s="191" t="n">
        <v>5</v>
      </c>
      <c r="I169" s="192"/>
      <c r="L169" s="188"/>
      <c r="M169" s="193"/>
      <c r="N169" s="194"/>
      <c r="O169" s="194"/>
      <c r="P169" s="194"/>
      <c r="Q169" s="194"/>
      <c r="R169" s="194"/>
      <c r="S169" s="194"/>
      <c r="T169" s="194"/>
      <c r="U169" s="195"/>
      <c r="AT169" s="189" t="s">
        <v>174</v>
      </c>
      <c r="AU169" s="189" t="s">
        <v>83</v>
      </c>
      <c r="AV169" s="187" t="s">
        <v>83</v>
      </c>
      <c r="AW169" s="187" t="s">
        <v>176</v>
      </c>
      <c r="AX169" s="187" t="s">
        <v>73</v>
      </c>
      <c r="AY169" s="189" t="s">
        <v>165</v>
      </c>
    </row>
    <row r="170" s="187" customFormat="true" ht="12" hidden="false" customHeight="false" outlineLevel="0" collapsed="false">
      <c r="B170" s="188"/>
      <c r="D170" s="180" t="s">
        <v>174</v>
      </c>
      <c r="E170" s="189"/>
      <c r="F170" s="190" t="s">
        <v>3081</v>
      </c>
      <c r="H170" s="191" t="n">
        <v>5</v>
      </c>
      <c r="I170" s="192"/>
      <c r="L170" s="188"/>
      <c r="M170" s="193"/>
      <c r="N170" s="194"/>
      <c r="O170" s="194"/>
      <c r="P170" s="194"/>
      <c r="Q170" s="194"/>
      <c r="R170" s="194"/>
      <c r="S170" s="194"/>
      <c r="T170" s="194"/>
      <c r="U170" s="195"/>
      <c r="AT170" s="189" t="s">
        <v>174</v>
      </c>
      <c r="AU170" s="189" t="s">
        <v>83</v>
      </c>
      <c r="AV170" s="187" t="s">
        <v>83</v>
      </c>
      <c r="AW170" s="187" t="s">
        <v>176</v>
      </c>
      <c r="AX170" s="187" t="s">
        <v>73</v>
      </c>
      <c r="AY170" s="189" t="s">
        <v>165</v>
      </c>
    </row>
    <row r="171" s="187" customFormat="true" ht="12" hidden="false" customHeight="false" outlineLevel="0" collapsed="false">
      <c r="B171" s="188"/>
      <c r="D171" s="180" t="s">
        <v>174</v>
      </c>
      <c r="E171" s="189"/>
      <c r="F171" s="190" t="s">
        <v>3082</v>
      </c>
      <c r="H171" s="191" t="n">
        <v>2</v>
      </c>
      <c r="I171" s="192"/>
      <c r="L171" s="188"/>
      <c r="M171" s="193"/>
      <c r="N171" s="194"/>
      <c r="O171" s="194"/>
      <c r="P171" s="194"/>
      <c r="Q171" s="194"/>
      <c r="R171" s="194"/>
      <c r="S171" s="194"/>
      <c r="T171" s="194"/>
      <c r="U171" s="195"/>
      <c r="AT171" s="189" t="s">
        <v>174</v>
      </c>
      <c r="AU171" s="189" t="s">
        <v>83</v>
      </c>
      <c r="AV171" s="187" t="s">
        <v>83</v>
      </c>
      <c r="AW171" s="187" t="s">
        <v>176</v>
      </c>
      <c r="AX171" s="187" t="s">
        <v>73</v>
      </c>
      <c r="AY171" s="189" t="s">
        <v>165</v>
      </c>
    </row>
    <row r="172" s="196" customFormat="true" ht="12" hidden="false" customHeight="false" outlineLevel="0" collapsed="false">
      <c r="B172" s="197"/>
      <c r="D172" s="180" t="s">
        <v>174</v>
      </c>
      <c r="E172" s="198"/>
      <c r="F172" s="199" t="s">
        <v>178</v>
      </c>
      <c r="H172" s="200" t="n">
        <v>40</v>
      </c>
      <c r="I172" s="201"/>
      <c r="L172" s="197"/>
      <c r="M172" s="202"/>
      <c r="N172" s="203"/>
      <c r="O172" s="203"/>
      <c r="P172" s="203"/>
      <c r="Q172" s="203"/>
      <c r="R172" s="203"/>
      <c r="S172" s="203"/>
      <c r="T172" s="203"/>
      <c r="U172" s="204"/>
      <c r="AT172" s="198" t="s">
        <v>174</v>
      </c>
      <c r="AU172" s="198" t="s">
        <v>83</v>
      </c>
      <c r="AV172" s="196" t="s">
        <v>172</v>
      </c>
      <c r="AW172" s="196" t="s">
        <v>176</v>
      </c>
      <c r="AX172" s="196" t="s">
        <v>81</v>
      </c>
      <c r="AY172" s="198" t="s">
        <v>165</v>
      </c>
    </row>
    <row r="173" s="22" customFormat="true" ht="16.5" hidden="false" customHeight="true" outlineLevel="0" collapsed="false">
      <c r="B173" s="164"/>
      <c r="C173" s="165" t="s">
        <v>8</v>
      </c>
      <c r="D173" s="165" t="s">
        <v>167</v>
      </c>
      <c r="E173" s="166" t="s">
        <v>3083</v>
      </c>
      <c r="F173" s="167" t="s">
        <v>3084</v>
      </c>
      <c r="G173" s="168" t="s">
        <v>403</v>
      </c>
      <c r="H173" s="169" t="n">
        <v>43</v>
      </c>
      <c r="I173" s="170"/>
      <c r="J173" s="171" t="n">
        <f aca="false">ROUND(I173*H173,2)</f>
        <v>0</v>
      </c>
      <c r="K173" s="167" t="s">
        <v>171</v>
      </c>
      <c r="L173" s="23"/>
      <c r="M173" s="172"/>
      <c r="N173" s="173" t="s">
        <v>44</v>
      </c>
      <c r="O173" s="54"/>
      <c r="P173" s="174" t="n">
        <f aca="false">O173*H173</f>
        <v>0</v>
      </c>
      <c r="Q173" s="174" t="n">
        <v>0</v>
      </c>
      <c r="R173" s="174" t="n">
        <f aca="false">Q173*H173</f>
        <v>0</v>
      </c>
      <c r="S173" s="174" t="n">
        <v>0</v>
      </c>
      <c r="T173" s="174" t="n">
        <f aca="false">S173*H173</f>
        <v>0</v>
      </c>
      <c r="U173" s="175"/>
      <c r="AR173" s="176" t="s">
        <v>273</v>
      </c>
      <c r="AT173" s="176" t="s">
        <v>167</v>
      </c>
      <c r="AU173" s="176" t="s">
        <v>83</v>
      </c>
      <c r="AY173" s="3" t="s">
        <v>165</v>
      </c>
      <c r="BE173" s="177" t="n">
        <f aca="false">IF(N173="základní",J173,0)</f>
        <v>0</v>
      </c>
      <c r="BF173" s="177" t="n">
        <f aca="false">IF(N173="snížená",J173,0)</f>
        <v>0</v>
      </c>
      <c r="BG173" s="177" t="n">
        <f aca="false">IF(N173="zákl. přenesená",J173,0)</f>
        <v>0</v>
      </c>
      <c r="BH173" s="177" t="n">
        <f aca="false">IF(N173="sníž. přenesená",J173,0)</f>
        <v>0</v>
      </c>
      <c r="BI173" s="177" t="n">
        <f aca="false">IF(N173="nulová",J173,0)</f>
        <v>0</v>
      </c>
      <c r="BJ173" s="3" t="s">
        <v>81</v>
      </c>
      <c r="BK173" s="177" t="n">
        <f aca="false">ROUND(I173*H173,2)</f>
        <v>0</v>
      </c>
      <c r="BL173" s="3" t="s">
        <v>273</v>
      </c>
      <c r="BM173" s="176" t="s">
        <v>3085</v>
      </c>
    </row>
    <row r="174" s="187" customFormat="true" ht="12" hidden="false" customHeight="false" outlineLevel="0" collapsed="false">
      <c r="B174" s="188"/>
      <c r="D174" s="180" t="s">
        <v>174</v>
      </c>
      <c r="E174" s="189"/>
      <c r="F174" s="190" t="s">
        <v>3086</v>
      </c>
      <c r="H174" s="191" t="n">
        <v>8</v>
      </c>
      <c r="I174" s="192"/>
      <c r="L174" s="188"/>
      <c r="M174" s="193"/>
      <c r="N174" s="194"/>
      <c r="O174" s="194"/>
      <c r="P174" s="194"/>
      <c r="Q174" s="194"/>
      <c r="R174" s="194"/>
      <c r="S174" s="194"/>
      <c r="T174" s="194"/>
      <c r="U174" s="195"/>
      <c r="AT174" s="189" t="s">
        <v>174</v>
      </c>
      <c r="AU174" s="189" t="s">
        <v>83</v>
      </c>
      <c r="AV174" s="187" t="s">
        <v>83</v>
      </c>
      <c r="AW174" s="187" t="s">
        <v>176</v>
      </c>
      <c r="AX174" s="187" t="s">
        <v>73</v>
      </c>
      <c r="AY174" s="189" t="s">
        <v>165</v>
      </c>
    </row>
    <row r="175" s="187" customFormat="true" ht="12" hidden="false" customHeight="false" outlineLevel="0" collapsed="false">
      <c r="B175" s="188"/>
      <c r="D175" s="180" t="s">
        <v>174</v>
      </c>
      <c r="E175" s="189"/>
      <c r="F175" s="190" t="s">
        <v>3087</v>
      </c>
      <c r="H175" s="191" t="n">
        <v>1</v>
      </c>
      <c r="I175" s="192"/>
      <c r="L175" s="188"/>
      <c r="M175" s="193"/>
      <c r="N175" s="194"/>
      <c r="O175" s="194"/>
      <c r="P175" s="194"/>
      <c r="Q175" s="194"/>
      <c r="R175" s="194"/>
      <c r="S175" s="194"/>
      <c r="T175" s="194"/>
      <c r="U175" s="195"/>
      <c r="AT175" s="189" t="s">
        <v>174</v>
      </c>
      <c r="AU175" s="189" t="s">
        <v>83</v>
      </c>
      <c r="AV175" s="187" t="s">
        <v>83</v>
      </c>
      <c r="AW175" s="187" t="s">
        <v>176</v>
      </c>
      <c r="AX175" s="187" t="s">
        <v>73</v>
      </c>
      <c r="AY175" s="189" t="s">
        <v>165</v>
      </c>
    </row>
    <row r="176" s="187" customFormat="true" ht="12" hidden="false" customHeight="false" outlineLevel="0" collapsed="false">
      <c r="B176" s="188"/>
      <c r="D176" s="180" t="s">
        <v>174</v>
      </c>
      <c r="E176" s="189"/>
      <c r="F176" s="190" t="s">
        <v>3088</v>
      </c>
      <c r="H176" s="191" t="n">
        <v>28</v>
      </c>
      <c r="I176" s="192"/>
      <c r="L176" s="188"/>
      <c r="M176" s="193"/>
      <c r="N176" s="194"/>
      <c r="O176" s="194"/>
      <c r="P176" s="194"/>
      <c r="Q176" s="194"/>
      <c r="R176" s="194"/>
      <c r="S176" s="194"/>
      <c r="T176" s="194"/>
      <c r="U176" s="195"/>
      <c r="AT176" s="189" t="s">
        <v>174</v>
      </c>
      <c r="AU176" s="189" t="s">
        <v>83</v>
      </c>
      <c r="AV176" s="187" t="s">
        <v>83</v>
      </c>
      <c r="AW176" s="187" t="s">
        <v>176</v>
      </c>
      <c r="AX176" s="187" t="s">
        <v>73</v>
      </c>
      <c r="AY176" s="189" t="s">
        <v>165</v>
      </c>
    </row>
    <row r="177" s="187" customFormat="true" ht="12" hidden="false" customHeight="false" outlineLevel="0" collapsed="false">
      <c r="B177" s="188"/>
      <c r="D177" s="180" t="s">
        <v>174</v>
      </c>
      <c r="E177" s="189"/>
      <c r="F177" s="190" t="s">
        <v>3089</v>
      </c>
      <c r="H177" s="191" t="n">
        <v>6</v>
      </c>
      <c r="I177" s="192"/>
      <c r="L177" s="188"/>
      <c r="M177" s="193"/>
      <c r="N177" s="194"/>
      <c r="O177" s="194"/>
      <c r="P177" s="194"/>
      <c r="Q177" s="194"/>
      <c r="R177" s="194"/>
      <c r="S177" s="194"/>
      <c r="T177" s="194"/>
      <c r="U177" s="195"/>
      <c r="AT177" s="189" t="s">
        <v>174</v>
      </c>
      <c r="AU177" s="189" t="s">
        <v>83</v>
      </c>
      <c r="AV177" s="187" t="s">
        <v>83</v>
      </c>
      <c r="AW177" s="187" t="s">
        <v>176</v>
      </c>
      <c r="AX177" s="187" t="s">
        <v>73</v>
      </c>
      <c r="AY177" s="189" t="s">
        <v>165</v>
      </c>
    </row>
    <row r="178" s="196" customFormat="true" ht="12" hidden="false" customHeight="false" outlineLevel="0" collapsed="false">
      <c r="B178" s="197"/>
      <c r="D178" s="180" t="s">
        <v>174</v>
      </c>
      <c r="E178" s="198"/>
      <c r="F178" s="199" t="s">
        <v>178</v>
      </c>
      <c r="H178" s="200" t="n">
        <v>43</v>
      </c>
      <c r="I178" s="201"/>
      <c r="L178" s="197"/>
      <c r="M178" s="202"/>
      <c r="N178" s="203"/>
      <c r="O178" s="203"/>
      <c r="P178" s="203"/>
      <c r="Q178" s="203"/>
      <c r="R178" s="203"/>
      <c r="S178" s="203"/>
      <c r="T178" s="203"/>
      <c r="U178" s="204"/>
      <c r="AT178" s="198" t="s">
        <v>174</v>
      </c>
      <c r="AU178" s="198" t="s">
        <v>83</v>
      </c>
      <c r="AV178" s="196" t="s">
        <v>172</v>
      </c>
      <c r="AW178" s="196" t="s">
        <v>176</v>
      </c>
      <c r="AX178" s="196" t="s">
        <v>81</v>
      </c>
      <c r="AY178" s="198" t="s">
        <v>165</v>
      </c>
    </row>
    <row r="179" s="22" customFormat="true" ht="16.5" hidden="false" customHeight="true" outlineLevel="0" collapsed="false">
      <c r="B179" s="164"/>
      <c r="C179" s="165" t="s">
        <v>273</v>
      </c>
      <c r="D179" s="165" t="s">
        <v>167</v>
      </c>
      <c r="E179" s="166" t="s">
        <v>3090</v>
      </c>
      <c r="F179" s="167" t="s">
        <v>3091</v>
      </c>
      <c r="G179" s="168" t="s">
        <v>403</v>
      </c>
      <c r="H179" s="169" t="n">
        <v>5</v>
      </c>
      <c r="I179" s="170"/>
      <c r="J179" s="171" t="n">
        <f aca="false">ROUND(I179*H179,2)</f>
        <v>0</v>
      </c>
      <c r="K179" s="167" t="s">
        <v>171</v>
      </c>
      <c r="L179" s="23"/>
      <c r="M179" s="172"/>
      <c r="N179" s="173" t="s">
        <v>44</v>
      </c>
      <c r="O179" s="54"/>
      <c r="P179" s="174" t="n">
        <f aca="false">O179*H179</f>
        <v>0</v>
      </c>
      <c r="Q179" s="174" t="n">
        <v>0.00077</v>
      </c>
      <c r="R179" s="174" t="n">
        <f aca="false">Q179*H179</f>
        <v>0.00385</v>
      </c>
      <c r="S179" s="174" t="n">
        <v>0</v>
      </c>
      <c r="T179" s="174" t="n">
        <f aca="false">S179*H179</f>
        <v>0</v>
      </c>
      <c r="U179" s="175"/>
      <c r="AR179" s="176" t="s">
        <v>273</v>
      </c>
      <c r="AT179" s="176" t="s">
        <v>167</v>
      </c>
      <c r="AU179" s="176" t="s">
        <v>83</v>
      </c>
      <c r="AY179" s="3" t="s">
        <v>165</v>
      </c>
      <c r="BE179" s="177" t="n">
        <f aca="false">IF(N179="základní",J179,0)</f>
        <v>0</v>
      </c>
      <c r="BF179" s="177" t="n">
        <f aca="false">IF(N179="snížená",J179,0)</f>
        <v>0</v>
      </c>
      <c r="BG179" s="177" t="n">
        <f aca="false">IF(N179="zákl. přenesená",J179,0)</f>
        <v>0</v>
      </c>
      <c r="BH179" s="177" t="n">
        <f aca="false">IF(N179="sníž. přenesená",J179,0)</f>
        <v>0</v>
      </c>
      <c r="BI179" s="177" t="n">
        <f aca="false">IF(N179="nulová",J179,0)</f>
        <v>0</v>
      </c>
      <c r="BJ179" s="3" t="s">
        <v>81</v>
      </c>
      <c r="BK179" s="177" t="n">
        <f aca="false">ROUND(I179*H179,2)</f>
        <v>0</v>
      </c>
      <c r="BL179" s="3" t="s">
        <v>273</v>
      </c>
      <c r="BM179" s="176" t="s">
        <v>3092</v>
      </c>
    </row>
    <row r="180" s="178" customFormat="true" ht="12" hidden="false" customHeight="false" outlineLevel="0" collapsed="false">
      <c r="B180" s="179"/>
      <c r="D180" s="180" t="s">
        <v>174</v>
      </c>
      <c r="E180" s="181"/>
      <c r="F180" s="182" t="s">
        <v>3093</v>
      </c>
      <c r="H180" s="181"/>
      <c r="I180" s="183"/>
      <c r="L180" s="179"/>
      <c r="M180" s="184"/>
      <c r="N180" s="185"/>
      <c r="O180" s="185"/>
      <c r="P180" s="185"/>
      <c r="Q180" s="185"/>
      <c r="R180" s="185"/>
      <c r="S180" s="185"/>
      <c r="T180" s="185"/>
      <c r="U180" s="186"/>
      <c r="AT180" s="181" t="s">
        <v>174</v>
      </c>
      <c r="AU180" s="181" t="s">
        <v>83</v>
      </c>
      <c r="AV180" s="178" t="s">
        <v>81</v>
      </c>
      <c r="AW180" s="178" t="s">
        <v>176</v>
      </c>
      <c r="AX180" s="178" t="s">
        <v>73</v>
      </c>
      <c r="AY180" s="181" t="s">
        <v>165</v>
      </c>
    </row>
    <row r="181" s="187" customFormat="true" ht="12" hidden="false" customHeight="false" outlineLevel="0" collapsed="false">
      <c r="B181" s="188"/>
      <c r="D181" s="180" t="s">
        <v>174</v>
      </c>
      <c r="E181" s="189"/>
      <c r="F181" s="190" t="s">
        <v>3094</v>
      </c>
      <c r="H181" s="191" t="n">
        <v>5</v>
      </c>
      <c r="I181" s="192"/>
      <c r="L181" s="188"/>
      <c r="M181" s="193"/>
      <c r="N181" s="194"/>
      <c r="O181" s="194"/>
      <c r="P181" s="194"/>
      <c r="Q181" s="194"/>
      <c r="R181" s="194"/>
      <c r="S181" s="194"/>
      <c r="T181" s="194"/>
      <c r="U181" s="195"/>
      <c r="AT181" s="189" t="s">
        <v>174</v>
      </c>
      <c r="AU181" s="189" t="s">
        <v>83</v>
      </c>
      <c r="AV181" s="187" t="s">
        <v>83</v>
      </c>
      <c r="AW181" s="187" t="s">
        <v>176</v>
      </c>
      <c r="AX181" s="187" t="s">
        <v>73</v>
      </c>
      <c r="AY181" s="189" t="s">
        <v>165</v>
      </c>
    </row>
    <row r="182" s="196" customFormat="true" ht="12" hidden="false" customHeight="false" outlineLevel="0" collapsed="false">
      <c r="B182" s="197"/>
      <c r="D182" s="180" t="s">
        <v>174</v>
      </c>
      <c r="E182" s="198"/>
      <c r="F182" s="199" t="s">
        <v>178</v>
      </c>
      <c r="H182" s="200" t="n">
        <v>5</v>
      </c>
      <c r="I182" s="201"/>
      <c r="L182" s="197"/>
      <c r="M182" s="202"/>
      <c r="N182" s="203"/>
      <c r="O182" s="203"/>
      <c r="P182" s="203"/>
      <c r="Q182" s="203"/>
      <c r="R182" s="203"/>
      <c r="S182" s="203"/>
      <c r="T182" s="203"/>
      <c r="U182" s="204"/>
      <c r="AT182" s="198" t="s">
        <v>174</v>
      </c>
      <c r="AU182" s="198" t="s">
        <v>83</v>
      </c>
      <c r="AV182" s="196" t="s">
        <v>172</v>
      </c>
      <c r="AW182" s="196" t="s">
        <v>176</v>
      </c>
      <c r="AX182" s="196" t="s">
        <v>81</v>
      </c>
      <c r="AY182" s="198" t="s">
        <v>165</v>
      </c>
    </row>
    <row r="183" s="22" customFormat="true" ht="24" hidden="false" customHeight="true" outlineLevel="0" collapsed="false">
      <c r="B183" s="164"/>
      <c r="C183" s="165" t="s">
        <v>286</v>
      </c>
      <c r="D183" s="165" t="s">
        <v>167</v>
      </c>
      <c r="E183" s="166" t="s">
        <v>3095</v>
      </c>
      <c r="F183" s="167" t="s">
        <v>3096</v>
      </c>
      <c r="G183" s="168" t="s">
        <v>403</v>
      </c>
      <c r="H183" s="169" t="n">
        <v>1</v>
      </c>
      <c r="I183" s="170"/>
      <c r="J183" s="171" t="n">
        <f aca="false">ROUND(I183*H183,2)</f>
        <v>0</v>
      </c>
      <c r="K183" s="167" t="s">
        <v>171</v>
      </c>
      <c r="L183" s="23"/>
      <c r="M183" s="172"/>
      <c r="N183" s="173" t="s">
        <v>44</v>
      </c>
      <c r="O183" s="54"/>
      <c r="P183" s="174" t="n">
        <f aca="false">O183*H183</f>
        <v>0</v>
      </c>
      <c r="Q183" s="174" t="n">
        <v>0.00101</v>
      </c>
      <c r="R183" s="174" t="n">
        <f aca="false">Q183*H183</f>
        <v>0.00101</v>
      </c>
      <c r="S183" s="174" t="n">
        <v>0</v>
      </c>
      <c r="T183" s="174" t="n">
        <f aca="false">S183*H183</f>
        <v>0</v>
      </c>
      <c r="U183" s="175"/>
      <c r="AR183" s="176" t="s">
        <v>273</v>
      </c>
      <c r="AT183" s="176" t="s">
        <v>167</v>
      </c>
      <c r="AU183" s="176" t="s">
        <v>83</v>
      </c>
      <c r="AY183" s="3" t="s">
        <v>165</v>
      </c>
      <c r="BE183" s="177" t="n">
        <f aca="false">IF(N183="základní",J183,0)</f>
        <v>0</v>
      </c>
      <c r="BF183" s="177" t="n">
        <f aca="false">IF(N183="snížená",J183,0)</f>
        <v>0</v>
      </c>
      <c r="BG183" s="177" t="n">
        <f aca="false">IF(N183="zákl. přenesená",J183,0)</f>
        <v>0</v>
      </c>
      <c r="BH183" s="177" t="n">
        <f aca="false">IF(N183="sníž. přenesená",J183,0)</f>
        <v>0</v>
      </c>
      <c r="BI183" s="177" t="n">
        <f aca="false">IF(N183="nulová",J183,0)</f>
        <v>0</v>
      </c>
      <c r="BJ183" s="3" t="s">
        <v>81</v>
      </c>
      <c r="BK183" s="177" t="n">
        <f aca="false">ROUND(I183*H183,2)</f>
        <v>0</v>
      </c>
      <c r="BL183" s="3" t="s">
        <v>273</v>
      </c>
      <c r="BM183" s="176" t="s">
        <v>3097</v>
      </c>
    </row>
    <row r="184" s="187" customFormat="true" ht="12" hidden="false" customHeight="false" outlineLevel="0" collapsed="false">
      <c r="B184" s="188"/>
      <c r="D184" s="180" t="s">
        <v>174</v>
      </c>
      <c r="E184" s="189"/>
      <c r="F184" s="190" t="s">
        <v>421</v>
      </c>
      <c r="H184" s="191" t="n">
        <v>1</v>
      </c>
      <c r="I184" s="192"/>
      <c r="L184" s="188"/>
      <c r="M184" s="193"/>
      <c r="N184" s="194"/>
      <c r="O184" s="194"/>
      <c r="P184" s="194"/>
      <c r="Q184" s="194"/>
      <c r="R184" s="194"/>
      <c r="S184" s="194"/>
      <c r="T184" s="194"/>
      <c r="U184" s="195"/>
      <c r="AT184" s="189" t="s">
        <v>174</v>
      </c>
      <c r="AU184" s="189" t="s">
        <v>83</v>
      </c>
      <c r="AV184" s="187" t="s">
        <v>83</v>
      </c>
      <c r="AW184" s="187" t="s">
        <v>176</v>
      </c>
      <c r="AX184" s="187" t="s">
        <v>73</v>
      </c>
      <c r="AY184" s="189" t="s">
        <v>165</v>
      </c>
    </row>
    <row r="185" s="196" customFormat="true" ht="12" hidden="false" customHeight="false" outlineLevel="0" collapsed="false">
      <c r="B185" s="197"/>
      <c r="D185" s="180" t="s">
        <v>174</v>
      </c>
      <c r="E185" s="198"/>
      <c r="F185" s="199" t="s">
        <v>178</v>
      </c>
      <c r="H185" s="200" t="n">
        <v>1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3"/>
      <c r="U185" s="204"/>
      <c r="AT185" s="198" t="s">
        <v>174</v>
      </c>
      <c r="AU185" s="198" t="s">
        <v>83</v>
      </c>
      <c r="AV185" s="196" t="s">
        <v>172</v>
      </c>
      <c r="AW185" s="196" t="s">
        <v>176</v>
      </c>
      <c r="AX185" s="196" t="s">
        <v>81</v>
      </c>
      <c r="AY185" s="198" t="s">
        <v>165</v>
      </c>
    </row>
    <row r="186" s="22" customFormat="true" ht="24" hidden="false" customHeight="true" outlineLevel="0" collapsed="false">
      <c r="B186" s="164"/>
      <c r="C186" s="165" t="s">
        <v>291</v>
      </c>
      <c r="D186" s="165" t="s">
        <v>167</v>
      </c>
      <c r="E186" s="166" t="s">
        <v>3098</v>
      </c>
      <c r="F186" s="167" t="s">
        <v>3099</v>
      </c>
      <c r="G186" s="168" t="s">
        <v>403</v>
      </c>
      <c r="H186" s="169" t="n">
        <v>7</v>
      </c>
      <c r="I186" s="170"/>
      <c r="J186" s="171" t="n">
        <f aca="false">ROUND(I186*H186,2)</f>
        <v>0</v>
      </c>
      <c r="K186" s="167" t="s">
        <v>171</v>
      </c>
      <c r="L186" s="23"/>
      <c r="M186" s="172"/>
      <c r="N186" s="173" t="s">
        <v>44</v>
      </c>
      <c r="O186" s="54"/>
      <c r="P186" s="174" t="n">
        <f aca="false">O186*H186</f>
        <v>0</v>
      </c>
      <c r="Q186" s="174" t="n">
        <v>0.00022</v>
      </c>
      <c r="R186" s="174" t="n">
        <f aca="false">Q186*H186</f>
        <v>0.00154</v>
      </c>
      <c r="S186" s="174" t="n">
        <v>0</v>
      </c>
      <c r="T186" s="174" t="n">
        <f aca="false">S186*H186</f>
        <v>0</v>
      </c>
      <c r="U186" s="175"/>
      <c r="AR186" s="176" t="s">
        <v>273</v>
      </c>
      <c r="AT186" s="176" t="s">
        <v>167</v>
      </c>
      <c r="AU186" s="176" t="s">
        <v>83</v>
      </c>
      <c r="AY186" s="3" t="s">
        <v>165</v>
      </c>
      <c r="BE186" s="177" t="n">
        <f aca="false">IF(N186="základní",J186,0)</f>
        <v>0</v>
      </c>
      <c r="BF186" s="177" t="n">
        <f aca="false">IF(N186="snížená",J186,0)</f>
        <v>0</v>
      </c>
      <c r="BG186" s="177" t="n">
        <f aca="false">IF(N186="zákl. přenesená",J186,0)</f>
        <v>0</v>
      </c>
      <c r="BH186" s="177" t="n">
        <f aca="false">IF(N186="sníž. přenesená",J186,0)</f>
        <v>0</v>
      </c>
      <c r="BI186" s="177" t="n">
        <f aca="false">IF(N186="nulová",J186,0)</f>
        <v>0</v>
      </c>
      <c r="BJ186" s="3" t="s">
        <v>81</v>
      </c>
      <c r="BK186" s="177" t="n">
        <f aca="false">ROUND(I186*H186,2)</f>
        <v>0</v>
      </c>
      <c r="BL186" s="3" t="s">
        <v>273</v>
      </c>
      <c r="BM186" s="176" t="s">
        <v>3100</v>
      </c>
    </row>
    <row r="187" s="187" customFormat="true" ht="12" hidden="false" customHeight="false" outlineLevel="0" collapsed="false">
      <c r="B187" s="188"/>
      <c r="D187" s="180" t="s">
        <v>174</v>
      </c>
      <c r="E187" s="189"/>
      <c r="F187" s="190" t="s">
        <v>3081</v>
      </c>
      <c r="H187" s="191" t="n">
        <v>5</v>
      </c>
      <c r="I187" s="192"/>
      <c r="L187" s="188"/>
      <c r="M187" s="193"/>
      <c r="N187" s="194"/>
      <c r="O187" s="194"/>
      <c r="P187" s="194"/>
      <c r="Q187" s="194"/>
      <c r="R187" s="194"/>
      <c r="S187" s="194"/>
      <c r="T187" s="194"/>
      <c r="U187" s="195"/>
      <c r="AT187" s="189" t="s">
        <v>174</v>
      </c>
      <c r="AU187" s="189" t="s">
        <v>83</v>
      </c>
      <c r="AV187" s="187" t="s">
        <v>83</v>
      </c>
      <c r="AW187" s="187" t="s">
        <v>176</v>
      </c>
      <c r="AX187" s="187" t="s">
        <v>73</v>
      </c>
      <c r="AY187" s="189" t="s">
        <v>165</v>
      </c>
    </row>
    <row r="188" s="187" customFormat="true" ht="12" hidden="false" customHeight="false" outlineLevel="0" collapsed="false">
      <c r="B188" s="188"/>
      <c r="D188" s="180" t="s">
        <v>174</v>
      </c>
      <c r="E188" s="189"/>
      <c r="F188" s="190" t="s">
        <v>3101</v>
      </c>
      <c r="H188" s="191" t="n">
        <v>2</v>
      </c>
      <c r="I188" s="192"/>
      <c r="L188" s="188"/>
      <c r="M188" s="193"/>
      <c r="N188" s="194"/>
      <c r="O188" s="194"/>
      <c r="P188" s="194"/>
      <c r="Q188" s="194"/>
      <c r="R188" s="194"/>
      <c r="S188" s="194"/>
      <c r="T188" s="194"/>
      <c r="U188" s="195"/>
      <c r="AT188" s="189" t="s">
        <v>174</v>
      </c>
      <c r="AU188" s="189" t="s">
        <v>83</v>
      </c>
      <c r="AV188" s="187" t="s">
        <v>83</v>
      </c>
      <c r="AW188" s="187" t="s">
        <v>176</v>
      </c>
      <c r="AX188" s="187" t="s">
        <v>73</v>
      </c>
      <c r="AY188" s="189" t="s">
        <v>165</v>
      </c>
    </row>
    <row r="189" s="196" customFormat="true" ht="12" hidden="false" customHeight="false" outlineLevel="0" collapsed="false">
      <c r="B189" s="197"/>
      <c r="D189" s="180" t="s">
        <v>174</v>
      </c>
      <c r="E189" s="198"/>
      <c r="F189" s="199" t="s">
        <v>178</v>
      </c>
      <c r="H189" s="200" t="n">
        <v>7</v>
      </c>
      <c r="I189" s="201"/>
      <c r="L189" s="197"/>
      <c r="M189" s="202"/>
      <c r="N189" s="203"/>
      <c r="O189" s="203"/>
      <c r="P189" s="203"/>
      <c r="Q189" s="203"/>
      <c r="R189" s="203"/>
      <c r="S189" s="203"/>
      <c r="T189" s="203"/>
      <c r="U189" s="204"/>
      <c r="AT189" s="198" t="s">
        <v>174</v>
      </c>
      <c r="AU189" s="198" t="s">
        <v>83</v>
      </c>
      <c r="AV189" s="196" t="s">
        <v>172</v>
      </c>
      <c r="AW189" s="196" t="s">
        <v>176</v>
      </c>
      <c r="AX189" s="196" t="s">
        <v>81</v>
      </c>
      <c r="AY189" s="198" t="s">
        <v>165</v>
      </c>
    </row>
    <row r="190" s="22" customFormat="true" ht="16.5" hidden="false" customHeight="true" outlineLevel="0" collapsed="false">
      <c r="B190" s="164"/>
      <c r="C190" s="165" t="s">
        <v>300</v>
      </c>
      <c r="D190" s="165" t="s">
        <v>167</v>
      </c>
      <c r="E190" s="166" t="s">
        <v>3102</v>
      </c>
      <c r="F190" s="167" t="s">
        <v>3103</v>
      </c>
      <c r="G190" s="168" t="s">
        <v>403</v>
      </c>
      <c r="H190" s="169" t="n">
        <v>6</v>
      </c>
      <c r="I190" s="170"/>
      <c r="J190" s="171" t="n">
        <f aca="false">ROUND(I190*H190,2)</f>
        <v>0</v>
      </c>
      <c r="K190" s="167" t="s">
        <v>171</v>
      </c>
      <c r="L190" s="23"/>
      <c r="M190" s="172"/>
      <c r="N190" s="173" t="s">
        <v>44</v>
      </c>
      <c r="O190" s="54"/>
      <c r="P190" s="174" t="n">
        <f aca="false">O190*H190</f>
        <v>0</v>
      </c>
      <c r="Q190" s="174" t="n">
        <v>0.00029</v>
      </c>
      <c r="R190" s="174" t="n">
        <f aca="false">Q190*H190</f>
        <v>0.00174</v>
      </c>
      <c r="S190" s="174" t="n">
        <v>0</v>
      </c>
      <c r="T190" s="174" t="n">
        <f aca="false">S190*H190</f>
        <v>0</v>
      </c>
      <c r="U190" s="175"/>
      <c r="AR190" s="176" t="s">
        <v>273</v>
      </c>
      <c r="AT190" s="176" t="s">
        <v>167</v>
      </c>
      <c r="AU190" s="176" t="s">
        <v>83</v>
      </c>
      <c r="AY190" s="3" t="s">
        <v>165</v>
      </c>
      <c r="BE190" s="177" t="n">
        <f aca="false">IF(N190="základní",J190,0)</f>
        <v>0</v>
      </c>
      <c r="BF190" s="177" t="n">
        <f aca="false">IF(N190="snížená",J190,0)</f>
        <v>0</v>
      </c>
      <c r="BG190" s="177" t="n">
        <f aca="false">IF(N190="zákl. přenesená",J190,0)</f>
        <v>0</v>
      </c>
      <c r="BH190" s="177" t="n">
        <f aca="false">IF(N190="sníž. přenesená",J190,0)</f>
        <v>0</v>
      </c>
      <c r="BI190" s="177" t="n">
        <f aca="false">IF(N190="nulová",J190,0)</f>
        <v>0</v>
      </c>
      <c r="BJ190" s="3" t="s">
        <v>81</v>
      </c>
      <c r="BK190" s="177" t="n">
        <f aca="false">ROUND(I190*H190,2)</f>
        <v>0</v>
      </c>
      <c r="BL190" s="3" t="s">
        <v>273</v>
      </c>
      <c r="BM190" s="176" t="s">
        <v>3104</v>
      </c>
    </row>
    <row r="191" s="187" customFormat="true" ht="12" hidden="false" customHeight="false" outlineLevel="0" collapsed="false">
      <c r="B191" s="188"/>
      <c r="D191" s="180" t="s">
        <v>174</v>
      </c>
      <c r="E191" s="189"/>
      <c r="F191" s="190" t="s">
        <v>172</v>
      </c>
      <c r="H191" s="191" t="n">
        <v>4</v>
      </c>
      <c r="I191" s="192"/>
      <c r="L191" s="188"/>
      <c r="M191" s="193"/>
      <c r="N191" s="194"/>
      <c r="O191" s="194"/>
      <c r="P191" s="194"/>
      <c r="Q191" s="194"/>
      <c r="R191" s="194"/>
      <c r="S191" s="194"/>
      <c r="T191" s="194"/>
      <c r="U191" s="195"/>
      <c r="AT191" s="189" t="s">
        <v>174</v>
      </c>
      <c r="AU191" s="189" t="s">
        <v>83</v>
      </c>
      <c r="AV191" s="187" t="s">
        <v>83</v>
      </c>
      <c r="AW191" s="187" t="s">
        <v>176</v>
      </c>
      <c r="AX191" s="187" t="s">
        <v>73</v>
      </c>
      <c r="AY191" s="189" t="s">
        <v>165</v>
      </c>
    </row>
    <row r="192" s="187" customFormat="true" ht="12" hidden="false" customHeight="false" outlineLevel="0" collapsed="false">
      <c r="B192" s="188"/>
      <c r="D192" s="180" t="s">
        <v>174</v>
      </c>
      <c r="E192" s="189"/>
      <c r="F192" s="190" t="s">
        <v>3105</v>
      </c>
      <c r="H192" s="191" t="n">
        <v>2</v>
      </c>
      <c r="I192" s="192"/>
      <c r="L192" s="188"/>
      <c r="M192" s="193"/>
      <c r="N192" s="194"/>
      <c r="O192" s="194"/>
      <c r="P192" s="194"/>
      <c r="Q192" s="194"/>
      <c r="R192" s="194"/>
      <c r="S192" s="194"/>
      <c r="T192" s="194"/>
      <c r="U192" s="195"/>
      <c r="AT192" s="189" t="s">
        <v>174</v>
      </c>
      <c r="AU192" s="189" t="s">
        <v>83</v>
      </c>
      <c r="AV192" s="187" t="s">
        <v>83</v>
      </c>
      <c r="AW192" s="187" t="s">
        <v>176</v>
      </c>
      <c r="AX192" s="187" t="s">
        <v>73</v>
      </c>
      <c r="AY192" s="189" t="s">
        <v>165</v>
      </c>
    </row>
    <row r="193" s="196" customFormat="true" ht="12" hidden="false" customHeight="false" outlineLevel="0" collapsed="false">
      <c r="B193" s="197"/>
      <c r="D193" s="180" t="s">
        <v>174</v>
      </c>
      <c r="E193" s="198"/>
      <c r="F193" s="199" t="s">
        <v>178</v>
      </c>
      <c r="H193" s="200" t="n">
        <v>6</v>
      </c>
      <c r="I193" s="201"/>
      <c r="L193" s="197"/>
      <c r="M193" s="202"/>
      <c r="N193" s="203"/>
      <c r="O193" s="203"/>
      <c r="P193" s="203"/>
      <c r="Q193" s="203"/>
      <c r="R193" s="203"/>
      <c r="S193" s="203"/>
      <c r="T193" s="203"/>
      <c r="U193" s="204"/>
      <c r="AT193" s="198" t="s">
        <v>174</v>
      </c>
      <c r="AU193" s="198" t="s">
        <v>83</v>
      </c>
      <c r="AV193" s="196" t="s">
        <v>172</v>
      </c>
      <c r="AW193" s="196" t="s">
        <v>176</v>
      </c>
      <c r="AX193" s="196" t="s">
        <v>81</v>
      </c>
      <c r="AY193" s="198" t="s">
        <v>165</v>
      </c>
    </row>
    <row r="194" s="22" customFormat="true" ht="16.5" hidden="false" customHeight="true" outlineLevel="0" collapsed="false">
      <c r="B194" s="164"/>
      <c r="C194" s="165" t="s">
        <v>306</v>
      </c>
      <c r="D194" s="165" t="s">
        <v>167</v>
      </c>
      <c r="E194" s="166" t="s">
        <v>3106</v>
      </c>
      <c r="F194" s="167" t="s">
        <v>3107</v>
      </c>
      <c r="G194" s="168" t="s">
        <v>403</v>
      </c>
      <c r="H194" s="169" t="n">
        <v>3</v>
      </c>
      <c r="I194" s="170"/>
      <c r="J194" s="171" t="n">
        <f aca="false">ROUND(I194*H194,2)</f>
        <v>0</v>
      </c>
      <c r="K194" s="167" t="s">
        <v>171</v>
      </c>
      <c r="L194" s="23"/>
      <c r="M194" s="172"/>
      <c r="N194" s="173" t="s">
        <v>44</v>
      </c>
      <c r="O194" s="54"/>
      <c r="P194" s="174" t="n">
        <f aca="false">O194*H194</f>
        <v>0</v>
      </c>
      <c r="Q194" s="174" t="n">
        <v>8E-005</v>
      </c>
      <c r="R194" s="174" t="n">
        <f aca="false">Q194*H194</f>
        <v>0.00024</v>
      </c>
      <c r="S194" s="174" t="n">
        <v>0</v>
      </c>
      <c r="T194" s="174" t="n">
        <f aca="false">S194*H194</f>
        <v>0</v>
      </c>
      <c r="U194" s="175"/>
      <c r="AR194" s="176" t="s">
        <v>273</v>
      </c>
      <c r="AT194" s="176" t="s">
        <v>167</v>
      </c>
      <c r="AU194" s="176" t="s">
        <v>83</v>
      </c>
      <c r="AY194" s="3" t="s">
        <v>165</v>
      </c>
      <c r="BE194" s="177" t="n">
        <f aca="false">IF(N194="základní",J194,0)</f>
        <v>0</v>
      </c>
      <c r="BF194" s="177" t="n">
        <f aca="false">IF(N194="snížená",J194,0)</f>
        <v>0</v>
      </c>
      <c r="BG194" s="177" t="n">
        <f aca="false">IF(N194="zákl. přenesená",J194,0)</f>
        <v>0</v>
      </c>
      <c r="BH194" s="177" t="n">
        <f aca="false">IF(N194="sníž. přenesená",J194,0)</f>
        <v>0</v>
      </c>
      <c r="BI194" s="177" t="n">
        <f aca="false">IF(N194="nulová",J194,0)</f>
        <v>0</v>
      </c>
      <c r="BJ194" s="3" t="s">
        <v>81</v>
      </c>
      <c r="BK194" s="177" t="n">
        <f aca="false">ROUND(I194*H194,2)</f>
        <v>0</v>
      </c>
      <c r="BL194" s="3" t="s">
        <v>273</v>
      </c>
      <c r="BM194" s="176" t="s">
        <v>3108</v>
      </c>
    </row>
    <row r="195" s="187" customFormat="true" ht="12" hidden="false" customHeight="false" outlineLevel="0" collapsed="false">
      <c r="B195" s="188"/>
      <c r="D195" s="180" t="s">
        <v>174</v>
      </c>
      <c r="E195" s="189"/>
      <c r="F195" s="190" t="s">
        <v>432</v>
      </c>
      <c r="H195" s="191" t="n">
        <v>3</v>
      </c>
      <c r="I195" s="192"/>
      <c r="L195" s="188"/>
      <c r="M195" s="193"/>
      <c r="N195" s="194"/>
      <c r="O195" s="194"/>
      <c r="P195" s="194"/>
      <c r="Q195" s="194"/>
      <c r="R195" s="194"/>
      <c r="S195" s="194"/>
      <c r="T195" s="194"/>
      <c r="U195" s="195"/>
      <c r="AT195" s="189" t="s">
        <v>174</v>
      </c>
      <c r="AU195" s="189" t="s">
        <v>83</v>
      </c>
      <c r="AV195" s="187" t="s">
        <v>83</v>
      </c>
      <c r="AW195" s="187" t="s">
        <v>176</v>
      </c>
      <c r="AX195" s="187" t="s">
        <v>73</v>
      </c>
      <c r="AY195" s="189" t="s">
        <v>165</v>
      </c>
    </row>
    <row r="196" s="196" customFormat="true" ht="12" hidden="false" customHeight="false" outlineLevel="0" collapsed="false">
      <c r="B196" s="197"/>
      <c r="D196" s="180" t="s">
        <v>174</v>
      </c>
      <c r="E196" s="198"/>
      <c r="F196" s="199" t="s">
        <v>178</v>
      </c>
      <c r="H196" s="200" t="n">
        <v>3</v>
      </c>
      <c r="I196" s="201"/>
      <c r="L196" s="197"/>
      <c r="M196" s="202"/>
      <c r="N196" s="203"/>
      <c r="O196" s="203"/>
      <c r="P196" s="203"/>
      <c r="Q196" s="203"/>
      <c r="R196" s="203"/>
      <c r="S196" s="203"/>
      <c r="T196" s="203"/>
      <c r="U196" s="204"/>
      <c r="AT196" s="198" t="s">
        <v>174</v>
      </c>
      <c r="AU196" s="198" t="s">
        <v>83</v>
      </c>
      <c r="AV196" s="196" t="s">
        <v>172</v>
      </c>
      <c r="AW196" s="196" t="s">
        <v>176</v>
      </c>
      <c r="AX196" s="196" t="s">
        <v>81</v>
      </c>
      <c r="AY196" s="198" t="s">
        <v>165</v>
      </c>
    </row>
    <row r="197" s="22" customFormat="true" ht="16.5" hidden="false" customHeight="true" outlineLevel="0" collapsed="false">
      <c r="B197" s="164"/>
      <c r="C197" s="165" t="s">
        <v>7</v>
      </c>
      <c r="D197" s="165" t="s">
        <v>167</v>
      </c>
      <c r="E197" s="166" t="s">
        <v>3109</v>
      </c>
      <c r="F197" s="167" t="s">
        <v>3110</v>
      </c>
      <c r="G197" s="168" t="s">
        <v>181</v>
      </c>
      <c r="H197" s="169" t="n">
        <v>311.3</v>
      </c>
      <c r="I197" s="170"/>
      <c r="J197" s="171" t="n">
        <f aca="false">ROUND(I197*H197,2)</f>
        <v>0</v>
      </c>
      <c r="K197" s="167" t="s">
        <v>171</v>
      </c>
      <c r="L197" s="23"/>
      <c r="M197" s="172"/>
      <c r="N197" s="173" t="s">
        <v>44</v>
      </c>
      <c r="O197" s="54"/>
      <c r="P197" s="174" t="n">
        <f aca="false">O197*H197</f>
        <v>0</v>
      </c>
      <c r="Q197" s="174" t="n">
        <v>0</v>
      </c>
      <c r="R197" s="174" t="n">
        <f aca="false">Q197*H197</f>
        <v>0</v>
      </c>
      <c r="S197" s="174" t="n">
        <v>0</v>
      </c>
      <c r="T197" s="174" t="n">
        <f aca="false">S197*H197</f>
        <v>0</v>
      </c>
      <c r="U197" s="175"/>
      <c r="AR197" s="176" t="s">
        <v>273</v>
      </c>
      <c r="AT197" s="176" t="s">
        <v>167</v>
      </c>
      <c r="AU197" s="176" t="s">
        <v>83</v>
      </c>
      <c r="AY197" s="3" t="s">
        <v>165</v>
      </c>
      <c r="BE197" s="177" t="n">
        <f aca="false">IF(N197="základní",J197,0)</f>
        <v>0</v>
      </c>
      <c r="BF197" s="177" t="n">
        <f aca="false">IF(N197="snížená",J197,0)</f>
        <v>0</v>
      </c>
      <c r="BG197" s="177" t="n">
        <f aca="false">IF(N197="zákl. přenesená",J197,0)</f>
        <v>0</v>
      </c>
      <c r="BH197" s="177" t="n">
        <f aca="false">IF(N197="sníž. přenesená",J197,0)</f>
        <v>0</v>
      </c>
      <c r="BI197" s="177" t="n">
        <f aca="false">IF(N197="nulová",J197,0)</f>
        <v>0</v>
      </c>
      <c r="BJ197" s="3" t="s">
        <v>81</v>
      </c>
      <c r="BK197" s="177" t="n">
        <f aca="false">ROUND(I197*H197,2)</f>
        <v>0</v>
      </c>
      <c r="BL197" s="3" t="s">
        <v>273</v>
      </c>
      <c r="BM197" s="176" t="s">
        <v>3111</v>
      </c>
    </row>
    <row r="198" s="187" customFormat="true" ht="12" hidden="false" customHeight="false" outlineLevel="0" collapsed="false">
      <c r="B198" s="188"/>
      <c r="D198" s="180" t="s">
        <v>174</v>
      </c>
      <c r="E198" s="189"/>
      <c r="F198" s="190" t="s">
        <v>3112</v>
      </c>
      <c r="H198" s="191" t="n">
        <v>73.15</v>
      </c>
      <c r="I198" s="192"/>
      <c r="L198" s="188"/>
      <c r="M198" s="193"/>
      <c r="N198" s="194"/>
      <c r="O198" s="194"/>
      <c r="P198" s="194"/>
      <c r="Q198" s="194"/>
      <c r="R198" s="194"/>
      <c r="S198" s="194"/>
      <c r="T198" s="194"/>
      <c r="U198" s="195"/>
      <c r="AT198" s="189" t="s">
        <v>174</v>
      </c>
      <c r="AU198" s="189" t="s">
        <v>83</v>
      </c>
      <c r="AV198" s="187" t="s">
        <v>83</v>
      </c>
      <c r="AW198" s="187" t="s">
        <v>176</v>
      </c>
      <c r="AX198" s="187" t="s">
        <v>73</v>
      </c>
      <c r="AY198" s="189" t="s">
        <v>165</v>
      </c>
    </row>
    <row r="199" s="187" customFormat="true" ht="12" hidden="false" customHeight="false" outlineLevel="0" collapsed="false">
      <c r="B199" s="188"/>
      <c r="D199" s="180" t="s">
        <v>174</v>
      </c>
      <c r="E199" s="189"/>
      <c r="F199" s="190" t="s">
        <v>3113</v>
      </c>
      <c r="H199" s="191" t="n">
        <v>84.1</v>
      </c>
      <c r="I199" s="192"/>
      <c r="L199" s="188"/>
      <c r="M199" s="193"/>
      <c r="N199" s="194"/>
      <c r="O199" s="194"/>
      <c r="P199" s="194"/>
      <c r="Q199" s="194"/>
      <c r="R199" s="194"/>
      <c r="S199" s="194"/>
      <c r="T199" s="194"/>
      <c r="U199" s="195"/>
      <c r="AT199" s="189" t="s">
        <v>174</v>
      </c>
      <c r="AU199" s="189" t="s">
        <v>83</v>
      </c>
      <c r="AV199" s="187" t="s">
        <v>83</v>
      </c>
      <c r="AW199" s="187" t="s">
        <v>176</v>
      </c>
      <c r="AX199" s="187" t="s">
        <v>73</v>
      </c>
      <c r="AY199" s="189" t="s">
        <v>165</v>
      </c>
    </row>
    <row r="200" s="187" customFormat="true" ht="12" hidden="false" customHeight="false" outlineLevel="0" collapsed="false">
      <c r="B200" s="188"/>
      <c r="D200" s="180" t="s">
        <v>174</v>
      </c>
      <c r="E200" s="189"/>
      <c r="F200" s="190" t="s">
        <v>3114</v>
      </c>
      <c r="H200" s="191" t="n">
        <v>154.05</v>
      </c>
      <c r="I200" s="192"/>
      <c r="L200" s="188"/>
      <c r="M200" s="193"/>
      <c r="N200" s="194"/>
      <c r="O200" s="194"/>
      <c r="P200" s="194"/>
      <c r="Q200" s="194"/>
      <c r="R200" s="194"/>
      <c r="S200" s="194"/>
      <c r="T200" s="194"/>
      <c r="U200" s="195"/>
      <c r="AT200" s="189" t="s">
        <v>174</v>
      </c>
      <c r="AU200" s="189" t="s">
        <v>83</v>
      </c>
      <c r="AV200" s="187" t="s">
        <v>83</v>
      </c>
      <c r="AW200" s="187" t="s">
        <v>176</v>
      </c>
      <c r="AX200" s="187" t="s">
        <v>73</v>
      </c>
      <c r="AY200" s="189" t="s">
        <v>165</v>
      </c>
    </row>
    <row r="201" s="196" customFormat="true" ht="12" hidden="false" customHeight="false" outlineLevel="0" collapsed="false">
      <c r="B201" s="197"/>
      <c r="D201" s="180" t="s">
        <v>174</v>
      </c>
      <c r="E201" s="198"/>
      <c r="F201" s="199" t="s">
        <v>178</v>
      </c>
      <c r="H201" s="200" t="n">
        <v>311.3</v>
      </c>
      <c r="I201" s="201"/>
      <c r="L201" s="197"/>
      <c r="M201" s="202"/>
      <c r="N201" s="203"/>
      <c r="O201" s="203"/>
      <c r="P201" s="203"/>
      <c r="Q201" s="203"/>
      <c r="R201" s="203"/>
      <c r="S201" s="203"/>
      <c r="T201" s="203"/>
      <c r="U201" s="204"/>
      <c r="AT201" s="198" t="s">
        <v>174</v>
      </c>
      <c r="AU201" s="198" t="s">
        <v>83</v>
      </c>
      <c r="AV201" s="196" t="s">
        <v>172</v>
      </c>
      <c r="AW201" s="196" t="s">
        <v>176</v>
      </c>
      <c r="AX201" s="196" t="s">
        <v>81</v>
      </c>
      <c r="AY201" s="198" t="s">
        <v>165</v>
      </c>
    </row>
    <row r="202" s="22" customFormat="true" ht="24" hidden="false" customHeight="true" outlineLevel="0" collapsed="false">
      <c r="B202" s="164"/>
      <c r="C202" s="165" t="s">
        <v>314</v>
      </c>
      <c r="D202" s="165" t="s">
        <v>167</v>
      </c>
      <c r="E202" s="166" t="s">
        <v>3115</v>
      </c>
      <c r="F202" s="167" t="s">
        <v>3116</v>
      </c>
      <c r="G202" s="168" t="s">
        <v>1908</v>
      </c>
      <c r="H202" s="169" t="n">
        <v>1</v>
      </c>
      <c r="I202" s="170"/>
      <c r="J202" s="171" t="n">
        <f aca="false">ROUND(I202*H202,2)</f>
        <v>0</v>
      </c>
      <c r="K202" s="167"/>
      <c r="L202" s="23"/>
      <c r="M202" s="172"/>
      <c r="N202" s="173" t="s">
        <v>44</v>
      </c>
      <c r="O202" s="54"/>
      <c r="P202" s="174" t="n">
        <f aca="false">O202*H202</f>
        <v>0</v>
      </c>
      <c r="Q202" s="174" t="n">
        <v>0</v>
      </c>
      <c r="R202" s="174" t="n">
        <f aca="false">Q202*H202</f>
        <v>0</v>
      </c>
      <c r="S202" s="174" t="n">
        <v>0</v>
      </c>
      <c r="T202" s="174" t="n">
        <f aca="false">S202*H202</f>
        <v>0</v>
      </c>
      <c r="U202" s="175"/>
      <c r="AR202" s="176" t="s">
        <v>273</v>
      </c>
      <c r="AT202" s="176" t="s">
        <v>167</v>
      </c>
      <c r="AU202" s="176" t="s">
        <v>83</v>
      </c>
      <c r="AY202" s="3" t="s">
        <v>165</v>
      </c>
      <c r="BE202" s="177" t="n">
        <f aca="false">IF(N202="základní",J202,0)</f>
        <v>0</v>
      </c>
      <c r="BF202" s="177" t="n">
        <f aca="false">IF(N202="snížená",J202,0)</f>
        <v>0</v>
      </c>
      <c r="BG202" s="177" t="n">
        <f aca="false">IF(N202="zákl. přenesená",J202,0)</f>
        <v>0</v>
      </c>
      <c r="BH202" s="177" t="n">
        <f aca="false">IF(N202="sníž. přenesená",J202,0)</f>
        <v>0</v>
      </c>
      <c r="BI202" s="177" t="n">
        <f aca="false">IF(N202="nulová",J202,0)</f>
        <v>0</v>
      </c>
      <c r="BJ202" s="3" t="s">
        <v>81</v>
      </c>
      <c r="BK202" s="177" t="n">
        <f aca="false">ROUND(I202*H202,2)</f>
        <v>0</v>
      </c>
      <c r="BL202" s="3" t="s">
        <v>273</v>
      </c>
      <c r="BM202" s="176" t="s">
        <v>3117</v>
      </c>
    </row>
    <row r="203" s="22" customFormat="true" ht="16.5" hidden="false" customHeight="true" outlineLevel="0" collapsed="false">
      <c r="B203" s="164"/>
      <c r="C203" s="165" t="s">
        <v>320</v>
      </c>
      <c r="D203" s="165" t="s">
        <v>167</v>
      </c>
      <c r="E203" s="166" t="s">
        <v>3118</v>
      </c>
      <c r="F203" s="167" t="s">
        <v>3119</v>
      </c>
      <c r="G203" s="168" t="s">
        <v>403</v>
      </c>
      <c r="H203" s="169" t="n">
        <v>2</v>
      </c>
      <c r="I203" s="170"/>
      <c r="J203" s="171" t="n">
        <f aca="false">ROUND(I203*H203,2)</f>
        <v>0</v>
      </c>
      <c r="K203" s="167"/>
      <c r="L203" s="23"/>
      <c r="M203" s="172"/>
      <c r="N203" s="173" t="s">
        <v>44</v>
      </c>
      <c r="O203" s="54"/>
      <c r="P203" s="174" t="n">
        <f aca="false">O203*H203</f>
        <v>0</v>
      </c>
      <c r="Q203" s="174" t="n">
        <v>0</v>
      </c>
      <c r="R203" s="174" t="n">
        <f aca="false">Q203*H203</f>
        <v>0</v>
      </c>
      <c r="S203" s="174" t="n">
        <v>0</v>
      </c>
      <c r="T203" s="174" t="n">
        <f aca="false">S203*H203</f>
        <v>0</v>
      </c>
      <c r="U203" s="175"/>
      <c r="AR203" s="176" t="s">
        <v>273</v>
      </c>
      <c r="AT203" s="176" t="s">
        <v>167</v>
      </c>
      <c r="AU203" s="176" t="s">
        <v>83</v>
      </c>
      <c r="AY203" s="3" t="s">
        <v>165</v>
      </c>
      <c r="BE203" s="177" t="n">
        <f aca="false">IF(N203="základní",J203,0)</f>
        <v>0</v>
      </c>
      <c r="BF203" s="177" t="n">
        <f aca="false">IF(N203="snížená",J203,0)</f>
        <v>0</v>
      </c>
      <c r="BG203" s="177" t="n">
        <f aca="false">IF(N203="zákl. přenesená",J203,0)</f>
        <v>0</v>
      </c>
      <c r="BH203" s="177" t="n">
        <f aca="false">IF(N203="sníž. přenesená",J203,0)</f>
        <v>0</v>
      </c>
      <c r="BI203" s="177" t="n">
        <f aca="false">IF(N203="nulová",J203,0)</f>
        <v>0</v>
      </c>
      <c r="BJ203" s="3" t="s">
        <v>81</v>
      </c>
      <c r="BK203" s="177" t="n">
        <f aca="false">ROUND(I203*H203,2)</f>
        <v>0</v>
      </c>
      <c r="BL203" s="3" t="s">
        <v>273</v>
      </c>
      <c r="BM203" s="176" t="s">
        <v>3120</v>
      </c>
    </row>
    <row r="204" s="187" customFormat="true" ht="12" hidden="false" customHeight="false" outlineLevel="0" collapsed="false">
      <c r="B204" s="188"/>
      <c r="D204" s="180" t="s">
        <v>174</v>
      </c>
      <c r="E204" s="189"/>
      <c r="F204" s="190" t="s">
        <v>3121</v>
      </c>
      <c r="H204" s="191" t="n">
        <v>2</v>
      </c>
      <c r="I204" s="192"/>
      <c r="L204" s="188"/>
      <c r="M204" s="193"/>
      <c r="N204" s="194"/>
      <c r="O204" s="194"/>
      <c r="P204" s="194"/>
      <c r="Q204" s="194"/>
      <c r="R204" s="194"/>
      <c r="S204" s="194"/>
      <c r="T204" s="194"/>
      <c r="U204" s="195"/>
      <c r="AT204" s="189" t="s">
        <v>174</v>
      </c>
      <c r="AU204" s="189" t="s">
        <v>83</v>
      </c>
      <c r="AV204" s="187" t="s">
        <v>83</v>
      </c>
      <c r="AW204" s="187" t="s">
        <v>176</v>
      </c>
      <c r="AX204" s="187" t="s">
        <v>73</v>
      </c>
      <c r="AY204" s="189" t="s">
        <v>165</v>
      </c>
    </row>
    <row r="205" s="196" customFormat="true" ht="12" hidden="false" customHeight="false" outlineLevel="0" collapsed="false">
      <c r="B205" s="197"/>
      <c r="D205" s="180" t="s">
        <v>174</v>
      </c>
      <c r="E205" s="198"/>
      <c r="F205" s="199" t="s">
        <v>178</v>
      </c>
      <c r="H205" s="200" t="n">
        <v>2</v>
      </c>
      <c r="I205" s="201"/>
      <c r="L205" s="197"/>
      <c r="M205" s="202"/>
      <c r="N205" s="203"/>
      <c r="O205" s="203"/>
      <c r="P205" s="203"/>
      <c r="Q205" s="203"/>
      <c r="R205" s="203"/>
      <c r="S205" s="203"/>
      <c r="T205" s="203"/>
      <c r="U205" s="204"/>
      <c r="AT205" s="198" t="s">
        <v>174</v>
      </c>
      <c r="AU205" s="198" t="s">
        <v>83</v>
      </c>
      <c r="AV205" s="196" t="s">
        <v>172</v>
      </c>
      <c r="AW205" s="196" t="s">
        <v>176</v>
      </c>
      <c r="AX205" s="196" t="s">
        <v>81</v>
      </c>
      <c r="AY205" s="198" t="s">
        <v>165</v>
      </c>
    </row>
    <row r="206" s="22" customFormat="true" ht="16.5" hidden="false" customHeight="true" outlineLevel="0" collapsed="false">
      <c r="B206" s="164"/>
      <c r="C206" s="165" t="s">
        <v>326</v>
      </c>
      <c r="D206" s="165" t="s">
        <v>167</v>
      </c>
      <c r="E206" s="166" t="s">
        <v>3122</v>
      </c>
      <c r="F206" s="167" t="s">
        <v>3123</v>
      </c>
      <c r="G206" s="168" t="s">
        <v>403</v>
      </c>
      <c r="H206" s="169" t="n">
        <v>4</v>
      </c>
      <c r="I206" s="170"/>
      <c r="J206" s="171" t="n">
        <f aca="false">ROUND(I206*H206,2)</f>
        <v>0</v>
      </c>
      <c r="K206" s="167"/>
      <c r="L206" s="23"/>
      <c r="M206" s="172"/>
      <c r="N206" s="173" t="s">
        <v>44</v>
      </c>
      <c r="O206" s="54"/>
      <c r="P206" s="174" t="n">
        <f aca="false">O206*H206</f>
        <v>0</v>
      </c>
      <c r="Q206" s="174" t="n">
        <v>0</v>
      </c>
      <c r="R206" s="174" t="n">
        <f aca="false">Q206*H206</f>
        <v>0</v>
      </c>
      <c r="S206" s="174" t="n">
        <v>0</v>
      </c>
      <c r="T206" s="174" t="n">
        <f aca="false">S206*H206</f>
        <v>0</v>
      </c>
      <c r="U206" s="175"/>
      <c r="AR206" s="176" t="s">
        <v>273</v>
      </c>
      <c r="AT206" s="176" t="s">
        <v>167</v>
      </c>
      <c r="AU206" s="176" t="s">
        <v>83</v>
      </c>
      <c r="AY206" s="3" t="s">
        <v>165</v>
      </c>
      <c r="BE206" s="177" t="n">
        <f aca="false">IF(N206="základní",J206,0)</f>
        <v>0</v>
      </c>
      <c r="BF206" s="177" t="n">
        <f aca="false">IF(N206="snížená",J206,0)</f>
        <v>0</v>
      </c>
      <c r="BG206" s="177" t="n">
        <f aca="false">IF(N206="zákl. přenesená",J206,0)</f>
        <v>0</v>
      </c>
      <c r="BH206" s="177" t="n">
        <f aca="false">IF(N206="sníž. přenesená",J206,0)</f>
        <v>0</v>
      </c>
      <c r="BI206" s="177" t="n">
        <f aca="false">IF(N206="nulová",J206,0)</f>
        <v>0</v>
      </c>
      <c r="BJ206" s="3" t="s">
        <v>81</v>
      </c>
      <c r="BK206" s="177" t="n">
        <f aca="false">ROUND(I206*H206,2)</f>
        <v>0</v>
      </c>
      <c r="BL206" s="3" t="s">
        <v>273</v>
      </c>
      <c r="BM206" s="176" t="s">
        <v>3124</v>
      </c>
    </row>
    <row r="207" s="187" customFormat="true" ht="12" hidden="false" customHeight="false" outlineLevel="0" collapsed="false">
      <c r="B207" s="188"/>
      <c r="D207" s="180" t="s">
        <v>174</v>
      </c>
      <c r="E207" s="189"/>
      <c r="F207" s="190" t="s">
        <v>172</v>
      </c>
      <c r="H207" s="191" t="n">
        <v>4</v>
      </c>
      <c r="I207" s="192"/>
      <c r="L207" s="188"/>
      <c r="M207" s="193"/>
      <c r="N207" s="194"/>
      <c r="O207" s="194"/>
      <c r="P207" s="194"/>
      <c r="Q207" s="194"/>
      <c r="R207" s="194"/>
      <c r="S207" s="194"/>
      <c r="T207" s="194"/>
      <c r="U207" s="195"/>
      <c r="AT207" s="189" t="s">
        <v>174</v>
      </c>
      <c r="AU207" s="189" t="s">
        <v>83</v>
      </c>
      <c r="AV207" s="187" t="s">
        <v>83</v>
      </c>
      <c r="AW207" s="187" t="s">
        <v>176</v>
      </c>
      <c r="AX207" s="187" t="s">
        <v>73</v>
      </c>
      <c r="AY207" s="189" t="s">
        <v>165</v>
      </c>
    </row>
    <row r="208" s="196" customFormat="true" ht="12" hidden="false" customHeight="false" outlineLevel="0" collapsed="false">
      <c r="B208" s="197"/>
      <c r="D208" s="180" t="s">
        <v>174</v>
      </c>
      <c r="E208" s="198"/>
      <c r="F208" s="199" t="s">
        <v>178</v>
      </c>
      <c r="H208" s="200" t="n">
        <v>4</v>
      </c>
      <c r="I208" s="201"/>
      <c r="L208" s="197"/>
      <c r="M208" s="202"/>
      <c r="N208" s="203"/>
      <c r="O208" s="203"/>
      <c r="P208" s="203"/>
      <c r="Q208" s="203"/>
      <c r="R208" s="203"/>
      <c r="S208" s="203"/>
      <c r="T208" s="203"/>
      <c r="U208" s="204"/>
      <c r="AT208" s="198" t="s">
        <v>174</v>
      </c>
      <c r="AU208" s="198" t="s">
        <v>83</v>
      </c>
      <c r="AV208" s="196" t="s">
        <v>172</v>
      </c>
      <c r="AW208" s="196" t="s">
        <v>176</v>
      </c>
      <c r="AX208" s="196" t="s">
        <v>81</v>
      </c>
      <c r="AY208" s="198" t="s">
        <v>165</v>
      </c>
    </row>
    <row r="209" s="22" customFormat="true" ht="16.5" hidden="false" customHeight="true" outlineLevel="0" collapsed="false">
      <c r="B209" s="164"/>
      <c r="C209" s="165" t="s">
        <v>331</v>
      </c>
      <c r="D209" s="165" t="s">
        <v>167</v>
      </c>
      <c r="E209" s="166" t="s">
        <v>3125</v>
      </c>
      <c r="F209" s="167" t="s">
        <v>3126</v>
      </c>
      <c r="G209" s="168" t="s">
        <v>403</v>
      </c>
      <c r="H209" s="169" t="n">
        <v>8</v>
      </c>
      <c r="I209" s="170"/>
      <c r="J209" s="171" t="n">
        <f aca="false">ROUND(I209*H209,2)</f>
        <v>0</v>
      </c>
      <c r="K209" s="167"/>
      <c r="L209" s="23"/>
      <c r="M209" s="172"/>
      <c r="N209" s="173" t="s">
        <v>44</v>
      </c>
      <c r="O209" s="54"/>
      <c r="P209" s="174" t="n">
        <f aca="false">O209*H209</f>
        <v>0</v>
      </c>
      <c r="Q209" s="174" t="n">
        <v>0</v>
      </c>
      <c r="R209" s="174" t="n">
        <f aca="false">Q209*H209</f>
        <v>0</v>
      </c>
      <c r="S209" s="174" t="n">
        <v>0</v>
      </c>
      <c r="T209" s="174" t="n">
        <f aca="false">S209*H209</f>
        <v>0</v>
      </c>
      <c r="U209" s="175"/>
      <c r="AR209" s="176" t="s">
        <v>273</v>
      </c>
      <c r="AT209" s="176" t="s">
        <v>167</v>
      </c>
      <c r="AU209" s="176" t="s">
        <v>83</v>
      </c>
      <c r="AY209" s="3" t="s">
        <v>165</v>
      </c>
      <c r="BE209" s="177" t="n">
        <f aca="false">IF(N209="základní",J209,0)</f>
        <v>0</v>
      </c>
      <c r="BF209" s="177" t="n">
        <f aca="false">IF(N209="snížená",J209,0)</f>
        <v>0</v>
      </c>
      <c r="BG209" s="177" t="n">
        <f aca="false">IF(N209="zákl. přenesená",J209,0)</f>
        <v>0</v>
      </c>
      <c r="BH209" s="177" t="n">
        <f aca="false">IF(N209="sníž. přenesená",J209,0)</f>
        <v>0</v>
      </c>
      <c r="BI209" s="177" t="n">
        <f aca="false">IF(N209="nulová",J209,0)</f>
        <v>0</v>
      </c>
      <c r="BJ209" s="3" t="s">
        <v>81</v>
      </c>
      <c r="BK209" s="177" t="n">
        <f aca="false">ROUND(I209*H209,2)</f>
        <v>0</v>
      </c>
      <c r="BL209" s="3" t="s">
        <v>273</v>
      </c>
      <c r="BM209" s="176" t="s">
        <v>3127</v>
      </c>
    </row>
    <row r="210" s="187" customFormat="true" ht="12" hidden="false" customHeight="false" outlineLevel="0" collapsed="false">
      <c r="B210" s="188"/>
      <c r="D210" s="180" t="s">
        <v>174</v>
      </c>
      <c r="E210" s="189"/>
      <c r="F210" s="190" t="s">
        <v>223</v>
      </c>
      <c r="H210" s="191" t="n">
        <v>8</v>
      </c>
      <c r="I210" s="192"/>
      <c r="L210" s="188"/>
      <c r="M210" s="193"/>
      <c r="N210" s="194"/>
      <c r="O210" s="194"/>
      <c r="P210" s="194"/>
      <c r="Q210" s="194"/>
      <c r="R210" s="194"/>
      <c r="S210" s="194"/>
      <c r="T210" s="194"/>
      <c r="U210" s="195"/>
      <c r="AT210" s="189" t="s">
        <v>174</v>
      </c>
      <c r="AU210" s="189" t="s">
        <v>83</v>
      </c>
      <c r="AV210" s="187" t="s">
        <v>83</v>
      </c>
      <c r="AW210" s="187" t="s">
        <v>176</v>
      </c>
      <c r="AX210" s="187" t="s">
        <v>73</v>
      </c>
      <c r="AY210" s="189" t="s">
        <v>165</v>
      </c>
    </row>
    <row r="211" s="196" customFormat="true" ht="12" hidden="false" customHeight="false" outlineLevel="0" collapsed="false">
      <c r="B211" s="197"/>
      <c r="D211" s="180" t="s">
        <v>174</v>
      </c>
      <c r="E211" s="198"/>
      <c r="F211" s="199" t="s">
        <v>178</v>
      </c>
      <c r="H211" s="200" t="n">
        <v>8</v>
      </c>
      <c r="I211" s="201"/>
      <c r="L211" s="197"/>
      <c r="M211" s="202"/>
      <c r="N211" s="203"/>
      <c r="O211" s="203"/>
      <c r="P211" s="203"/>
      <c r="Q211" s="203"/>
      <c r="R211" s="203"/>
      <c r="S211" s="203"/>
      <c r="T211" s="203"/>
      <c r="U211" s="204"/>
      <c r="AT211" s="198" t="s">
        <v>174</v>
      </c>
      <c r="AU211" s="198" t="s">
        <v>83</v>
      </c>
      <c r="AV211" s="196" t="s">
        <v>172</v>
      </c>
      <c r="AW211" s="196" t="s">
        <v>176</v>
      </c>
      <c r="AX211" s="196" t="s">
        <v>81</v>
      </c>
      <c r="AY211" s="198" t="s">
        <v>165</v>
      </c>
    </row>
    <row r="212" s="22" customFormat="true" ht="16.5" hidden="false" customHeight="true" outlineLevel="0" collapsed="false">
      <c r="B212" s="164"/>
      <c r="C212" s="165" t="s">
        <v>338</v>
      </c>
      <c r="D212" s="165" t="s">
        <v>167</v>
      </c>
      <c r="E212" s="166" t="s">
        <v>3128</v>
      </c>
      <c r="F212" s="167" t="s">
        <v>3129</v>
      </c>
      <c r="G212" s="168" t="s">
        <v>403</v>
      </c>
      <c r="H212" s="169" t="n">
        <v>1</v>
      </c>
      <c r="I212" s="170"/>
      <c r="J212" s="171" t="n">
        <f aca="false">ROUND(I212*H212,2)</f>
        <v>0</v>
      </c>
      <c r="K212" s="167"/>
      <c r="L212" s="23"/>
      <c r="M212" s="172"/>
      <c r="N212" s="173" t="s">
        <v>44</v>
      </c>
      <c r="O212" s="54"/>
      <c r="P212" s="174" t="n">
        <f aca="false">O212*H212</f>
        <v>0</v>
      </c>
      <c r="Q212" s="174" t="n">
        <v>0</v>
      </c>
      <c r="R212" s="174" t="n">
        <f aca="false">Q212*H212</f>
        <v>0</v>
      </c>
      <c r="S212" s="174" t="n">
        <v>0</v>
      </c>
      <c r="T212" s="174" t="n">
        <f aca="false">S212*H212</f>
        <v>0</v>
      </c>
      <c r="U212" s="175"/>
      <c r="AR212" s="176" t="s">
        <v>273</v>
      </c>
      <c r="AT212" s="176" t="s">
        <v>167</v>
      </c>
      <c r="AU212" s="176" t="s">
        <v>83</v>
      </c>
      <c r="AY212" s="3" t="s">
        <v>165</v>
      </c>
      <c r="BE212" s="177" t="n">
        <f aca="false">IF(N212="základní",J212,0)</f>
        <v>0</v>
      </c>
      <c r="BF212" s="177" t="n">
        <f aca="false">IF(N212="snížená",J212,0)</f>
        <v>0</v>
      </c>
      <c r="BG212" s="177" t="n">
        <f aca="false">IF(N212="zákl. přenesená",J212,0)</f>
        <v>0</v>
      </c>
      <c r="BH212" s="177" t="n">
        <f aca="false">IF(N212="sníž. přenesená",J212,0)</f>
        <v>0</v>
      </c>
      <c r="BI212" s="177" t="n">
        <f aca="false">IF(N212="nulová",J212,0)</f>
        <v>0</v>
      </c>
      <c r="BJ212" s="3" t="s">
        <v>81</v>
      </c>
      <c r="BK212" s="177" t="n">
        <f aca="false">ROUND(I212*H212,2)</f>
        <v>0</v>
      </c>
      <c r="BL212" s="3" t="s">
        <v>273</v>
      </c>
      <c r="BM212" s="176" t="s">
        <v>3130</v>
      </c>
    </row>
    <row r="213" s="187" customFormat="true" ht="12" hidden="false" customHeight="false" outlineLevel="0" collapsed="false">
      <c r="B213" s="188"/>
      <c r="D213" s="180" t="s">
        <v>174</v>
      </c>
      <c r="E213" s="189"/>
      <c r="F213" s="190" t="s">
        <v>81</v>
      </c>
      <c r="H213" s="191" t="n">
        <v>1</v>
      </c>
      <c r="I213" s="192"/>
      <c r="L213" s="188"/>
      <c r="M213" s="193"/>
      <c r="N213" s="194"/>
      <c r="O213" s="194"/>
      <c r="P213" s="194"/>
      <c r="Q213" s="194"/>
      <c r="R213" s="194"/>
      <c r="S213" s="194"/>
      <c r="T213" s="194"/>
      <c r="U213" s="195"/>
      <c r="AT213" s="189" t="s">
        <v>174</v>
      </c>
      <c r="AU213" s="189" t="s">
        <v>83</v>
      </c>
      <c r="AV213" s="187" t="s">
        <v>83</v>
      </c>
      <c r="AW213" s="187" t="s">
        <v>176</v>
      </c>
      <c r="AX213" s="187" t="s">
        <v>73</v>
      </c>
      <c r="AY213" s="189" t="s">
        <v>165</v>
      </c>
    </row>
    <row r="214" s="196" customFormat="true" ht="12" hidden="false" customHeight="false" outlineLevel="0" collapsed="false">
      <c r="B214" s="197"/>
      <c r="D214" s="180" t="s">
        <v>174</v>
      </c>
      <c r="E214" s="198"/>
      <c r="F214" s="199" t="s">
        <v>178</v>
      </c>
      <c r="H214" s="200" t="n">
        <v>1</v>
      </c>
      <c r="I214" s="201"/>
      <c r="L214" s="197"/>
      <c r="M214" s="202"/>
      <c r="N214" s="203"/>
      <c r="O214" s="203"/>
      <c r="P214" s="203"/>
      <c r="Q214" s="203"/>
      <c r="R214" s="203"/>
      <c r="S214" s="203"/>
      <c r="T214" s="203"/>
      <c r="U214" s="204"/>
      <c r="AT214" s="198" t="s">
        <v>174</v>
      </c>
      <c r="AU214" s="198" t="s">
        <v>83</v>
      </c>
      <c r="AV214" s="196" t="s">
        <v>172</v>
      </c>
      <c r="AW214" s="196" t="s">
        <v>176</v>
      </c>
      <c r="AX214" s="196" t="s">
        <v>81</v>
      </c>
      <c r="AY214" s="198" t="s">
        <v>165</v>
      </c>
    </row>
    <row r="215" s="22" customFormat="true" ht="48" hidden="false" customHeight="true" outlineLevel="0" collapsed="false">
      <c r="B215" s="164"/>
      <c r="C215" s="165" t="s">
        <v>342</v>
      </c>
      <c r="D215" s="165" t="s">
        <v>167</v>
      </c>
      <c r="E215" s="166" t="s">
        <v>3131</v>
      </c>
      <c r="F215" s="167" t="s">
        <v>3132</v>
      </c>
      <c r="G215" s="168" t="s">
        <v>265</v>
      </c>
      <c r="H215" s="169" t="n">
        <v>0.309</v>
      </c>
      <c r="I215" s="170"/>
      <c r="J215" s="171" t="n">
        <f aca="false">ROUND(I215*H215,2)</f>
        <v>0</v>
      </c>
      <c r="K215" s="167" t="s">
        <v>171</v>
      </c>
      <c r="L215" s="23"/>
      <c r="M215" s="172"/>
      <c r="N215" s="173" t="s">
        <v>44</v>
      </c>
      <c r="O215" s="54"/>
      <c r="P215" s="174" t="n">
        <f aca="false">O215*H215</f>
        <v>0</v>
      </c>
      <c r="Q215" s="174" t="n">
        <v>0</v>
      </c>
      <c r="R215" s="174" t="n">
        <f aca="false">Q215*H215</f>
        <v>0</v>
      </c>
      <c r="S215" s="174" t="n">
        <v>0</v>
      </c>
      <c r="T215" s="174" t="n">
        <f aca="false">S215*H215</f>
        <v>0</v>
      </c>
      <c r="U215" s="175"/>
      <c r="AR215" s="176" t="s">
        <v>273</v>
      </c>
      <c r="AT215" s="176" t="s">
        <v>167</v>
      </c>
      <c r="AU215" s="176" t="s">
        <v>83</v>
      </c>
      <c r="AY215" s="3" t="s">
        <v>165</v>
      </c>
      <c r="BE215" s="177" t="n">
        <f aca="false">IF(N215="základní",J215,0)</f>
        <v>0</v>
      </c>
      <c r="BF215" s="177" t="n">
        <f aca="false">IF(N215="snížená",J215,0)</f>
        <v>0</v>
      </c>
      <c r="BG215" s="177" t="n">
        <f aca="false">IF(N215="zákl. přenesená",J215,0)</f>
        <v>0</v>
      </c>
      <c r="BH215" s="177" t="n">
        <f aca="false">IF(N215="sníž. přenesená",J215,0)</f>
        <v>0</v>
      </c>
      <c r="BI215" s="177" t="n">
        <f aca="false">IF(N215="nulová",J215,0)</f>
        <v>0</v>
      </c>
      <c r="BJ215" s="3" t="s">
        <v>81</v>
      </c>
      <c r="BK215" s="177" t="n">
        <f aca="false">ROUND(I215*H215,2)</f>
        <v>0</v>
      </c>
      <c r="BL215" s="3" t="s">
        <v>273</v>
      </c>
      <c r="BM215" s="176" t="s">
        <v>3133</v>
      </c>
    </row>
    <row r="216" s="150" customFormat="true" ht="23" hidden="false" customHeight="true" outlineLevel="0" collapsed="false">
      <c r="B216" s="151"/>
      <c r="D216" s="152" t="s">
        <v>72</v>
      </c>
      <c r="E216" s="162" t="s">
        <v>3134</v>
      </c>
      <c r="F216" s="162" t="s">
        <v>3135</v>
      </c>
      <c r="I216" s="154"/>
      <c r="J216" s="163" t="n">
        <f aca="false">BK216</f>
        <v>0</v>
      </c>
      <c r="L216" s="151"/>
      <c r="M216" s="156"/>
      <c r="N216" s="157"/>
      <c r="O216" s="157"/>
      <c r="P216" s="158" t="n">
        <f aca="false">SUM(P217:P376)</f>
        <v>0</v>
      </c>
      <c r="Q216" s="157"/>
      <c r="R216" s="158" t="n">
        <f aca="false">SUM(R217:R376)</f>
        <v>1.3198715</v>
      </c>
      <c r="S216" s="157"/>
      <c r="T216" s="158" t="n">
        <f aca="false">SUM(T217:T376)</f>
        <v>0.00885</v>
      </c>
      <c r="U216" s="159"/>
      <c r="AR216" s="152" t="s">
        <v>83</v>
      </c>
      <c r="AT216" s="160" t="s">
        <v>72</v>
      </c>
      <c r="AU216" s="160" t="s">
        <v>81</v>
      </c>
      <c r="AY216" s="152" t="s">
        <v>165</v>
      </c>
      <c r="BK216" s="161" t="n">
        <f aca="false">SUM(BK217:BK376)</f>
        <v>0</v>
      </c>
    </row>
    <row r="217" s="22" customFormat="true" ht="24" hidden="false" customHeight="true" outlineLevel="0" collapsed="false">
      <c r="B217" s="164"/>
      <c r="C217" s="165" t="s">
        <v>349</v>
      </c>
      <c r="D217" s="165" t="s">
        <v>167</v>
      </c>
      <c r="E217" s="166" t="s">
        <v>3136</v>
      </c>
      <c r="F217" s="167" t="s">
        <v>3137</v>
      </c>
      <c r="G217" s="168" t="s">
        <v>181</v>
      </c>
      <c r="H217" s="169" t="n">
        <v>5.7</v>
      </c>
      <c r="I217" s="170"/>
      <c r="J217" s="171" t="n">
        <f aca="false">ROUND(I217*H217,2)</f>
        <v>0</v>
      </c>
      <c r="K217" s="167" t="s">
        <v>171</v>
      </c>
      <c r="L217" s="23"/>
      <c r="M217" s="172"/>
      <c r="N217" s="173" t="s">
        <v>44</v>
      </c>
      <c r="O217" s="54"/>
      <c r="P217" s="174" t="n">
        <f aca="false">O217*H217</f>
        <v>0</v>
      </c>
      <c r="Q217" s="174" t="n">
        <v>0.00309</v>
      </c>
      <c r="R217" s="174" t="n">
        <f aca="false">Q217*H217</f>
        <v>0.017613</v>
      </c>
      <c r="S217" s="174" t="n">
        <v>0</v>
      </c>
      <c r="T217" s="174" t="n">
        <f aca="false">S217*H217</f>
        <v>0</v>
      </c>
      <c r="U217" s="175"/>
      <c r="AR217" s="176" t="s">
        <v>273</v>
      </c>
      <c r="AT217" s="176" t="s">
        <v>167</v>
      </c>
      <c r="AU217" s="176" t="s">
        <v>83</v>
      </c>
      <c r="AY217" s="3" t="s">
        <v>165</v>
      </c>
      <c r="BE217" s="177" t="n">
        <f aca="false">IF(N217="základní",J217,0)</f>
        <v>0</v>
      </c>
      <c r="BF217" s="177" t="n">
        <f aca="false">IF(N217="snížená",J217,0)</f>
        <v>0</v>
      </c>
      <c r="BG217" s="177" t="n">
        <f aca="false">IF(N217="zákl. přenesená",J217,0)</f>
        <v>0</v>
      </c>
      <c r="BH217" s="177" t="n">
        <f aca="false">IF(N217="sníž. přenesená",J217,0)</f>
        <v>0</v>
      </c>
      <c r="BI217" s="177" t="n">
        <f aca="false">IF(N217="nulová",J217,0)</f>
        <v>0</v>
      </c>
      <c r="BJ217" s="3" t="s">
        <v>81</v>
      </c>
      <c r="BK217" s="177" t="n">
        <f aca="false">ROUND(I217*H217,2)</f>
        <v>0</v>
      </c>
      <c r="BL217" s="3" t="s">
        <v>273</v>
      </c>
      <c r="BM217" s="176" t="s">
        <v>3138</v>
      </c>
    </row>
    <row r="218" s="187" customFormat="true" ht="12" hidden="false" customHeight="false" outlineLevel="0" collapsed="false">
      <c r="B218" s="188"/>
      <c r="D218" s="180" t="s">
        <v>174</v>
      </c>
      <c r="E218" s="189"/>
      <c r="F218" s="190" t="s">
        <v>3139</v>
      </c>
      <c r="H218" s="191" t="n">
        <v>5.7</v>
      </c>
      <c r="I218" s="192"/>
      <c r="L218" s="188"/>
      <c r="M218" s="193"/>
      <c r="N218" s="194"/>
      <c r="O218" s="194"/>
      <c r="P218" s="194"/>
      <c r="Q218" s="194"/>
      <c r="R218" s="194"/>
      <c r="S218" s="194"/>
      <c r="T218" s="194"/>
      <c r="U218" s="195"/>
      <c r="AT218" s="189" t="s">
        <v>174</v>
      </c>
      <c r="AU218" s="189" t="s">
        <v>83</v>
      </c>
      <c r="AV218" s="187" t="s">
        <v>83</v>
      </c>
      <c r="AW218" s="187" t="s">
        <v>176</v>
      </c>
      <c r="AX218" s="187" t="s">
        <v>73</v>
      </c>
      <c r="AY218" s="189" t="s">
        <v>165</v>
      </c>
    </row>
    <row r="219" s="196" customFormat="true" ht="12" hidden="false" customHeight="false" outlineLevel="0" collapsed="false">
      <c r="B219" s="197"/>
      <c r="D219" s="180" t="s">
        <v>174</v>
      </c>
      <c r="E219" s="198"/>
      <c r="F219" s="199" t="s">
        <v>178</v>
      </c>
      <c r="H219" s="200" t="n">
        <v>5.7</v>
      </c>
      <c r="I219" s="201"/>
      <c r="L219" s="197"/>
      <c r="M219" s="202"/>
      <c r="N219" s="203"/>
      <c r="O219" s="203"/>
      <c r="P219" s="203"/>
      <c r="Q219" s="203"/>
      <c r="R219" s="203"/>
      <c r="S219" s="203"/>
      <c r="T219" s="203"/>
      <c r="U219" s="204"/>
      <c r="AT219" s="198" t="s">
        <v>174</v>
      </c>
      <c r="AU219" s="198" t="s">
        <v>83</v>
      </c>
      <c r="AV219" s="196" t="s">
        <v>172</v>
      </c>
      <c r="AW219" s="196" t="s">
        <v>176</v>
      </c>
      <c r="AX219" s="196" t="s">
        <v>81</v>
      </c>
      <c r="AY219" s="198" t="s">
        <v>165</v>
      </c>
    </row>
    <row r="220" s="22" customFormat="true" ht="24" hidden="false" customHeight="true" outlineLevel="0" collapsed="false">
      <c r="B220" s="164"/>
      <c r="C220" s="165" t="s">
        <v>355</v>
      </c>
      <c r="D220" s="165" t="s">
        <v>167</v>
      </c>
      <c r="E220" s="166" t="s">
        <v>3140</v>
      </c>
      <c r="F220" s="167" t="s">
        <v>3141</v>
      </c>
      <c r="G220" s="168" t="s">
        <v>181</v>
      </c>
      <c r="H220" s="169" t="n">
        <v>9.35</v>
      </c>
      <c r="I220" s="170"/>
      <c r="J220" s="171" t="n">
        <f aca="false">ROUND(I220*H220,2)</f>
        <v>0</v>
      </c>
      <c r="K220" s="167" t="s">
        <v>171</v>
      </c>
      <c r="L220" s="23"/>
      <c r="M220" s="172"/>
      <c r="N220" s="173" t="s">
        <v>44</v>
      </c>
      <c r="O220" s="54"/>
      <c r="P220" s="174" t="n">
        <f aca="false">O220*H220</f>
        <v>0</v>
      </c>
      <c r="Q220" s="174" t="n">
        <v>0.00451</v>
      </c>
      <c r="R220" s="174" t="n">
        <f aca="false">Q220*H220</f>
        <v>0.0421685</v>
      </c>
      <c r="S220" s="174" t="n">
        <v>0</v>
      </c>
      <c r="T220" s="174" t="n">
        <f aca="false">S220*H220</f>
        <v>0</v>
      </c>
      <c r="U220" s="175"/>
      <c r="AR220" s="176" t="s">
        <v>273</v>
      </c>
      <c r="AT220" s="176" t="s">
        <v>167</v>
      </c>
      <c r="AU220" s="176" t="s">
        <v>83</v>
      </c>
      <c r="AY220" s="3" t="s">
        <v>165</v>
      </c>
      <c r="BE220" s="177" t="n">
        <f aca="false">IF(N220="základní",J220,0)</f>
        <v>0</v>
      </c>
      <c r="BF220" s="177" t="n">
        <f aca="false">IF(N220="snížená",J220,0)</f>
        <v>0</v>
      </c>
      <c r="BG220" s="177" t="n">
        <f aca="false">IF(N220="zákl. přenesená",J220,0)</f>
        <v>0</v>
      </c>
      <c r="BH220" s="177" t="n">
        <f aca="false">IF(N220="sníž. přenesená",J220,0)</f>
        <v>0</v>
      </c>
      <c r="BI220" s="177" t="n">
        <f aca="false">IF(N220="nulová",J220,0)</f>
        <v>0</v>
      </c>
      <c r="BJ220" s="3" t="s">
        <v>81</v>
      </c>
      <c r="BK220" s="177" t="n">
        <f aca="false">ROUND(I220*H220,2)</f>
        <v>0</v>
      </c>
      <c r="BL220" s="3" t="s">
        <v>273</v>
      </c>
      <c r="BM220" s="176" t="s">
        <v>3142</v>
      </c>
    </row>
    <row r="221" s="187" customFormat="true" ht="12" hidden="false" customHeight="false" outlineLevel="0" collapsed="false">
      <c r="B221" s="188"/>
      <c r="D221" s="180" t="s">
        <v>174</v>
      </c>
      <c r="E221" s="189"/>
      <c r="F221" s="190" t="s">
        <v>3143</v>
      </c>
      <c r="H221" s="191" t="n">
        <v>9.35</v>
      </c>
      <c r="I221" s="192"/>
      <c r="L221" s="188"/>
      <c r="M221" s="193"/>
      <c r="N221" s="194"/>
      <c r="O221" s="194"/>
      <c r="P221" s="194"/>
      <c r="Q221" s="194"/>
      <c r="R221" s="194"/>
      <c r="S221" s="194"/>
      <c r="T221" s="194"/>
      <c r="U221" s="195"/>
      <c r="AT221" s="189" t="s">
        <v>174</v>
      </c>
      <c r="AU221" s="189" t="s">
        <v>83</v>
      </c>
      <c r="AV221" s="187" t="s">
        <v>83</v>
      </c>
      <c r="AW221" s="187" t="s">
        <v>176</v>
      </c>
      <c r="AX221" s="187" t="s">
        <v>73</v>
      </c>
      <c r="AY221" s="189" t="s">
        <v>165</v>
      </c>
    </row>
    <row r="222" s="196" customFormat="true" ht="12" hidden="false" customHeight="false" outlineLevel="0" collapsed="false">
      <c r="B222" s="197"/>
      <c r="D222" s="180" t="s">
        <v>174</v>
      </c>
      <c r="E222" s="198"/>
      <c r="F222" s="199" t="s">
        <v>178</v>
      </c>
      <c r="H222" s="200" t="n">
        <v>9.35</v>
      </c>
      <c r="I222" s="201"/>
      <c r="L222" s="197"/>
      <c r="M222" s="202"/>
      <c r="N222" s="203"/>
      <c r="O222" s="203"/>
      <c r="P222" s="203"/>
      <c r="Q222" s="203"/>
      <c r="R222" s="203"/>
      <c r="S222" s="203"/>
      <c r="T222" s="203"/>
      <c r="U222" s="204"/>
      <c r="AT222" s="198" t="s">
        <v>174</v>
      </c>
      <c r="AU222" s="198" t="s">
        <v>83</v>
      </c>
      <c r="AV222" s="196" t="s">
        <v>172</v>
      </c>
      <c r="AW222" s="196" t="s">
        <v>176</v>
      </c>
      <c r="AX222" s="196" t="s">
        <v>81</v>
      </c>
      <c r="AY222" s="198" t="s">
        <v>165</v>
      </c>
    </row>
    <row r="223" s="22" customFormat="true" ht="24" hidden="false" customHeight="true" outlineLevel="0" collapsed="false">
      <c r="B223" s="164"/>
      <c r="C223" s="165" t="s">
        <v>359</v>
      </c>
      <c r="D223" s="165" t="s">
        <v>167</v>
      </c>
      <c r="E223" s="166" t="s">
        <v>3144</v>
      </c>
      <c r="F223" s="167" t="s">
        <v>3145</v>
      </c>
      <c r="G223" s="168" t="s">
        <v>181</v>
      </c>
      <c r="H223" s="169" t="n">
        <v>13.3</v>
      </c>
      <c r="I223" s="170"/>
      <c r="J223" s="171" t="n">
        <f aca="false">ROUND(I223*H223,2)</f>
        <v>0</v>
      </c>
      <c r="K223" s="167" t="s">
        <v>171</v>
      </c>
      <c r="L223" s="23"/>
      <c r="M223" s="172"/>
      <c r="N223" s="173" t="s">
        <v>44</v>
      </c>
      <c r="O223" s="54"/>
      <c r="P223" s="174" t="n">
        <f aca="false">O223*H223</f>
        <v>0</v>
      </c>
      <c r="Q223" s="174" t="n">
        <v>0.0064</v>
      </c>
      <c r="R223" s="174" t="n">
        <f aca="false">Q223*H223</f>
        <v>0.08512</v>
      </c>
      <c r="S223" s="174" t="n">
        <v>0</v>
      </c>
      <c r="T223" s="174" t="n">
        <f aca="false">S223*H223</f>
        <v>0</v>
      </c>
      <c r="U223" s="175"/>
      <c r="AR223" s="176" t="s">
        <v>273</v>
      </c>
      <c r="AT223" s="176" t="s">
        <v>167</v>
      </c>
      <c r="AU223" s="176" t="s">
        <v>83</v>
      </c>
      <c r="AY223" s="3" t="s">
        <v>165</v>
      </c>
      <c r="BE223" s="177" t="n">
        <f aca="false">IF(N223="základní",J223,0)</f>
        <v>0</v>
      </c>
      <c r="BF223" s="177" t="n">
        <f aca="false">IF(N223="snížená",J223,0)</f>
        <v>0</v>
      </c>
      <c r="BG223" s="177" t="n">
        <f aca="false">IF(N223="zákl. přenesená",J223,0)</f>
        <v>0</v>
      </c>
      <c r="BH223" s="177" t="n">
        <f aca="false">IF(N223="sníž. přenesená",J223,0)</f>
        <v>0</v>
      </c>
      <c r="BI223" s="177" t="n">
        <f aca="false">IF(N223="nulová",J223,0)</f>
        <v>0</v>
      </c>
      <c r="BJ223" s="3" t="s">
        <v>81</v>
      </c>
      <c r="BK223" s="177" t="n">
        <f aca="false">ROUND(I223*H223,2)</f>
        <v>0</v>
      </c>
      <c r="BL223" s="3" t="s">
        <v>273</v>
      </c>
      <c r="BM223" s="176" t="s">
        <v>3146</v>
      </c>
    </row>
    <row r="224" s="187" customFormat="true" ht="12" hidden="false" customHeight="false" outlineLevel="0" collapsed="false">
      <c r="B224" s="188"/>
      <c r="D224" s="180" t="s">
        <v>174</v>
      </c>
      <c r="E224" s="189"/>
      <c r="F224" s="190" t="s">
        <v>3147</v>
      </c>
      <c r="H224" s="191" t="n">
        <v>13.3</v>
      </c>
      <c r="I224" s="192"/>
      <c r="L224" s="188"/>
      <c r="M224" s="193"/>
      <c r="N224" s="194"/>
      <c r="O224" s="194"/>
      <c r="P224" s="194"/>
      <c r="Q224" s="194"/>
      <c r="R224" s="194"/>
      <c r="S224" s="194"/>
      <c r="T224" s="194"/>
      <c r="U224" s="195"/>
      <c r="AT224" s="189" t="s">
        <v>174</v>
      </c>
      <c r="AU224" s="189" t="s">
        <v>83</v>
      </c>
      <c r="AV224" s="187" t="s">
        <v>83</v>
      </c>
      <c r="AW224" s="187" t="s">
        <v>176</v>
      </c>
      <c r="AX224" s="187" t="s">
        <v>73</v>
      </c>
      <c r="AY224" s="189" t="s">
        <v>165</v>
      </c>
    </row>
    <row r="225" s="196" customFormat="true" ht="12" hidden="false" customHeight="false" outlineLevel="0" collapsed="false">
      <c r="B225" s="197"/>
      <c r="D225" s="180" t="s">
        <v>174</v>
      </c>
      <c r="E225" s="198"/>
      <c r="F225" s="199" t="s">
        <v>178</v>
      </c>
      <c r="H225" s="200" t="n">
        <v>13.3</v>
      </c>
      <c r="I225" s="201"/>
      <c r="L225" s="197"/>
      <c r="M225" s="202"/>
      <c r="N225" s="203"/>
      <c r="O225" s="203"/>
      <c r="P225" s="203"/>
      <c r="Q225" s="203"/>
      <c r="R225" s="203"/>
      <c r="S225" s="203"/>
      <c r="T225" s="203"/>
      <c r="U225" s="204"/>
      <c r="AT225" s="198" t="s">
        <v>174</v>
      </c>
      <c r="AU225" s="198" t="s">
        <v>83</v>
      </c>
      <c r="AV225" s="196" t="s">
        <v>172</v>
      </c>
      <c r="AW225" s="196" t="s">
        <v>176</v>
      </c>
      <c r="AX225" s="196" t="s">
        <v>81</v>
      </c>
      <c r="AY225" s="198" t="s">
        <v>165</v>
      </c>
    </row>
    <row r="226" s="22" customFormat="true" ht="24" hidden="false" customHeight="true" outlineLevel="0" collapsed="false">
      <c r="B226" s="164"/>
      <c r="C226" s="165" t="s">
        <v>364</v>
      </c>
      <c r="D226" s="165" t="s">
        <v>167</v>
      </c>
      <c r="E226" s="166" t="s">
        <v>3148</v>
      </c>
      <c r="F226" s="167" t="s">
        <v>3149</v>
      </c>
      <c r="G226" s="168" t="s">
        <v>181</v>
      </c>
      <c r="H226" s="169" t="n">
        <v>161.2</v>
      </c>
      <c r="I226" s="170"/>
      <c r="J226" s="171" t="n">
        <f aca="false">ROUND(I226*H226,2)</f>
        <v>0</v>
      </c>
      <c r="K226" s="167" t="s">
        <v>171</v>
      </c>
      <c r="L226" s="23"/>
      <c r="M226" s="172"/>
      <c r="N226" s="173" t="s">
        <v>44</v>
      </c>
      <c r="O226" s="54"/>
      <c r="P226" s="174" t="n">
        <f aca="false">O226*H226</f>
        <v>0</v>
      </c>
      <c r="Q226" s="174" t="n">
        <v>0.0007</v>
      </c>
      <c r="R226" s="174" t="n">
        <f aca="false">Q226*H226</f>
        <v>0.11284</v>
      </c>
      <c r="S226" s="174" t="n">
        <v>0</v>
      </c>
      <c r="T226" s="174" t="n">
        <f aca="false">S226*H226</f>
        <v>0</v>
      </c>
      <c r="U226" s="175"/>
      <c r="AR226" s="176" t="s">
        <v>273</v>
      </c>
      <c r="AT226" s="176" t="s">
        <v>167</v>
      </c>
      <c r="AU226" s="176" t="s">
        <v>83</v>
      </c>
      <c r="AY226" s="3" t="s">
        <v>165</v>
      </c>
      <c r="BE226" s="177" t="n">
        <f aca="false">IF(N226="základní",J226,0)</f>
        <v>0</v>
      </c>
      <c r="BF226" s="177" t="n">
        <f aca="false">IF(N226="snížená",J226,0)</f>
        <v>0</v>
      </c>
      <c r="BG226" s="177" t="n">
        <f aca="false">IF(N226="zákl. přenesená",J226,0)</f>
        <v>0</v>
      </c>
      <c r="BH226" s="177" t="n">
        <f aca="false">IF(N226="sníž. přenesená",J226,0)</f>
        <v>0</v>
      </c>
      <c r="BI226" s="177" t="n">
        <f aca="false">IF(N226="nulová",J226,0)</f>
        <v>0</v>
      </c>
      <c r="BJ226" s="3" t="s">
        <v>81</v>
      </c>
      <c r="BK226" s="177" t="n">
        <f aca="false">ROUND(I226*H226,2)</f>
        <v>0</v>
      </c>
      <c r="BL226" s="3" t="s">
        <v>273</v>
      </c>
      <c r="BM226" s="176" t="s">
        <v>3150</v>
      </c>
    </row>
    <row r="227" s="178" customFormat="true" ht="12" hidden="false" customHeight="false" outlineLevel="0" collapsed="false">
      <c r="B227" s="179"/>
      <c r="D227" s="180" t="s">
        <v>174</v>
      </c>
      <c r="E227" s="181"/>
      <c r="F227" s="182" t="s">
        <v>210</v>
      </c>
      <c r="H227" s="181"/>
      <c r="I227" s="183"/>
      <c r="L227" s="179"/>
      <c r="M227" s="184"/>
      <c r="N227" s="185"/>
      <c r="O227" s="185"/>
      <c r="P227" s="185"/>
      <c r="Q227" s="185"/>
      <c r="R227" s="185"/>
      <c r="S227" s="185"/>
      <c r="T227" s="185"/>
      <c r="U227" s="186"/>
      <c r="AT227" s="181" t="s">
        <v>174</v>
      </c>
      <c r="AU227" s="181" t="s">
        <v>83</v>
      </c>
      <c r="AV227" s="178" t="s">
        <v>81</v>
      </c>
      <c r="AW227" s="178" t="s">
        <v>176</v>
      </c>
      <c r="AX227" s="178" t="s">
        <v>73</v>
      </c>
      <c r="AY227" s="181" t="s">
        <v>165</v>
      </c>
    </row>
    <row r="228" s="187" customFormat="true" ht="36" hidden="false" customHeight="false" outlineLevel="0" collapsed="false">
      <c r="B228" s="188"/>
      <c r="D228" s="180" t="s">
        <v>174</v>
      </c>
      <c r="E228" s="189"/>
      <c r="F228" s="190" t="s">
        <v>3151</v>
      </c>
      <c r="H228" s="191" t="n">
        <v>96</v>
      </c>
      <c r="I228" s="192"/>
      <c r="L228" s="188"/>
      <c r="M228" s="193"/>
      <c r="N228" s="194"/>
      <c r="O228" s="194"/>
      <c r="P228" s="194"/>
      <c r="Q228" s="194"/>
      <c r="R228" s="194"/>
      <c r="S228" s="194"/>
      <c r="T228" s="194"/>
      <c r="U228" s="195"/>
      <c r="AT228" s="189" t="s">
        <v>174</v>
      </c>
      <c r="AU228" s="189" t="s">
        <v>83</v>
      </c>
      <c r="AV228" s="187" t="s">
        <v>83</v>
      </c>
      <c r="AW228" s="187" t="s">
        <v>176</v>
      </c>
      <c r="AX228" s="187" t="s">
        <v>73</v>
      </c>
      <c r="AY228" s="189" t="s">
        <v>165</v>
      </c>
    </row>
    <row r="229" s="216" customFormat="true" ht="12" hidden="false" customHeight="false" outlineLevel="0" collapsed="false">
      <c r="B229" s="217"/>
      <c r="D229" s="180" t="s">
        <v>174</v>
      </c>
      <c r="E229" s="218"/>
      <c r="F229" s="219" t="s">
        <v>283</v>
      </c>
      <c r="H229" s="220" t="n">
        <v>96</v>
      </c>
      <c r="I229" s="221"/>
      <c r="L229" s="217"/>
      <c r="M229" s="222"/>
      <c r="N229" s="223"/>
      <c r="O229" s="223"/>
      <c r="P229" s="223"/>
      <c r="Q229" s="223"/>
      <c r="R229" s="223"/>
      <c r="S229" s="223"/>
      <c r="T229" s="223"/>
      <c r="U229" s="224"/>
      <c r="AT229" s="218" t="s">
        <v>174</v>
      </c>
      <c r="AU229" s="218" t="s">
        <v>83</v>
      </c>
      <c r="AV229" s="216" t="s">
        <v>184</v>
      </c>
      <c r="AW229" s="216" t="s">
        <v>176</v>
      </c>
      <c r="AX229" s="216" t="s">
        <v>73</v>
      </c>
      <c r="AY229" s="218" t="s">
        <v>165</v>
      </c>
    </row>
    <row r="230" s="178" customFormat="true" ht="12" hidden="false" customHeight="false" outlineLevel="0" collapsed="false">
      <c r="B230" s="179"/>
      <c r="D230" s="180" t="s">
        <v>174</v>
      </c>
      <c r="E230" s="181"/>
      <c r="F230" s="182" t="s">
        <v>375</v>
      </c>
      <c r="H230" s="181"/>
      <c r="I230" s="183"/>
      <c r="L230" s="179"/>
      <c r="M230" s="184"/>
      <c r="N230" s="185"/>
      <c r="O230" s="185"/>
      <c r="P230" s="185"/>
      <c r="Q230" s="185"/>
      <c r="R230" s="185"/>
      <c r="S230" s="185"/>
      <c r="T230" s="185"/>
      <c r="U230" s="186"/>
      <c r="AT230" s="181" t="s">
        <v>174</v>
      </c>
      <c r="AU230" s="181" t="s">
        <v>83</v>
      </c>
      <c r="AV230" s="178" t="s">
        <v>81</v>
      </c>
      <c r="AW230" s="178" t="s">
        <v>176</v>
      </c>
      <c r="AX230" s="178" t="s">
        <v>73</v>
      </c>
      <c r="AY230" s="181" t="s">
        <v>165</v>
      </c>
    </row>
    <row r="231" s="187" customFormat="true" ht="12" hidden="false" customHeight="false" outlineLevel="0" collapsed="false">
      <c r="B231" s="188"/>
      <c r="D231" s="180" t="s">
        <v>174</v>
      </c>
      <c r="E231" s="189"/>
      <c r="F231" s="190" t="s">
        <v>3152</v>
      </c>
      <c r="H231" s="191" t="n">
        <v>12.8</v>
      </c>
      <c r="I231" s="192"/>
      <c r="L231" s="188"/>
      <c r="M231" s="193"/>
      <c r="N231" s="194"/>
      <c r="O231" s="194"/>
      <c r="P231" s="194"/>
      <c r="Q231" s="194"/>
      <c r="R231" s="194"/>
      <c r="S231" s="194"/>
      <c r="T231" s="194"/>
      <c r="U231" s="195"/>
      <c r="AT231" s="189" t="s">
        <v>174</v>
      </c>
      <c r="AU231" s="189" t="s">
        <v>83</v>
      </c>
      <c r="AV231" s="187" t="s">
        <v>83</v>
      </c>
      <c r="AW231" s="187" t="s">
        <v>176</v>
      </c>
      <c r="AX231" s="187" t="s">
        <v>73</v>
      </c>
      <c r="AY231" s="189" t="s">
        <v>165</v>
      </c>
    </row>
    <row r="232" s="187" customFormat="true" ht="12" hidden="false" customHeight="false" outlineLevel="0" collapsed="false">
      <c r="B232" s="188"/>
      <c r="D232" s="180" t="s">
        <v>174</v>
      </c>
      <c r="E232" s="189"/>
      <c r="F232" s="190" t="s">
        <v>1575</v>
      </c>
      <c r="H232" s="191" t="n">
        <v>1</v>
      </c>
      <c r="I232" s="192"/>
      <c r="L232" s="188"/>
      <c r="M232" s="193"/>
      <c r="N232" s="194"/>
      <c r="O232" s="194"/>
      <c r="P232" s="194"/>
      <c r="Q232" s="194"/>
      <c r="R232" s="194"/>
      <c r="S232" s="194"/>
      <c r="T232" s="194"/>
      <c r="U232" s="195"/>
      <c r="AT232" s="189" t="s">
        <v>174</v>
      </c>
      <c r="AU232" s="189" t="s">
        <v>83</v>
      </c>
      <c r="AV232" s="187" t="s">
        <v>83</v>
      </c>
      <c r="AW232" s="187" t="s">
        <v>176</v>
      </c>
      <c r="AX232" s="187" t="s">
        <v>73</v>
      </c>
      <c r="AY232" s="189" t="s">
        <v>165</v>
      </c>
    </row>
    <row r="233" s="187" customFormat="true" ht="12" hidden="false" customHeight="false" outlineLevel="0" collapsed="false">
      <c r="B233" s="188"/>
      <c r="D233" s="180" t="s">
        <v>174</v>
      </c>
      <c r="E233" s="189"/>
      <c r="F233" s="190" t="s">
        <v>3153</v>
      </c>
      <c r="H233" s="191" t="n">
        <v>12</v>
      </c>
      <c r="I233" s="192"/>
      <c r="L233" s="188"/>
      <c r="M233" s="193"/>
      <c r="N233" s="194"/>
      <c r="O233" s="194"/>
      <c r="P233" s="194"/>
      <c r="Q233" s="194"/>
      <c r="R233" s="194"/>
      <c r="S233" s="194"/>
      <c r="T233" s="194"/>
      <c r="U233" s="195"/>
      <c r="AT233" s="189" t="s">
        <v>174</v>
      </c>
      <c r="AU233" s="189" t="s">
        <v>83</v>
      </c>
      <c r="AV233" s="187" t="s">
        <v>83</v>
      </c>
      <c r="AW233" s="187" t="s">
        <v>176</v>
      </c>
      <c r="AX233" s="187" t="s">
        <v>73</v>
      </c>
      <c r="AY233" s="189" t="s">
        <v>165</v>
      </c>
    </row>
    <row r="234" s="187" customFormat="true" ht="12" hidden="false" customHeight="false" outlineLevel="0" collapsed="false">
      <c r="B234" s="188"/>
      <c r="D234" s="180" t="s">
        <v>174</v>
      </c>
      <c r="E234" s="189"/>
      <c r="F234" s="190" t="s">
        <v>3154</v>
      </c>
      <c r="H234" s="191" t="n">
        <v>4.8</v>
      </c>
      <c r="I234" s="192"/>
      <c r="L234" s="188"/>
      <c r="M234" s="193"/>
      <c r="N234" s="194"/>
      <c r="O234" s="194"/>
      <c r="P234" s="194"/>
      <c r="Q234" s="194"/>
      <c r="R234" s="194"/>
      <c r="S234" s="194"/>
      <c r="T234" s="194"/>
      <c r="U234" s="195"/>
      <c r="AT234" s="189" t="s">
        <v>174</v>
      </c>
      <c r="AU234" s="189" t="s">
        <v>83</v>
      </c>
      <c r="AV234" s="187" t="s">
        <v>83</v>
      </c>
      <c r="AW234" s="187" t="s">
        <v>176</v>
      </c>
      <c r="AX234" s="187" t="s">
        <v>73</v>
      </c>
      <c r="AY234" s="189" t="s">
        <v>165</v>
      </c>
    </row>
    <row r="235" s="187" customFormat="true" ht="12" hidden="false" customHeight="false" outlineLevel="0" collapsed="false">
      <c r="B235" s="188"/>
      <c r="D235" s="180" t="s">
        <v>174</v>
      </c>
      <c r="E235" s="189"/>
      <c r="F235" s="190" t="s">
        <v>1552</v>
      </c>
      <c r="H235" s="191" t="n">
        <v>2</v>
      </c>
      <c r="I235" s="192"/>
      <c r="L235" s="188"/>
      <c r="M235" s="193"/>
      <c r="N235" s="194"/>
      <c r="O235" s="194"/>
      <c r="P235" s="194"/>
      <c r="Q235" s="194"/>
      <c r="R235" s="194"/>
      <c r="S235" s="194"/>
      <c r="T235" s="194"/>
      <c r="U235" s="195"/>
      <c r="AT235" s="189" t="s">
        <v>174</v>
      </c>
      <c r="AU235" s="189" t="s">
        <v>83</v>
      </c>
      <c r="AV235" s="187" t="s">
        <v>83</v>
      </c>
      <c r="AW235" s="187" t="s">
        <v>176</v>
      </c>
      <c r="AX235" s="187" t="s">
        <v>73</v>
      </c>
      <c r="AY235" s="189" t="s">
        <v>165</v>
      </c>
    </row>
    <row r="236" s="216" customFormat="true" ht="12" hidden="false" customHeight="false" outlineLevel="0" collapsed="false">
      <c r="B236" s="217"/>
      <c r="D236" s="180" t="s">
        <v>174</v>
      </c>
      <c r="E236" s="218"/>
      <c r="F236" s="219" t="s">
        <v>283</v>
      </c>
      <c r="H236" s="220" t="n">
        <v>32.6</v>
      </c>
      <c r="I236" s="221"/>
      <c r="L236" s="217"/>
      <c r="M236" s="222"/>
      <c r="N236" s="223"/>
      <c r="O236" s="223"/>
      <c r="P236" s="223"/>
      <c r="Q236" s="223"/>
      <c r="R236" s="223"/>
      <c r="S236" s="223"/>
      <c r="T236" s="223"/>
      <c r="U236" s="224"/>
      <c r="AT236" s="218" t="s">
        <v>174</v>
      </c>
      <c r="AU236" s="218" t="s">
        <v>83</v>
      </c>
      <c r="AV236" s="216" t="s">
        <v>184</v>
      </c>
      <c r="AW236" s="216" t="s">
        <v>176</v>
      </c>
      <c r="AX236" s="216" t="s">
        <v>73</v>
      </c>
      <c r="AY236" s="218" t="s">
        <v>165</v>
      </c>
    </row>
    <row r="237" s="187" customFormat="true" ht="12" hidden="false" customHeight="false" outlineLevel="0" collapsed="false">
      <c r="B237" s="188"/>
      <c r="D237" s="180" t="s">
        <v>174</v>
      </c>
      <c r="E237" s="189"/>
      <c r="F237" s="190" t="s">
        <v>3155</v>
      </c>
      <c r="H237" s="191" t="n">
        <v>32.6</v>
      </c>
      <c r="I237" s="192"/>
      <c r="L237" s="188"/>
      <c r="M237" s="193"/>
      <c r="N237" s="194"/>
      <c r="O237" s="194"/>
      <c r="P237" s="194"/>
      <c r="Q237" s="194"/>
      <c r="R237" s="194"/>
      <c r="S237" s="194"/>
      <c r="T237" s="194"/>
      <c r="U237" s="195"/>
      <c r="AT237" s="189" t="s">
        <v>174</v>
      </c>
      <c r="AU237" s="189" t="s">
        <v>83</v>
      </c>
      <c r="AV237" s="187" t="s">
        <v>83</v>
      </c>
      <c r="AW237" s="187" t="s">
        <v>176</v>
      </c>
      <c r="AX237" s="187" t="s">
        <v>73</v>
      </c>
      <c r="AY237" s="189" t="s">
        <v>165</v>
      </c>
    </row>
    <row r="238" s="196" customFormat="true" ht="12" hidden="false" customHeight="false" outlineLevel="0" collapsed="false">
      <c r="B238" s="197"/>
      <c r="D238" s="180" t="s">
        <v>174</v>
      </c>
      <c r="E238" s="198"/>
      <c r="F238" s="199" t="s">
        <v>178</v>
      </c>
      <c r="H238" s="200" t="n">
        <v>161.2</v>
      </c>
      <c r="I238" s="201"/>
      <c r="L238" s="197"/>
      <c r="M238" s="202"/>
      <c r="N238" s="203"/>
      <c r="O238" s="203"/>
      <c r="P238" s="203"/>
      <c r="Q238" s="203"/>
      <c r="R238" s="203"/>
      <c r="S238" s="203"/>
      <c r="T238" s="203"/>
      <c r="U238" s="204"/>
      <c r="AT238" s="198" t="s">
        <v>174</v>
      </c>
      <c r="AU238" s="198" t="s">
        <v>83</v>
      </c>
      <c r="AV238" s="196" t="s">
        <v>172</v>
      </c>
      <c r="AW238" s="196" t="s">
        <v>176</v>
      </c>
      <c r="AX238" s="196" t="s">
        <v>81</v>
      </c>
      <c r="AY238" s="198" t="s">
        <v>165</v>
      </c>
    </row>
    <row r="239" s="22" customFormat="true" ht="24" hidden="false" customHeight="true" outlineLevel="0" collapsed="false">
      <c r="B239" s="164"/>
      <c r="C239" s="165" t="s">
        <v>369</v>
      </c>
      <c r="D239" s="165" t="s">
        <v>167</v>
      </c>
      <c r="E239" s="166" t="s">
        <v>3156</v>
      </c>
      <c r="F239" s="167" t="s">
        <v>3157</v>
      </c>
      <c r="G239" s="168" t="s">
        <v>181</v>
      </c>
      <c r="H239" s="169" t="n">
        <v>459.3</v>
      </c>
      <c r="I239" s="170"/>
      <c r="J239" s="171" t="n">
        <f aca="false">ROUND(I239*H239,2)</f>
        <v>0</v>
      </c>
      <c r="K239" s="167" t="s">
        <v>171</v>
      </c>
      <c r="L239" s="23"/>
      <c r="M239" s="172"/>
      <c r="N239" s="173" t="s">
        <v>44</v>
      </c>
      <c r="O239" s="54"/>
      <c r="P239" s="174" t="n">
        <f aca="false">O239*H239</f>
        <v>0</v>
      </c>
      <c r="Q239" s="174" t="n">
        <v>0.00078</v>
      </c>
      <c r="R239" s="174" t="n">
        <f aca="false">Q239*H239</f>
        <v>0.358254</v>
      </c>
      <c r="S239" s="174" t="n">
        <v>0</v>
      </c>
      <c r="T239" s="174" t="n">
        <f aca="false">S239*H239</f>
        <v>0</v>
      </c>
      <c r="U239" s="175"/>
      <c r="AR239" s="176" t="s">
        <v>273</v>
      </c>
      <c r="AT239" s="176" t="s">
        <v>167</v>
      </c>
      <c r="AU239" s="176" t="s">
        <v>83</v>
      </c>
      <c r="AY239" s="3" t="s">
        <v>165</v>
      </c>
      <c r="BE239" s="177" t="n">
        <f aca="false">IF(N239="základní",J239,0)</f>
        <v>0</v>
      </c>
      <c r="BF239" s="177" t="n">
        <f aca="false">IF(N239="snížená",J239,0)</f>
        <v>0</v>
      </c>
      <c r="BG239" s="177" t="n">
        <f aca="false">IF(N239="zákl. přenesená",J239,0)</f>
        <v>0</v>
      </c>
      <c r="BH239" s="177" t="n">
        <f aca="false">IF(N239="sníž. přenesená",J239,0)</f>
        <v>0</v>
      </c>
      <c r="BI239" s="177" t="n">
        <f aca="false">IF(N239="nulová",J239,0)</f>
        <v>0</v>
      </c>
      <c r="BJ239" s="3" t="s">
        <v>81</v>
      </c>
      <c r="BK239" s="177" t="n">
        <f aca="false">ROUND(I239*H239,2)</f>
        <v>0</v>
      </c>
      <c r="BL239" s="3" t="s">
        <v>273</v>
      </c>
      <c r="BM239" s="176" t="s">
        <v>3158</v>
      </c>
    </row>
    <row r="240" s="178" customFormat="true" ht="12" hidden="false" customHeight="false" outlineLevel="0" collapsed="false">
      <c r="B240" s="179"/>
      <c r="D240" s="180" t="s">
        <v>174</v>
      </c>
      <c r="E240" s="181"/>
      <c r="F240" s="182" t="s">
        <v>210</v>
      </c>
      <c r="H240" s="181"/>
      <c r="I240" s="183"/>
      <c r="L240" s="179"/>
      <c r="M240" s="184"/>
      <c r="N240" s="185"/>
      <c r="O240" s="185"/>
      <c r="P240" s="185"/>
      <c r="Q240" s="185"/>
      <c r="R240" s="185"/>
      <c r="S240" s="185"/>
      <c r="T240" s="185"/>
      <c r="U240" s="186"/>
      <c r="AT240" s="181" t="s">
        <v>174</v>
      </c>
      <c r="AU240" s="181" t="s">
        <v>83</v>
      </c>
      <c r="AV240" s="178" t="s">
        <v>81</v>
      </c>
      <c r="AW240" s="178" t="s">
        <v>176</v>
      </c>
      <c r="AX240" s="178" t="s">
        <v>73</v>
      </c>
      <c r="AY240" s="181" t="s">
        <v>165</v>
      </c>
    </row>
    <row r="241" s="187" customFormat="true" ht="24" hidden="false" customHeight="false" outlineLevel="0" collapsed="false">
      <c r="B241" s="188"/>
      <c r="D241" s="180" t="s">
        <v>174</v>
      </c>
      <c r="E241" s="189"/>
      <c r="F241" s="190" t="s">
        <v>3159</v>
      </c>
      <c r="H241" s="191" t="n">
        <v>76.9</v>
      </c>
      <c r="I241" s="192"/>
      <c r="L241" s="188"/>
      <c r="M241" s="193"/>
      <c r="N241" s="194"/>
      <c r="O241" s="194"/>
      <c r="P241" s="194"/>
      <c r="Q241" s="194"/>
      <c r="R241" s="194"/>
      <c r="S241" s="194"/>
      <c r="T241" s="194"/>
      <c r="U241" s="195"/>
      <c r="AT241" s="189" t="s">
        <v>174</v>
      </c>
      <c r="AU241" s="189" t="s">
        <v>83</v>
      </c>
      <c r="AV241" s="187" t="s">
        <v>83</v>
      </c>
      <c r="AW241" s="187" t="s">
        <v>176</v>
      </c>
      <c r="AX241" s="187" t="s">
        <v>73</v>
      </c>
      <c r="AY241" s="189" t="s">
        <v>165</v>
      </c>
    </row>
    <row r="242" s="187" customFormat="true" ht="12" hidden="false" customHeight="false" outlineLevel="0" collapsed="false">
      <c r="B242" s="188"/>
      <c r="D242" s="180" t="s">
        <v>174</v>
      </c>
      <c r="E242" s="189"/>
      <c r="F242" s="190" t="s">
        <v>3160</v>
      </c>
      <c r="H242" s="191" t="n">
        <v>41.6</v>
      </c>
      <c r="I242" s="192"/>
      <c r="L242" s="188"/>
      <c r="M242" s="193"/>
      <c r="N242" s="194"/>
      <c r="O242" s="194"/>
      <c r="P242" s="194"/>
      <c r="Q242" s="194"/>
      <c r="R242" s="194"/>
      <c r="S242" s="194"/>
      <c r="T242" s="194"/>
      <c r="U242" s="195"/>
      <c r="AT242" s="189" t="s">
        <v>174</v>
      </c>
      <c r="AU242" s="189" t="s">
        <v>83</v>
      </c>
      <c r="AV242" s="187" t="s">
        <v>83</v>
      </c>
      <c r="AW242" s="187" t="s">
        <v>176</v>
      </c>
      <c r="AX242" s="187" t="s">
        <v>73</v>
      </c>
      <c r="AY242" s="189" t="s">
        <v>165</v>
      </c>
    </row>
    <row r="243" s="187" customFormat="true" ht="12" hidden="false" customHeight="false" outlineLevel="0" collapsed="false">
      <c r="B243" s="188"/>
      <c r="D243" s="180" t="s">
        <v>174</v>
      </c>
      <c r="E243" s="189"/>
      <c r="F243" s="190" t="s">
        <v>3161</v>
      </c>
      <c r="H243" s="191" t="n">
        <v>16.2</v>
      </c>
      <c r="I243" s="192"/>
      <c r="L243" s="188"/>
      <c r="M243" s="193"/>
      <c r="N243" s="194"/>
      <c r="O243" s="194"/>
      <c r="P243" s="194"/>
      <c r="Q243" s="194"/>
      <c r="R243" s="194"/>
      <c r="S243" s="194"/>
      <c r="T243" s="194"/>
      <c r="U243" s="195"/>
      <c r="AT243" s="189" t="s">
        <v>174</v>
      </c>
      <c r="AU243" s="189" t="s">
        <v>83</v>
      </c>
      <c r="AV243" s="187" t="s">
        <v>83</v>
      </c>
      <c r="AW243" s="187" t="s">
        <v>176</v>
      </c>
      <c r="AX243" s="187" t="s">
        <v>73</v>
      </c>
      <c r="AY243" s="189" t="s">
        <v>165</v>
      </c>
    </row>
    <row r="244" s="187" customFormat="true" ht="12" hidden="false" customHeight="false" outlineLevel="0" collapsed="false">
      <c r="B244" s="188"/>
      <c r="D244" s="180" t="s">
        <v>174</v>
      </c>
      <c r="E244" s="189"/>
      <c r="F244" s="190" t="s">
        <v>3162</v>
      </c>
      <c r="H244" s="191" t="n">
        <v>16</v>
      </c>
      <c r="I244" s="192"/>
      <c r="L244" s="188"/>
      <c r="M244" s="193"/>
      <c r="N244" s="194"/>
      <c r="O244" s="194"/>
      <c r="P244" s="194"/>
      <c r="Q244" s="194"/>
      <c r="R244" s="194"/>
      <c r="S244" s="194"/>
      <c r="T244" s="194"/>
      <c r="U244" s="195"/>
      <c r="AT244" s="189" t="s">
        <v>174</v>
      </c>
      <c r="AU244" s="189" t="s">
        <v>83</v>
      </c>
      <c r="AV244" s="187" t="s">
        <v>83</v>
      </c>
      <c r="AW244" s="187" t="s">
        <v>176</v>
      </c>
      <c r="AX244" s="187" t="s">
        <v>73</v>
      </c>
      <c r="AY244" s="189" t="s">
        <v>165</v>
      </c>
    </row>
    <row r="245" s="187" customFormat="true" ht="12" hidden="false" customHeight="false" outlineLevel="0" collapsed="false">
      <c r="B245" s="188"/>
      <c r="D245" s="180" t="s">
        <v>174</v>
      </c>
      <c r="E245" s="189"/>
      <c r="F245" s="190" t="s">
        <v>3163</v>
      </c>
      <c r="H245" s="191" t="n">
        <v>14</v>
      </c>
      <c r="I245" s="192"/>
      <c r="L245" s="188"/>
      <c r="M245" s="193"/>
      <c r="N245" s="194"/>
      <c r="O245" s="194"/>
      <c r="P245" s="194"/>
      <c r="Q245" s="194"/>
      <c r="R245" s="194"/>
      <c r="S245" s="194"/>
      <c r="T245" s="194"/>
      <c r="U245" s="195"/>
      <c r="AT245" s="189" t="s">
        <v>174</v>
      </c>
      <c r="AU245" s="189" t="s">
        <v>83</v>
      </c>
      <c r="AV245" s="187" t="s">
        <v>83</v>
      </c>
      <c r="AW245" s="187" t="s">
        <v>176</v>
      </c>
      <c r="AX245" s="187" t="s">
        <v>73</v>
      </c>
      <c r="AY245" s="189" t="s">
        <v>165</v>
      </c>
    </row>
    <row r="246" s="187" customFormat="true" ht="12" hidden="false" customHeight="false" outlineLevel="0" collapsed="false">
      <c r="B246" s="188"/>
      <c r="D246" s="180" t="s">
        <v>174</v>
      </c>
      <c r="E246" s="189"/>
      <c r="F246" s="190" t="s">
        <v>3164</v>
      </c>
      <c r="H246" s="191" t="n">
        <v>28</v>
      </c>
      <c r="I246" s="192"/>
      <c r="L246" s="188"/>
      <c r="M246" s="193"/>
      <c r="N246" s="194"/>
      <c r="O246" s="194"/>
      <c r="P246" s="194"/>
      <c r="Q246" s="194"/>
      <c r="R246" s="194"/>
      <c r="S246" s="194"/>
      <c r="T246" s="194"/>
      <c r="U246" s="195"/>
      <c r="AT246" s="189" t="s">
        <v>174</v>
      </c>
      <c r="AU246" s="189" t="s">
        <v>83</v>
      </c>
      <c r="AV246" s="187" t="s">
        <v>83</v>
      </c>
      <c r="AW246" s="187" t="s">
        <v>176</v>
      </c>
      <c r="AX246" s="187" t="s">
        <v>73</v>
      </c>
      <c r="AY246" s="189" t="s">
        <v>165</v>
      </c>
    </row>
    <row r="247" s="187" customFormat="true" ht="12" hidden="false" customHeight="false" outlineLevel="0" collapsed="false">
      <c r="B247" s="188"/>
      <c r="D247" s="180" t="s">
        <v>174</v>
      </c>
      <c r="E247" s="189"/>
      <c r="F247" s="190" t="s">
        <v>3165</v>
      </c>
      <c r="H247" s="191" t="n">
        <v>37.2</v>
      </c>
      <c r="I247" s="192"/>
      <c r="L247" s="188"/>
      <c r="M247" s="193"/>
      <c r="N247" s="194"/>
      <c r="O247" s="194"/>
      <c r="P247" s="194"/>
      <c r="Q247" s="194"/>
      <c r="R247" s="194"/>
      <c r="S247" s="194"/>
      <c r="T247" s="194"/>
      <c r="U247" s="195"/>
      <c r="AT247" s="189" t="s">
        <v>174</v>
      </c>
      <c r="AU247" s="189" t="s">
        <v>83</v>
      </c>
      <c r="AV247" s="187" t="s">
        <v>83</v>
      </c>
      <c r="AW247" s="187" t="s">
        <v>176</v>
      </c>
      <c r="AX247" s="187" t="s">
        <v>73</v>
      </c>
      <c r="AY247" s="189" t="s">
        <v>165</v>
      </c>
    </row>
    <row r="248" s="187" customFormat="true" ht="12" hidden="false" customHeight="false" outlineLevel="0" collapsed="false">
      <c r="B248" s="188"/>
      <c r="D248" s="180" t="s">
        <v>174</v>
      </c>
      <c r="E248" s="189"/>
      <c r="F248" s="190" t="s">
        <v>3166</v>
      </c>
      <c r="H248" s="191" t="n">
        <v>4.6</v>
      </c>
      <c r="I248" s="192"/>
      <c r="L248" s="188"/>
      <c r="M248" s="193"/>
      <c r="N248" s="194"/>
      <c r="O248" s="194"/>
      <c r="P248" s="194"/>
      <c r="Q248" s="194"/>
      <c r="R248" s="194"/>
      <c r="S248" s="194"/>
      <c r="T248" s="194"/>
      <c r="U248" s="195"/>
      <c r="AT248" s="189" t="s">
        <v>174</v>
      </c>
      <c r="AU248" s="189" t="s">
        <v>83</v>
      </c>
      <c r="AV248" s="187" t="s">
        <v>83</v>
      </c>
      <c r="AW248" s="187" t="s">
        <v>176</v>
      </c>
      <c r="AX248" s="187" t="s">
        <v>73</v>
      </c>
      <c r="AY248" s="189" t="s">
        <v>165</v>
      </c>
    </row>
    <row r="249" s="187" customFormat="true" ht="12" hidden="false" customHeight="false" outlineLevel="0" collapsed="false">
      <c r="B249" s="188"/>
      <c r="D249" s="180" t="s">
        <v>174</v>
      </c>
      <c r="E249" s="189"/>
      <c r="F249" s="190" t="s">
        <v>3167</v>
      </c>
      <c r="H249" s="191" t="n">
        <v>21</v>
      </c>
      <c r="I249" s="192"/>
      <c r="L249" s="188"/>
      <c r="M249" s="193"/>
      <c r="N249" s="194"/>
      <c r="O249" s="194"/>
      <c r="P249" s="194"/>
      <c r="Q249" s="194"/>
      <c r="R249" s="194"/>
      <c r="S249" s="194"/>
      <c r="T249" s="194"/>
      <c r="U249" s="195"/>
      <c r="AT249" s="189" t="s">
        <v>174</v>
      </c>
      <c r="AU249" s="189" t="s">
        <v>83</v>
      </c>
      <c r="AV249" s="187" t="s">
        <v>83</v>
      </c>
      <c r="AW249" s="187" t="s">
        <v>176</v>
      </c>
      <c r="AX249" s="187" t="s">
        <v>73</v>
      </c>
      <c r="AY249" s="189" t="s">
        <v>165</v>
      </c>
    </row>
    <row r="250" s="216" customFormat="true" ht="12" hidden="false" customHeight="false" outlineLevel="0" collapsed="false">
      <c r="B250" s="217"/>
      <c r="D250" s="180" t="s">
        <v>174</v>
      </c>
      <c r="E250" s="218"/>
      <c r="F250" s="219" t="s">
        <v>283</v>
      </c>
      <c r="H250" s="220" t="n">
        <v>255.5</v>
      </c>
      <c r="I250" s="221"/>
      <c r="L250" s="217"/>
      <c r="M250" s="222"/>
      <c r="N250" s="223"/>
      <c r="O250" s="223"/>
      <c r="P250" s="223"/>
      <c r="Q250" s="223"/>
      <c r="R250" s="223"/>
      <c r="S250" s="223"/>
      <c r="T250" s="223"/>
      <c r="U250" s="224"/>
      <c r="AT250" s="218" t="s">
        <v>174</v>
      </c>
      <c r="AU250" s="218" t="s">
        <v>83</v>
      </c>
      <c r="AV250" s="216" t="s">
        <v>184</v>
      </c>
      <c r="AW250" s="216" t="s">
        <v>176</v>
      </c>
      <c r="AX250" s="216" t="s">
        <v>73</v>
      </c>
      <c r="AY250" s="218" t="s">
        <v>165</v>
      </c>
    </row>
    <row r="251" s="178" customFormat="true" ht="12" hidden="false" customHeight="false" outlineLevel="0" collapsed="false">
      <c r="B251" s="179"/>
      <c r="D251" s="180" t="s">
        <v>174</v>
      </c>
      <c r="E251" s="181"/>
      <c r="F251" s="182" t="s">
        <v>375</v>
      </c>
      <c r="H251" s="181"/>
      <c r="I251" s="183"/>
      <c r="L251" s="179"/>
      <c r="M251" s="184"/>
      <c r="N251" s="185"/>
      <c r="O251" s="185"/>
      <c r="P251" s="185"/>
      <c r="Q251" s="185"/>
      <c r="R251" s="185"/>
      <c r="S251" s="185"/>
      <c r="T251" s="185"/>
      <c r="U251" s="186"/>
      <c r="AT251" s="181" t="s">
        <v>174</v>
      </c>
      <c r="AU251" s="181" t="s">
        <v>83</v>
      </c>
      <c r="AV251" s="178" t="s">
        <v>81</v>
      </c>
      <c r="AW251" s="178" t="s">
        <v>176</v>
      </c>
      <c r="AX251" s="178" t="s">
        <v>73</v>
      </c>
      <c r="AY251" s="181" t="s">
        <v>165</v>
      </c>
    </row>
    <row r="252" s="187" customFormat="true" ht="12" hidden="false" customHeight="false" outlineLevel="0" collapsed="false">
      <c r="B252" s="188"/>
      <c r="D252" s="180" t="s">
        <v>174</v>
      </c>
      <c r="E252" s="189"/>
      <c r="F252" s="190" t="s">
        <v>3168</v>
      </c>
      <c r="H252" s="191" t="n">
        <v>17</v>
      </c>
      <c r="I252" s="192"/>
      <c r="L252" s="188"/>
      <c r="M252" s="193"/>
      <c r="N252" s="194"/>
      <c r="O252" s="194"/>
      <c r="P252" s="194"/>
      <c r="Q252" s="194"/>
      <c r="R252" s="194"/>
      <c r="S252" s="194"/>
      <c r="T252" s="194"/>
      <c r="U252" s="195"/>
      <c r="AT252" s="189" t="s">
        <v>174</v>
      </c>
      <c r="AU252" s="189" t="s">
        <v>83</v>
      </c>
      <c r="AV252" s="187" t="s">
        <v>83</v>
      </c>
      <c r="AW252" s="187" t="s">
        <v>176</v>
      </c>
      <c r="AX252" s="187" t="s">
        <v>73</v>
      </c>
      <c r="AY252" s="189" t="s">
        <v>165</v>
      </c>
    </row>
    <row r="253" s="187" customFormat="true" ht="12" hidden="false" customHeight="false" outlineLevel="0" collapsed="false">
      <c r="B253" s="188"/>
      <c r="D253" s="180" t="s">
        <v>174</v>
      </c>
      <c r="E253" s="189"/>
      <c r="F253" s="190" t="s">
        <v>3169</v>
      </c>
      <c r="H253" s="191" t="n">
        <v>26</v>
      </c>
      <c r="I253" s="192"/>
      <c r="L253" s="188"/>
      <c r="M253" s="193"/>
      <c r="N253" s="194"/>
      <c r="O253" s="194"/>
      <c r="P253" s="194"/>
      <c r="Q253" s="194"/>
      <c r="R253" s="194"/>
      <c r="S253" s="194"/>
      <c r="T253" s="194"/>
      <c r="U253" s="195"/>
      <c r="AT253" s="189" t="s">
        <v>174</v>
      </c>
      <c r="AU253" s="189" t="s">
        <v>83</v>
      </c>
      <c r="AV253" s="187" t="s">
        <v>83</v>
      </c>
      <c r="AW253" s="187" t="s">
        <v>176</v>
      </c>
      <c r="AX253" s="187" t="s">
        <v>73</v>
      </c>
      <c r="AY253" s="189" t="s">
        <v>165</v>
      </c>
    </row>
    <row r="254" s="187" customFormat="true" ht="12" hidden="false" customHeight="false" outlineLevel="0" collapsed="false">
      <c r="B254" s="188"/>
      <c r="D254" s="180" t="s">
        <v>174</v>
      </c>
      <c r="E254" s="189"/>
      <c r="F254" s="190" t="s">
        <v>3170</v>
      </c>
      <c r="H254" s="191" t="n">
        <v>45.4</v>
      </c>
      <c r="I254" s="192"/>
      <c r="L254" s="188"/>
      <c r="M254" s="193"/>
      <c r="N254" s="194"/>
      <c r="O254" s="194"/>
      <c r="P254" s="194"/>
      <c r="Q254" s="194"/>
      <c r="R254" s="194"/>
      <c r="S254" s="194"/>
      <c r="T254" s="194"/>
      <c r="U254" s="195"/>
      <c r="AT254" s="189" t="s">
        <v>174</v>
      </c>
      <c r="AU254" s="189" t="s">
        <v>83</v>
      </c>
      <c r="AV254" s="187" t="s">
        <v>83</v>
      </c>
      <c r="AW254" s="187" t="s">
        <v>176</v>
      </c>
      <c r="AX254" s="187" t="s">
        <v>73</v>
      </c>
      <c r="AY254" s="189" t="s">
        <v>165</v>
      </c>
    </row>
    <row r="255" s="216" customFormat="true" ht="12" hidden="false" customHeight="false" outlineLevel="0" collapsed="false">
      <c r="B255" s="217"/>
      <c r="D255" s="180" t="s">
        <v>174</v>
      </c>
      <c r="E255" s="218"/>
      <c r="F255" s="219" t="s">
        <v>283</v>
      </c>
      <c r="H255" s="220" t="n">
        <v>88.4</v>
      </c>
      <c r="I255" s="221"/>
      <c r="L255" s="217"/>
      <c r="M255" s="222"/>
      <c r="N255" s="223"/>
      <c r="O255" s="223"/>
      <c r="P255" s="223"/>
      <c r="Q255" s="223"/>
      <c r="R255" s="223"/>
      <c r="S255" s="223"/>
      <c r="T255" s="223"/>
      <c r="U255" s="224"/>
      <c r="AT255" s="218" t="s">
        <v>174</v>
      </c>
      <c r="AU255" s="218" t="s">
        <v>83</v>
      </c>
      <c r="AV255" s="216" t="s">
        <v>184</v>
      </c>
      <c r="AW255" s="216" t="s">
        <v>176</v>
      </c>
      <c r="AX255" s="216" t="s">
        <v>73</v>
      </c>
      <c r="AY255" s="218" t="s">
        <v>165</v>
      </c>
    </row>
    <row r="256" s="187" customFormat="true" ht="12" hidden="false" customHeight="false" outlineLevel="0" collapsed="false">
      <c r="B256" s="188"/>
      <c r="D256" s="180" t="s">
        <v>174</v>
      </c>
      <c r="E256" s="189"/>
      <c r="F256" s="190" t="s">
        <v>3171</v>
      </c>
      <c r="H256" s="191" t="n">
        <v>88.4</v>
      </c>
      <c r="I256" s="192"/>
      <c r="L256" s="188"/>
      <c r="M256" s="193"/>
      <c r="N256" s="194"/>
      <c r="O256" s="194"/>
      <c r="P256" s="194"/>
      <c r="Q256" s="194"/>
      <c r="R256" s="194"/>
      <c r="S256" s="194"/>
      <c r="T256" s="194"/>
      <c r="U256" s="195"/>
      <c r="AT256" s="189" t="s">
        <v>174</v>
      </c>
      <c r="AU256" s="189" t="s">
        <v>83</v>
      </c>
      <c r="AV256" s="187" t="s">
        <v>83</v>
      </c>
      <c r="AW256" s="187" t="s">
        <v>176</v>
      </c>
      <c r="AX256" s="187" t="s">
        <v>73</v>
      </c>
      <c r="AY256" s="189" t="s">
        <v>165</v>
      </c>
    </row>
    <row r="257" s="187" customFormat="true" ht="12" hidden="false" customHeight="false" outlineLevel="0" collapsed="false">
      <c r="B257" s="188"/>
      <c r="D257" s="180" t="s">
        <v>174</v>
      </c>
      <c r="E257" s="189"/>
      <c r="F257" s="190" t="s">
        <v>3172</v>
      </c>
      <c r="H257" s="191" t="n">
        <v>18</v>
      </c>
      <c r="I257" s="192"/>
      <c r="L257" s="188"/>
      <c r="M257" s="193"/>
      <c r="N257" s="194"/>
      <c r="O257" s="194"/>
      <c r="P257" s="194"/>
      <c r="Q257" s="194"/>
      <c r="R257" s="194"/>
      <c r="S257" s="194"/>
      <c r="T257" s="194"/>
      <c r="U257" s="195"/>
      <c r="AT257" s="189" t="s">
        <v>174</v>
      </c>
      <c r="AU257" s="189" t="s">
        <v>83</v>
      </c>
      <c r="AV257" s="187" t="s">
        <v>83</v>
      </c>
      <c r="AW257" s="187" t="s">
        <v>176</v>
      </c>
      <c r="AX257" s="187" t="s">
        <v>73</v>
      </c>
      <c r="AY257" s="189" t="s">
        <v>165</v>
      </c>
    </row>
    <row r="258" s="187" customFormat="true" ht="12" hidden="false" customHeight="false" outlineLevel="0" collapsed="false">
      <c r="B258" s="188"/>
      <c r="D258" s="180" t="s">
        <v>174</v>
      </c>
      <c r="E258" s="189"/>
      <c r="F258" s="190" t="s">
        <v>3173</v>
      </c>
      <c r="H258" s="191" t="n">
        <v>9</v>
      </c>
      <c r="I258" s="192"/>
      <c r="L258" s="188"/>
      <c r="M258" s="193"/>
      <c r="N258" s="194"/>
      <c r="O258" s="194"/>
      <c r="P258" s="194"/>
      <c r="Q258" s="194"/>
      <c r="R258" s="194"/>
      <c r="S258" s="194"/>
      <c r="T258" s="194"/>
      <c r="U258" s="195"/>
      <c r="AT258" s="189" t="s">
        <v>174</v>
      </c>
      <c r="AU258" s="189" t="s">
        <v>83</v>
      </c>
      <c r="AV258" s="187" t="s">
        <v>83</v>
      </c>
      <c r="AW258" s="187" t="s">
        <v>176</v>
      </c>
      <c r="AX258" s="187" t="s">
        <v>73</v>
      </c>
      <c r="AY258" s="189" t="s">
        <v>165</v>
      </c>
    </row>
    <row r="259" s="216" customFormat="true" ht="12" hidden="false" customHeight="false" outlineLevel="0" collapsed="false">
      <c r="B259" s="217"/>
      <c r="D259" s="180" t="s">
        <v>174</v>
      </c>
      <c r="E259" s="218"/>
      <c r="F259" s="219" t="s">
        <v>283</v>
      </c>
      <c r="H259" s="220" t="n">
        <v>115.4</v>
      </c>
      <c r="I259" s="221"/>
      <c r="L259" s="217"/>
      <c r="M259" s="222"/>
      <c r="N259" s="223"/>
      <c r="O259" s="223"/>
      <c r="P259" s="223"/>
      <c r="Q259" s="223"/>
      <c r="R259" s="223"/>
      <c r="S259" s="223"/>
      <c r="T259" s="223"/>
      <c r="U259" s="224"/>
      <c r="AT259" s="218" t="s">
        <v>174</v>
      </c>
      <c r="AU259" s="218" t="s">
        <v>83</v>
      </c>
      <c r="AV259" s="216" t="s">
        <v>184</v>
      </c>
      <c r="AW259" s="216" t="s">
        <v>176</v>
      </c>
      <c r="AX259" s="216" t="s">
        <v>73</v>
      </c>
      <c r="AY259" s="218" t="s">
        <v>165</v>
      </c>
    </row>
    <row r="260" s="196" customFormat="true" ht="12" hidden="false" customHeight="false" outlineLevel="0" collapsed="false">
      <c r="B260" s="197"/>
      <c r="D260" s="180" t="s">
        <v>174</v>
      </c>
      <c r="E260" s="198"/>
      <c r="F260" s="199" t="s">
        <v>178</v>
      </c>
      <c r="H260" s="200" t="n">
        <v>459.3</v>
      </c>
      <c r="I260" s="201"/>
      <c r="L260" s="197"/>
      <c r="M260" s="202"/>
      <c r="N260" s="203"/>
      <c r="O260" s="203"/>
      <c r="P260" s="203"/>
      <c r="Q260" s="203"/>
      <c r="R260" s="203"/>
      <c r="S260" s="203"/>
      <c r="T260" s="203"/>
      <c r="U260" s="204"/>
      <c r="AT260" s="198" t="s">
        <v>174</v>
      </c>
      <c r="AU260" s="198" t="s">
        <v>83</v>
      </c>
      <c r="AV260" s="196" t="s">
        <v>172</v>
      </c>
      <c r="AW260" s="196" t="s">
        <v>176</v>
      </c>
      <c r="AX260" s="196" t="s">
        <v>81</v>
      </c>
      <c r="AY260" s="198" t="s">
        <v>165</v>
      </c>
    </row>
    <row r="261" s="22" customFormat="true" ht="24" hidden="false" customHeight="true" outlineLevel="0" collapsed="false">
      <c r="B261" s="164"/>
      <c r="C261" s="165" t="s">
        <v>378</v>
      </c>
      <c r="D261" s="165" t="s">
        <v>167</v>
      </c>
      <c r="E261" s="166" t="s">
        <v>3174</v>
      </c>
      <c r="F261" s="167" t="s">
        <v>3175</v>
      </c>
      <c r="G261" s="168" t="s">
        <v>181</v>
      </c>
      <c r="H261" s="169" t="n">
        <v>24.5</v>
      </c>
      <c r="I261" s="170"/>
      <c r="J261" s="171" t="n">
        <f aca="false">ROUND(I261*H261,2)</f>
        <v>0</v>
      </c>
      <c r="K261" s="167" t="s">
        <v>171</v>
      </c>
      <c r="L261" s="23"/>
      <c r="M261" s="172"/>
      <c r="N261" s="173" t="s">
        <v>44</v>
      </c>
      <c r="O261" s="54"/>
      <c r="P261" s="174" t="n">
        <f aca="false">O261*H261</f>
        <v>0</v>
      </c>
      <c r="Q261" s="174" t="n">
        <v>0.00096</v>
      </c>
      <c r="R261" s="174" t="n">
        <f aca="false">Q261*H261</f>
        <v>0.02352</v>
      </c>
      <c r="S261" s="174" t="n">
        <v>0</v>
      </c>
      <c r="T261" s="174" t="n">
        <f aca="false">S261*H261</f>
        <v>0</v>
      </c>
      <c r="U261" s="175"/>
      <c r="AR261" s="176" t="s">
        <v>273</v>
      </c>
      <c r="AT261" s="176" t="s">
        <v>167</v>
      </c>
      <c r="AU261" s="176" t="s">
        <v>83</v>
      </c>
      <c r="AY261" s="3" t="s">
        <v>165</v>
      </c>
      <c r="BE261" s="177" t="n">
        <f aca="false">IF(N261="základní",J261,0)</f>
        <v>0</v>
      </c>
      <c r="BF261" s="177" t="n">
        <f aca="false">IF(N261="snížená",J261,0)</f>
        <v>0</v>
      </c>
      <c r="BG261" s="177" t="n">
        <f aca="false">IF(N261="zákl. přenesená",J261,0)</f>
        <v>0</v>
      </c>
      <c r="BH261" s="177" t="n">
        <f aca="false">IF(N261="sníž. přenesená",J261,0)</f>
        <v>0</v>
      </c>
      <c r="BI261" s="177" t="n">
        <f aca="false">IF(N261="nulová",J261,0)</f>
        <v>0</v>
      </c>
      <c r="BJ261" s="3" t="s">
        <v>81</v>
      </c>
      <c r="BK261" s="177" t="n">
        <f aca="false">ROUND(I261*H261,2)</f>
        <v>0</v>
      </c>
      <c r="BL261" s="3" t="s">
        <v>273</v>
      </c>
      <c r="BM261" s="176" t="s">
        <v>3176</v>
      </c>
    </row>
    <row r="262" s="187" customFormat="true" ht="12" hidden="false" customHeight="false" outlineLevel="0" collapsed="false">
      <c r="B262" s="188"/>
      <c r="D262" s="180" t="s">
        <v>174</v>
      </c>
      <c r="E262" s="189"/>
      <c r="F262" s="190" t="s">
        <v>3177</v>
      </c>
      <c r="H262" s="191" t="n">
        <v>24.5</v>
      </c>
      <c r="I262" s="192"/>
      <c r="L262" s="188"/>
      <c r="M262" s="193"/>
      <c r="N262" s="194"/>
      <c r="O262" s="194"/>
      <c r="P262" s="194"/>
      <c r="Q262" s="194"/>
      <c r="R262" s="194"/>
      <c r="S262" s="194"/>
      <c r="T262" s="194"/>
      <c r="U262" s="195"/>
      <c r="AT262" s="189" t="s">
        <v>174</v>
      </c>
      <c r="AU262" s="189" t="s">
        <v>83</v>
      </c>
      <c r="AV262" s="187" t="s">
        <v>83</v>
      </c>
      <c r="AW262" s="187" t="s">
        <v>176</v>
      </c>
      <c r="AX262" s="187" t="s">
        <v>73</v>
      </c>
      <c r="AY262" s="189" t="s">
        <v>165</v>
      </c>
    </row>
    <row r="263" s="196" customFormat="true" ht="12" hidden="false" customHeight="false" outlineLevel="0" collapsed="false">
      <c r="B263" s="197"/>
      <c r="D263" s="180" t="s">
        <v>174</v>
      </c>
      <c r="E263" s="198"/>
      <c r="F263" s="199" t="s">
        <v>178</v>
      </c>
      <c r="H263" s="200" t="n">
        <v>24.5</v>
      </c>
      <c r="I263" s="201"/>
      <c r="L263" s="197"/>
      <c r="M263" s="202"/>
      <c r="N263" s="203"/>
      <c r="O263" s="203"/>
      <c r="P263" s="203"/>
      <c r="Q263" s="203"/>
      <c r="R263" s="203"/>
      <c r="S263" s="203"/>
      <c r="T263" s="203"/>
      <c r="U263" s="204"/>
      <c r="AT263" s="198" t="s">
        <v>174</v>
      </c>
      <c r="AU263" s="198" t="s">
        <v>83</v>
      </c>
      <c r="AV263" s="196" t="s">
        <v>172</v>
      </c>
      <c r="AW263" s="196" t="s">
        <v>176</v>
      </c>
      <c r="AX263" s="196" t="s">
        <v>81</v>
      </c>
      <c r="AY263" s="198" t="s">
        <v>165</v>
      </c>
    </row>
    <row r="264" s="22" customFormat="true" ht="24" hidden="false" customHeight="true" outlineLevel="0" collapsed="false">
      <c r="B264" s="164"/>
      <c r="C264" s="165" t="s">
        <v>385</v>
      </c>
      <c r="D264" s="165" t="s">
        <v>167</v>
      </c>
      <c r="E264" s="166" t="s">
        <v>3178</v>
      </c>
      <c r="F264" s="167" t="s">
        <v>3179</v>
      </c>
      <c r="G264" s="168" t="s">
        <v>181</v>
      </c>
      <c r="H264" s="169" t="n">
        <v>27.5</v>
      </c>
      <c r="I264" s="170"/>
      <c r="J264" s="171" t="n">
        <f aca="false">ROUND(I264*H264,2)</f>
        <v>0</v>
      </c>
      <c r="K264" s="167" t="s">
        <v>171</v>
      </c>
      <c r="L264" s="23"/>
      <c r="M264" s="172"/>
      <c r="N264" s="173" t="s">
        <v>44</v>
      </c>
      <c r="O264" s="54"/>
      <c r="P264" s="174" t="n">
        <f aca="false">O264*H264</f>
        <v>0</v>
      </c>
      <c r="Q264" s="174" t="n">
        <v>0.00125</v>
      </c>
      <c r="R264" s="174" t="n">
        <f aca="false">Q264*H264</f>
        <v>0.034375</v>
      </c>
      <c r="S264" s="174" t="n">
        <v>0</v>
      </c>
      <c r="T264" s="174" t="n">
        <f aca="false">S264*H264</f>
        <v>0</v>
      </c>
      <c r="U264" s="175"/>
      <c r="AR264" s="176" t="s">
        <v>273</v>
      </c>
      <c r="AT264" s="176" t="s">
        <v>167</v>
      </c>
      <c r="AU264" s="176" t="s">
        <v>83</v>
      </c>
      <c r="AY264" s="3" t="s">
        <v>165</v>
      </c>
      <c r="BE264" s="177" t="n">
        <f aca="false">IF(N264="základní",J264,0)</f>
        <v>0</v>
      </c>
      <c r="BF264" s="177" t="n">
        <f aca="false">IF(N264="snížená",J264,0)</f>
        <v>0</v>
      </c>
      <c r="BG264" s="177" t="n">
        <f aca="false">IF(N264="zákl. přenesená",J264,0)</f>
        <v>0</v>
      </c>
      <c r="BH264" s="177" t="n">
        <f aca="false">IF(N264="sníž. přenesená",J264,0)</f>
        <v>0</v>
      </c>
      <c r="BI264" s="177" t="n">
        <f aca="false">IF(N264="nulová",J264,0)</f>
        <v>0</v>
      </c>
      <c r="BJ264" s="3" t="s">
        <v>81</v>
      </c>
      <c r="BK264" s="177" t="n">
        <f aca="false">ROUND(I264*H264,2)</f>
        <v>0</v>
      </c>
      <c r="BL264" s="3" t="s">
        <v>273</v>
      </c>
      <c r="BM264" s="176" t="s">
        <v>3180</v>
      </c>
    </row>
    <row r="265" s="187" customFormat="true" ht="12" hidden="false" customHeight="false" outlineLevel="0" collapsed="false">
      <c r="B265" s="188"/>
      <c r="D265" s="180" t="s">
        <v>174</v>
      </c>
      <c r="E265" s="189"/>
      <c r="F265" s="190" t="s">
        <v>3181</v>
      </c>
      <c r="H265" s="191" t="n">
        <v>27.5</v>
      </c>
      <c r="I265" s="192"/>
      <c r="L265" s="188"/>
      <c r="M265" s="193"/>
      <c r="N265" s="194"/>
      <c r="O265" s="194"/>
      <c r="P265" s="194"/>
      <c r="Q265" s="194"/>
      <c r="R265" s="194"/>
      <c r="S265" s="194"/>
      <c r="T265" s="194"/>
      <c r="U265" s="195"/>
      <c r="AT265" s="189" t="s">
        <v>174</v>
      </c>
      <c r="AU265" s="189" t="s">
        <v>83</v>
      </c>
      <c r="AV265" s="187" t="s">
        <v>83</v>
      </c>
      <c r="AW265" s="187" t="s">
        <v>176</v>
      </c>
      <c r="AX265" s="187" t="s">
        <v>73</v>
      </c>
      <c r="AY265" s="189" t="s">
        <v>165</v>
      </c>
    </row>
    <row r="266" s="196" customFormat="true" ht="12" hidden="false" customHeight="false" outlineLevel="0" collapsed="false">
      <c r="B266" s="197"/>
      <c r="D266" s="180" t="s">
        <v>174</v>
      </c>
      <c r="E266" s="198"/>
      <c r="F266" s="199" t="s">
        <v>178</v>
      </c>
      <c r="H266" s="200" t="n">
        <v>27.5</v>
      </c>
      <c r="I266" s="201"/>
      <c r="L266" s="197"/>
      <c r="M266" s="202"/>
      <c r="N266" s="203"/>
      <c r="O266" s="203"/>
      <c r="P266" s="203"/>
      <c r="Q266" s="203"/>
      <c r="R266" s="203"/>
      <c r="S266" s="203"/>
      <c r="T266" s="203"/>
      <c r="U266" s="204"/>
      <c r="AT266" s="198" t="s">
        <v>174</v>
      </c>
      <c r="AU266" s="198" t="s">
        <v>83</v>
      </c>
      <c r="AV266" s="196" t="s">
        <v>172</v>
      </c>
      <c r="AW266" s="196" t="s">
        <v>176</v>
      </c>
      <c r="AX266" s="196" t="s">
        <v>81</v>
      </c>
      <c r="AY266" s="198" t="s">
        <v>165</v>
      </c>
    </row>
    <row r="267" s="22" customFormat="true" ht="24" hidden="false" customHeight="true" outlineLevel="0" collapsed="false">
      <c r="B267" s="164"/>
      <c r="C267" s="165" t="s">
        <v>394</v>
      </c>
      <c r="D267" s="165" t="s">
        <v>167</v>
      </c>
      <c r="E267" s="166" t="s">
        <v>3182</v>
      </c>
      <c r="F267" s="167" t="s">
        <v>3183</v>
      </c>
      <c r="G267" s="168" t="s">
        <v>181</v>
      </c>
      <c r="H267" s="169" t="n">
        <v>55.4</v>
      </c>
      <c r="I267" s="170"/>
      <c r="J267" s="171" t="n">
        <f aca="false">ROUND(I267*H267,2)</f>
        <v>0</v>
      </c>
      <c r="K267" s="167" t="s">
        <v>171</v>
      </c>
      <c r="L267" s="23"/>
      <c r="M267" s="172"/>
      <c r="N267" s="173" t="s">
        <v>44</v>
      </c>
      <c r="O267" s="54"/>
      <c r="P267" s="174" t="n">
        <f aca="false">O267*H267</f>
        <v>0</v>
      </c>
      <c r="Q267" s="174" t="n">
        <v>0.00256</v>
      </c>
      <c r="R267" s="174" t="n">
        <f aca="false">Q267*H267</f>
        <v>0.141824</v>
      </c>
      <c r="S267" s="174" t="n">
        <v>0</v>
      </c>
      <c r="T267" s="174" t="n">
        <f aca="false">S267*H267</f>
        <v>0</v>
      </c>
      <c r="U267" s="175"/>
      <c r="AR267" s="176" t="s">
        <v>273</v>
      </c>
      <c r="AT267" s="176" t="s">
        <v>167</v>
      </c>
      <c r="AU267" s="176" t="s">
        <v>83</v>
      </c>
      <c r="AY267" s="3" t="s">
        <v>165</v>
      </c>
      <c r="BE267" s="177" t="n">
        <f aca="false">IF(N267="základní",J267,0)</f>
        <v>0</v>
      </c>
      <c r="BF267" s="177" t="n">
        <f aca="false">IF(N267="snížená",J267,0)</f>
        <v>0</v>
      </c>
      <c r="BG267" s="177" t="n">
        <f aca="false">IF(N267="zákl. přenesená",J267,0)</f>
        <v>0</v>
      </c>
      <c r="BH267" s="177" t="n">
        <f aca="false">IF(N267="sníž. přenesená",J267,0)</f>
        <v>0</v>
      </c>
      <c r="BI267" s="177" t="n">
        <f aca="false">IF(N267="nulová",J267,0)</f>
        <v>0</v>
      </c>
      <c r="BJ267" s="3" t="s">
        <v>81</v>
      </c>
      <c r="BK267" s="177" t="n">
        <f aca="false">ROUND(I267*H267,2)</f>
        <v>0</v>
      </c>
      <c r="BL267" s="3" t="s">
        <v>273</v>
      </c>
      <c r="BM267" s="176" t="s">
        <v>3184</v>
      </c>
    </row>
    <row r="268" s="187" customFormat="true" ht="12" hidden="false" customHeight="false" outlineLevel="0" collapsed="false">
      <c r="B268" s="188"/>
      <c r="D268" s="180" t="s">
        <v>174</v>
      </c>
      <c r="E268" s="189"/>
      <c r="F268" s="190" t="s">
        <v>3185</v>
      </c>
      <c r="H268" s="191" t="n">
        <v>49.4</v>
      </c>
      <c r="I268" s="192"/>
      <c r="L268" s="188"/>
      <c r="M268" s="193"/>
      <c r="N268" s="194"/>
      <c r="O268" s="194"/>
      <c r="P268" s="194"/>
      <c r="Q268" s="194"/>
      <c r="R268" s="194"/>
      <c r="S268" s="194"/>
      <c r="T268" s="194"/>
      <c r="U268" s="195"/>
      <c r="AT268" s="189" t="s">
        <v>174</v>
      </c>
      <c r="AU268" s="189" t="s">
        <v>83</v>
      </c>
      <c r="AV268" s="187" t="s">
        <v>83</v>
      </c>
      <c r="AW268" s="187" t="s">
        <v>176</v>
      </c>
      <c r="AX268" s="187" t="s">
        <v>73</v>
      </c>
      <c r="AY268" s="189" t="s">
        <v>165</v>
      </c>
    </row>
    <row r="269" s="187" customFormat="true" ht="12" hidden="false" customHeight="false" outlineLevel="0" collapsed="false">
      <c r="B269" s="188"/>
      <c r="D269" s="180" t="s">
        <v>174</v>
      </c>
      <c r="E269" s="189"/>
      <c r="F269" s="190" t="s">
        <v>3186</v>
      </c>
      <c r="H269" s="191" t="n">
        <v>6</v>
      </c>
      <c r="I269" s="192"/>
      <c r="L269" s="188"/>
      <c r="M269" s="193"/>
      <c r="N269" s="194"/>
      <c r="O269" s="194"/>
      <c r="P269" s="194"/>
      <c r="Q269" s="194"/>
      <c r="R269" s="194"/>
      <c r="S269" s="194"/>
      <c r="T269" s="194"/>
      <c r="U269" s="195"/>
      <c r="AT269" s="189" t="s">
        <v>174</v>
      </c>
      <c r="AU269" s="189" t="s">
        <v>83</v>
      </c>
      <c r="AV269" s="187" t="s">
        <v>83</v>
      </c>
      <c r="AW269" s="187" t="s">
        <v>176</v>
      </c>
      <c r="AX269" s="187" t="s">
        <v>73</v>
      </c>
      <c r="AY269" s="189" t="s">
        <v>165</v>
      </c>
    </row>
    <row r="270" s="196" customFormat="true" ht="12" hidden="false" customHeight="false" outlineLevel="0" collapsed="false">
      <c r="B270" s="197"/>
      <c r="D270" s="180" t="s">
        <v>174</v>
      </c>
      <c r="E270" s="198"/>
      <c r="F270" s="199" t="s">
        <v>178</v>
      </c>
      <c r="H270" s="200" t="n">
        <v>55.4</v>
      </c>
      <c r="I270" s="201"/>
      <c r="L270" s="197"/>
      <c r="M270" s="202"/>
      <c r="N270" s="203"/>
      <c r="O270" s="203"/>
      <c r="P270" s="203"/>
      <c r="Q270" s="203"/>
      <c r="R270" s="203"/>
      <c r="S270" s="203"/>
      <c r="T270" s="203"/>
      <c r="U270" s="204"/>
      <c r="AT270" s="198" t="s">
        <v>174</v>
      </c>
      <c r="AU270" s="198" t="s">
        <v>83</v>
      </c>
      <c r="AV270" s="196" t="s">
        <v>172</v>
      </c>
      <c r="AW270" s="196" t="s">
        <v>176</v>
      </c>
      <c r="AX270" s="196" t="s">
        <v>81</v>
      </c>
      <c r="AY270" s="198" t="s">
        <v>165</v>
      </c>
    </row>
    <row r="271" s="22" customFormat="true" ht="24" hidden="false" customHeight="true" outlineLevel="0" collapsed="false">
      <c r="B271" s="164"/>
      <c r="C271" s="165" t="s">
        <v>400</v>
      </c>
      <c r="D271" s="165" t="s">
        <v>167</v>
      </c>
      <c r="E271" s="166" t="s">
        <v>3187</v>
      </c>
      <c r="F271" s="167" t="s">
        <v>3188</v>
      </c>
      <c r="G271" s="168" t="s">
        <v>181</v>
      </c>
      <c r="H271" s="169" t="n">
        <v>49.1</v>
      </c>
      <c r="I271" s="170"/>
      <c r="J271" s="171" t="n">
        <f aca="false">ROUND(I271*H271,2)</f>
        <v>0</v>
      </c>
      <c r="K271" s="167" t="s">
        <v>171</v>
      </c>
      <c r="L271" s="23"/>
      <c r="M271" s="172"/>
      <c r="N271" s="173" t="s">
        <v>44</v>
      </c>
      <c r="O271" s="54"/>
      <c r="P271" s="174" t="n">
        <f aca="false">O271*H271</f>
        <v>0</v>
      </c>
      <c r="Q271" s="174" t="n">
        <v>0.00364</v>
      </c>
      <c r="R271" s="174" t="n">
        <f aca="false">Q271*H271</f>
        <v>0.178724</v>
      </c>
      <c r="S271" s="174" t="n">
        <v>0</v>
      </c>
      <c r="T271" s="174" t="n">
        <f aca="false">S271*H271</f>
        <v>0</v>
      </c>
      <c r="U271" s="175"/>
      <c r="AR271" s="176" t="s">
        <v>273</v>
      </c>
      <c r="AT271" s="176" t="s">
        <v>167</v>
      </c>
      <c r="AU271" s="176" t="s">
        <v>83</v>
      </c>
      <c r="AY271" s="3" t="s">
        <v>165</v>
      </c>
      <c r="BE271" s="177" t="n">
        <f aca="false">IF(N271="základní",J271,0)</f>
        <v>0</v>
      </c>
      <c r="BF271" s="177" t="n">
        <f aca="false">IF(N271="snížená",J271,0)</f>
        <v>0</v>
      </c>
      <c r="BG271" s="177" t="n">
        <f aca="false">IF(N271="zákl. přenesená",J271,0)</f>
        <v>0</v>
      </c>
      <c r="BH271" s="177" t="n">
        <f aca="false">IF(N271="sníž. přenesená",J271,0)</f>
        <v>0</v>
      </c>
      <c r="BI271" s="177" t="n">
        <f aca="false">IF(N271="nulová",J271,0)</f>
        <v>0</v>
      </c>
      <c r="BJ271" s="3" t="s">
        <v>81</v>
      </c>
      <c r="BK271" s="177" t="n">
        <f aca="false">ROUND(I271*H271,2)</f>
        <v>0</v>
      </c>
      <c r="BL271" s="3" t="s">
        <v>273</v>
      </c>
      <c r="BM271" s="176" t="s">
        <v>3189</v>
      </c>
    </row>
    <row r="272" s="187" customFormat="true" ht="12" hidden="false" customHeight="false" outlineLevel="0" collapsed="false">
      <c r="B272" s="188"/>
      <c r="D272" s="180" t="s">
        <v>174</v>
      </c>
      <c r="E272" s="189"/>
      <c r="F272" s="190" t="s">
        <v>3190</v>
      </c>
      <c r="H272" s="191" t="n">
        <v>49.1</v>
      </c>
      <c r="I272" s="192"/>
      <c r="L272" s="188"/>
      <c r="M272" s="193"/>
      <c r="N272" s="194"/>
      <c r="O272" s="194"/>
      <c r="P272" s="194"/>
      <c r="Q272" s="194"/>
      <c r="R272" s="194"/>
      <c r="S272" s="194"/>
      <c r="T272" s="194"/>
      <c r="U272" s="195"/>
      <c r="AT272" s="189" t="s">
        <v>174</v>
      </c>
      <c r="AU272" s="189" t="s">
        <v>83</v>
      </c>
      <c r="AV272" s="187" t="s">
        <v>83</v>
      </c>
      <c r="AW272" s="187" t="s">
        <v>176</v>
      </c>
      <c r="AX272" s="187" t="s">
        <v>73</v>
      </c>
      <c r="AY272" s="189" t="s">
        <v>165</v>
      </c>
    </row>
    <row r="273" s="196" customFormat="true" ht="12" hidden="false" customHeight="false" outlineLevel="0" collapsed="false">
      <c r="B273" s="197"/>
      <c r="D273" s="180" t="s">
        <v>174</v>
      </c>
      <c r="E273" s="198"/>
      <c r="F273" s="199" t="s">
        <v>178</v>
      </c>
      <c r="H273" s="200" t="n">
        <v>49.1</v>
      </c>
      <c r="I273" s="201"/>
      <c r="L273" s="197"/>
      <c r="M273" s="202"/>
      <c r="N273" s="203"/>
      <c r="O273" s="203"/>
      <c r="P273" s="203"/>
      <c r="Q273" s="203"/>
      <c r="R273" s="203"/>
      <c r="S273" s="203"/>
      <c r="T273" s="203"/>
      <c r="U273" s="204"/>
      <c r="AT273" s="198" t="s">
        <v>174</v>
      </c>
      <c r="AU273" s="198" t="s">
        <v>83</v>
      </c>
      <c r="AV273" s="196" t="s">
        <v>172</v>
      </c>
      <c r="AW273" s="196" t="s">
        <v>176</v>
      </c>
      <c r="AX273" s="196" t="s">
        <v>81</v>
      </c>
      <c r="AY273" s="198" t="s">
        <v>165</v>
      </c>
    </row>
    <row r="274" s="22" customFormat="true" ht="36" hidden="false" customHeight="true" outlineLevel="0" collapsed="false">
      <c r="B274" s="164"/>
      <c r="C274" s="165" t="s">
        <v>406</v>
      </c>
      <c r="D274" s="165" t="s">
        <v>167</v>
      </c>
      <c r="E274" s="166" t="s">
        <v>3191</v>
      </c>
      <c r="F274" s="167" t="s">
        <v>3192</v>
      </c>
      <c r="G274" s="168" t="s">
        <v>181</v>
      </c>
      <c r="H274" s="169" t="n">
        <v>620.5</v>
      </c>
      <c r="I274" s="170"/>
      <c r="J274" s="171" t="n">
        <f aca="false">ROUND(I274*H274,2)</f>
        <v>0</v>
      </c>
      <c r="K274" s="167" t="s">
        <v>171</v>
      </c>
      <c r="L274" s="23"/>
      <c r="M274" s="172"/>
      <c r="N274" s="173" t="s">
        <v>44</v>
      </c>
      <c r="O274" s="54"/>
      <c r="P274" s="174" t="n">
        <f aca="false">O274*H274</f>
        <v>0</v>
      </c>
      <c r="Q274" s="174" t="n">
        <v>7E-005</v>
      </c>
      <c r="R274" s="174" t="n">
        <f aca="false">Q274*H274</f>
        <v>0.043435</v>
      </c>
      <c r="S274" s="174" t="n">
        <v>0</v>
      </c>
      <c r="T274" s="174" t="n">
        <f aca="false">S274*H274</f>
        <v>0</v>
      </c>
      <c r="U274" s="175"/>
      <c r="AR274" s="176" t="s">
        <v>273</v>
      </c>
      <c r="AT274" s="176" t="s">
        <v>167</v>
      </c>
      <c r="AU274" s="176" t="s">
        <v>83</v>
      </c>
      <c r="AY274" s="3" t="s">
        <v>165</v>
      </c>
      <c r="BE274" s="177" t="n">
        <f aca="false">IF(N274="základní",J274,0)</f>
        <v>0</v>
      </c>
      <c r="BF274" s="177" t="n">
        <f aca="false">IF(N274="snížená",J274,0)</f>
        <v>0</v>
      </c>
      <c r="BG274" s="177" t="n">
        <f aca="false">IF(N274="zákl. přenesená",J274,0)</f>
        <v>0</v>
      </c>
      <c r="BH274" s="177" t="n">
        <f aca="false">IF(N274="sníž. přenesená",J274,0)</f>
        <v>0</v>
      </c>
      <c r="BI274" s="177" t="n">
        <f aca="false">IF(N274="nulová",J274,0)</f>
        <v>0</v>
      </c>
      <c r="BJ274" s="3" t="s">
        <v>81</v>
      </c>
      <c r="BK274" s="177" t="n">
        <f aca="false">ROUND(I274*H274,2)</f>
        <v>0</v>
      </c>
      <c r="BL274" s="3" t="s">
        <v>273</v>
      </c>
      <c r="BM274" s="176" t="s">
        <v>3193</v>
      </c>
    </row>
    <row r="275" s="187" customFormat="true" ht="12" hidden="false" customHeight="false" outlineLevel="0" collapsed="false">
      <c r="B275" s="188"/>
      <c r="D275" s="180" t="s">
        <v>174</v>
      </c>
      <c r="E275" s="189"/>
      <c r="F275" s="190" t="s">
        <v>3194</v>
      </c>
      <c r="H275" s="191" t="n">
        <v>161.2</v>
      </c>
      <c r="I275" s="192"/>
      <c r="L275" s="188"/>
      <c r="M275" s="193"/>
      <c r="N275" s="194"/>
      <c r="O275" s="194"/>
      <c r="P275" s="194"/>
      <c r="Q275" s="194"/>
      <c r="R275" s="194"/>
      <c r="S275" s="194"/>
      <c r="T275" s="194"/>
      <c r="U275" s="195"/>
      <c r="AT275" s="189" t="s">
        <v>174</v>
      </c>
      <c r="AU275" s="189" t="s">
        <v>83</v>
      </c>
      <c r="AV275" s="187" t="s">
        <v>83</v>
      </c>
      <c r="AW275" s="187" t="s">
        <v>176</v>
      </c>
      <c r="AX275" s="187" t="s">
        <v>73</v>
      </c>
      <c r="AY275" s="189" t="s">
        <v>165</v>
      </c>
    </row>
    <row r="276" s="187" customFormat="true" ht="12" hidden="false" customHeight="false" outlineLevel="0" collapsed="false">
      <c r="B276" s="188"/>
      <c r="D276" s="180" t="s">
        <v>174</v>
      </c>
      <c r="E276" s="189"/>
      <c r="F276" s="190" t="s">
        <v>3195</v>
      </c>
      <c r="H276" s="191" t="n">
        <v>459.3</v>
      </c>
      <c r="I276" s="192"/>
      <c r="L276" s="188"/>
      <c r="M276" s="193"/>
      <c r="N276" s="194"/>
      <c r="O276" s="194"/>
      <c r="P276" s="194"/>
      <c r="Q276" s="194"/>
      <c r="R276" s="194"/>
      <c r="S276" s="194"/>
      <c r="T276" s="194"/>
      <c r="U276" s="195"/>
      <c r="AT276" s="189" t="s">
        <v>174</v>
      </c>
      <c r="AU276" s="189" t="s">
        <v>83</v>
      </c>
      <c r="AV276" s="187" t="s">
        <v>83</v>
      </c>
      <c r="AW276" s="187" t="s">
        <v>176</v>
      </c>
      <c r="AX276" s="187" t="s">
        <v>73</v>
      </c>
      <c r="AY276" s="189" t="s">
        <v>165</v>
      </c>
    </row>
    <row r="277" s="196" customFormat="true" ht="12" hidden="false" customHeight="false" outlineLevel="0" collapsed="false">
      <c r="B277" s="197"/>
      <c r="D277" s="180" t="s">
        <v>174</v>
      </c>
      <c r="E277" s="198"/>
      <c r="F277" s="199" t="s">
        <v>178</v>
      </c>
      <c r="H277" s="200" t="n">
        <v>620.5</v>
      </c>
      <c r="I277" s="201"/>
      <c r="L277" s="197"/>
      <c r="M277" s="202"/>
      <c r="N277" s="203"/>
      <c r="O277" s="203"/>
      <c r="P277" s="203"/>
      <c r="Q277" s="203"/>
      <c r="R277" s="203"/>
      <c r="S277" s="203"/>
      <c r="T277" s="203"/>
      <c r="U277" s="204"/>
      <c r="AT277" s="198" t="s">
        <v>174</v>
      </c>
      <c r="AU277" s="198" t="s">
        <v>83</v>
      </c>
      <c r="AV277" s="196" t="s">
        <v>172</v>
      </c>
      <c r="AW277" s="196" t="s">
        <v>176</v>
      </c>
      <c r="AX277" s="196" t="s">
        <v>81</v>
      </c>
      <c r="AY277" s="198" t="s">
        <v>165</v>
      </c>
    </row>
    <row r="278" s="22" customFormat="true" ht="36" hidden="false" customHeight="true" outlineLevel="0" collapsed="false">
      <c r="B278" s="164"/>
      <c r="C278" s="165" t="s">
        <v>410</v>
      </c>
      <c r="D278" s="165" t="s">
        <v>167</v>
      </c>
      <c r="E278" s="166" t="s">
        <v>3196</v>
      </c>
      <c r="F278" s="167" t="s">
        <v>3197</v>
      </c>
      <c r="G278" s="168" t="s">
        <v>181</v>
      </c>
      <c r="H278" s="169" t="n">
        <v>95.4</v>
      </c>
      <c r="I278" s="170"/>
      <c r="J278" s="171" t="n">
        <f aca="false">ROUND(I278*H278,2)</f>
        <v>0</v>
      </c>
      <c r="K278" s="167" t="s">
        <v>171</v>
      </c>
      <c r="L278" s="23"/>
      <c r="M278" s="172"/>
      <c r="N278" s="173" t="s">
        <v>44</v>
      </c>
      <c r="O278" s="54"/>
      <c r="P278" s="174" t="n">
        <f aca="false">O278*H278</f>
        <v>0</v>
      </c>
      <c r="Q278" s="174" t="n">
        <v>9E-005</v>
      </c>
      <c r="R278" s="174" t="n">
        <f aca="false">Q278*H278</f>
        <v>0.008586</v>
      </c>
      <c r="S278" s="174" t="n">
        <v>0</v>
      </c>
      <c r="T278" s="174" t="n">
        <f aca="false">S278*H278</f>
        <v>0</v>
      </c>
      <c r="U278" s="175"/>
      <c r="AR278" s="176" t="s">
        <v>273</v>
      </c>
      <c r="AT278" s="176" t="s">
        <v>167</v>
      </c>
      <c r="AU278" s="176" t="s">
        <v>83</v>
      </c>
      <c r="AY278" s="3" t="s">
        <v>165</v>
      </c>
      <c r="BE278" s="177" t="n">
        <f aca="false">IF(N278="základní",J278,0)</f>
        <v>0</v>
      </c>
      <c r="BF278" s="177" t="n">
        <f aca="false">IF(N278="snížená",J278,0)</f>
        <v>0</v>
      </c>
      <c r="BG278" s="177" t="n">
        <f aca="false">IF(N278="zákl. přenesená",J278,0)</f>
        <v>0</v>
      </c>
      <c r="BH278" s="177" t="n">
        <f aca="false">IF(N278="sníž. přenesená",J278,0)</f>
        <v>0</v>
      </c>
      <c r="BI278" s="177" t="n">
        <f aca="false">IF(N278="nulová",J278,0)</f>
        <v>0</v>
      </c>
      <c r="BJ278" s="3" t="s">
        <v>81</v>
      </c>
      <c r="BK278" s="177" t="n">
        <f aca="false">ROUND(I278*H278,2)</f>
        <v>0</v>
      </c>
      <c r="BL278" s="3" t="s">
        <v>273</v>
      </c>
      <c r="BM278" s="176" t="s">
        <v>3198</v>
      </c>
    </row>
    <row r="279" s="187" customFormat="true" ht="12" hidden="false" customHeight="false" outlineLevel="0" collapsed="false">
      <c r="B279" s="188"/>
      <c r="D279" s="180" t="s">
        <v>174</v>
      </c>
      <c r="E279" s="189"/>
      <c r="F279" s="190" t="s">
        <v>3199</v>
      </c>
      <c r="H279" s="191" t="n">
        <v>12.5</v>
      </c>
      <c r="I279" s="192"/>
      <c r="L279" s="188"/>
      <c r="M279" s="193"/>
      <c r="N279" s="194"/>
      <c r="O279" s="194"/>
      <c r="P279" s="194"/>
      <c r="Q279" s="194"/>
      <c r="R279" s="194"/>
      <c r="S279" s="194"/>
      <c r="T279" s="194"/>
      <c r="U279" s="195"/>
      <c r="AT279" s="189" t="s">
        <v>174</v>
      </c>
      <c r="AU279" s="189" t="s">
        <v>83</v>
      </c>
      <c r="AV279" s="187" t="s">
        <v>83</v>
      </c>
      <c r="AW279" s="187" t="s">
        <v>176</v>
      </c>
      <c r="AX279" s="187" t="s">
        <v>73</v>
      </c>
      <c r="AY279" s="189" t="s">
        <v>165</v>
      </c>
    </row>
    <row r="280" s="187" customFormat="true" ht="12" hidden="false" customHeight="false" outlineLevel="0" collapsed="false">
      <c r="B280" s="188"/>
      <c r="D280" s="180" t="s">
        <v>174</v>
      </c>
      <c r="E280" s="189"/>
      <c r="F280" s="190" t="s">
        <v>3200</v>
      </c>
      <c r="H280" s="191" t="n">
        <v>27.5</v>
      </c>
      <c r="I280" s="192"/>
      <c r="L280" s="188"/>
      <c r="M280" s="193"/>
      <c r="N280" s="194"/>
      <c r="O280" s="194"/>
      <c r="P280" s="194"/>
      <c r="Q280" s="194"/>
      <c r="R280" s="194"/>
      <c r="S280" s="194"/>
      <c r="T280" s="194"/>
      <c r="U280" s="195"/>
      <c r="AT280" s="189" t="s">
        <v>174</v>
      </c>
      <c r="AU280" s="189" t="s">
        <v>83</v>
      </c>
      <c r="AV280" s="187" t="s">
        <v>83</v>
      </c>
      <c r="AW280" s="187" t="s">
        <v>176</v>
      </c>
      <c r="AX280" s="187" t="s">
        <v>73</v>
      </c>
      <c r="AY280" s="189" t="s">
        <v>165</v>
      </c>
    </row>
    <row r="281" s="187" customFormat="true" ht="12" hidden="false" customHeight="false" outlineLevel="0" collapsed="false">
      <c r="B281" s="188"/>
      <c r="D281" s="180" t="s">
        <v>174</v>
      </c>
      <c r="E281" s="189"/>
      <c r="F281" s="190" t="s">
        <v>3201</v>
      </c>
      <c r="H281" s="191" t="n">
        <v>55.4</v>
      </c>
      <c r="I281" s="192"/>
      <c r="L281" s="188"/>
      <c r="M281" s="193"/>
      <c r="N281" s="194"/>
      <c r="O281" s="194"/>
      <c r="P281" s="194"/>
      <c r="Q281" s="194"/>
      <c r="R281" s="194"/>
      <c r="S281" s="194"/>
      <c r="T281" s="194"/>
      <c r="U281" s="195"/>
      <c r="AT281" s="189" t="s">
        <v>174</v>
      </c>
      <c r="AU281" s="189" t="s">
        <v>83</v>
      </c>
      <c r="AV281" s="187" t="s">
        <v>83</v>
      </c>
      <c r="AW281" s="187" t="s">
        <v>176</v>
      </c>
      <c r="AX281" s="187" t="s">
        <v>73</v>
      </c>
      <c r="AY281" s="189" t="s">
        <v>165</v>
      </c>
    </row>
    <row r="282" s="196" customFormat="true" ht="12" hidden="false" customHeight="false" outlineLevel="0" collapsed="false">
      <c r="B282" s="197"/>
      <c r="D282" s="180" t="s">
        <v>174</v>
      </c>
      <c r="E282" s="198"/>
      <c r="F282" s="199" t="s">
        <v>178</v>
      </c>
      <c r="H282" s="200" t="n">
        <v>95.4</v>
      </c>
      <c r="I282" s="201"/>
      <c r="L282" s="197"/>
      <c r="M282" s="202"/>
      <c r="N282" s="203"/>
      <c r="O282" s="203"/>
      <c r="P282" s="203"/>
      <c r="Q282" s="203"/>
      <c r="R282" s="203"/>
      <c r="S282" s="203"/>
      <c r="T282" s="203"/>
      <c r="U282" s="204"/>
      <c r="AT282" s="198" t="s">
        <v>174</v>
      </c>
      <c r="AU282" s="198" t="s">
        <v>83</v>
      </c>
      <c r="AV282" s="196" t="s">
        <v>172</v>
      </c>
      <c r="AW282" s="196" t="s">
        <v>176</v>
      </c>
      <c r="AX282" s="196" t="s">
        <v>81</v>
      </c>
      <c r="AY282" s="198" t="s">
        <v>165</v>
      </c>
    </row>
    <row r="283" s="22" customFormat="true" ht="36" hidden="false" customHeight="true" outlineLevel="0" collapsed="false">
      <c r="B283" s="164"/>
      <c r="C283" s="165" t="s">
        <v>417</v>
      </c>
      <c r="D283" s="165" t="s">
        <v>167</v>
      </c>
      <c r="E283" s="166" t="s">
        <v>3202</v>
      </c>
      <c r="F283" s="167" t="s">
        <v>3203</v>
      </c>
      <c r="G283" s="168" t="s">
        <v>181</v>
      </c>
      <c r="H283" s="169" t="n">
        <v>39.1</v>
      </c>
      <c r="I283" s="170"/>
      <c r="J283" s="171" t="n">
        <f aca="false">ROUND(I283*H283,2)</f>
        <v>0</v>
      </c>
      <c r="K283" s="167" t="s">
        <v>171</v>
      </c>
      <c r="L283" s="23"/>
      <c r="M283" s="172"/>
      <c r="N283" s="173" t="s">
        <v>44</v>
      </c>
      <c r="O283" s="54"/>
      <c r="P283" s="174" t="n">
        <f aca="false">O283*H283</f>
        <v>0</v>
      </c>
      <c r="Q283" s="174" t="n">
        <v>0.00012</v>
      </c>
      <c r="R283" s="174" t="n">
        <f aca="false">Q283*H283</f>
        <v>0.004692</v>
      </c>
      <c r="S283" s="174" t="n">
        <v>0</v>
      </c>
      <c r="T283" s="174" t="n">
        <f aca="false">S283*H283</f>
        <v>0</v>
      </c>
      <c r="U283" s="175"/>
      <c r="AR283" s="176" t="s">
        <v>273</v>
      </c>
      <c r="AT283" s="176" t="s">
        <v>167</v>
      </c>
      <c r="AU283" s="176" t="s">
        <v>83</v>
      </c>
      <c r="AY283" s="3" t="s">
        <v>165</v>
      </c>
      <c r="BE283" s="177" t="n">
        <f aca="false">IF(N283="základní",J283,0)</f>
        <v>0</v>
      </c>
      <c r="BF283" s="177" t="n">
        <f aca="false">IF(N283="snížená",J283,0)</f>
        <v>0</v>
      </c>
      <c r="BG283" s="177" t="n">
        <f aca="false">IF(N283="zákl. přenesená",J283,0)</f>
        <v>0</v>
      </c>
      <c r="BH283" s="177" t="n">
        <f aca="false">IF(N283="sníž. přenesená",J283,0)</f>
        <v>0</v>
      </c>
      <c r="BI283" s="177" t="n">
        <f aca="false">IF(N283="nulová",J283,0)</f>
        <v>0</v>
      </c>
      <c r="BJ283" s="3" t="s">
        <v>81</v>
      </c>
      <c r="BK283" s="177" t="n">
        <f aca="false">ROUND(I283*H283,2)</f>
        <v>0</v>
      </c>
      <c r="BL283" s="3" t="s">
        <v>273</v>
      </c>
      <c r="BM283" s="176" t="s">
        <v>3204</v>
      </c>
    </row>
    <row r="284" s="187" customFormat="true" ht="12" hidden="false" customHeight="false" outlineLevel="0" collapsed="false">
      <c r="B284" s="188"/>
      <c r="D284" s="180" t="s">
        <v>174</v>
      </c>
      <c r="E284" s="189"/>
      <c r="F284" s="190" t="s">
        <v>3205</v>
      </c>
      <c r="H284" s="191" t="n">
        <v>39.1</v>
      </c>
      <c r="I284" s="192"/>
      <c r="L284" s="188"/>
      <c r="M284" s="193"/>
      <c r="N284" s="194"/>
      <c r="O284" s="194"/>
      <c r="P284" s="194"/>
      <c r="Q284" s="194"/>
      <c r="R284" s="194"/>
      <c r="S284" s="194"/>
      <c r="T284" s="194"/>
      <c r="U284" s="195"/>
      <c r="AT284" s="189" t="s">
        <v>174</v>
      </c>
      <c r="AU284" s="189" t="s">
        <v>83</v>
      </c>
      <c r="AV284" s="187" t="s">
        <v>83</v>
      </c>
      <c r="AW284" s="187" t="s">
        <v>176</v>
      </c>
      <c r="AX284" s="187" t="s">
        <v>73</v>
      </c>
      <c r="AY284" s="189" t="s">
        <v>165</v>
      </c>
    </row>
    <row r="285" s="196" customFormat="true" ht="12" hidden="false" customHeight="false" outlineLevel="0" collapsed="false">
      <c r="B285" s="197"/>
      <c r="D285" s="180" t="s">
        <v>174</v>
      </c>
      <c r="E285" s="198"/>
      <c r="F285" s="199" t="s">
        <v>178</v>
      </c>
      <c r="H285" s="200" t="n">
        <v>39.1</v>
      </c>
      <c r="I285" s="201"/>
      <c r="L285" s="197"/>
      <c r="M285" s="202"/>
      <c r="N285" s="203"/>
      <c r="O285" s="203"/>
      <c r="P285" s="203"/>
      <c r="Q285" s="203"/>
      <c r="R285" s="203"/>
      <c r="S285" s="203"/>
      <c r="T285" s="203"/>
      <c r="U285" s="204"/>
      <c r="AT285" s="198" t="s">
        <v>174</v>
      </c>
      <c r="AU285" s="198" t="s">
        <v>83</v>
      </c>
      <c r="AV285" s="196" t="s">
        <v>172</v>
      </c>
      <c r="AW285" s="196" t="s">
        <v>176</v>
      </c>
      <c r="AX285" s="196" t="s">
        <v>81</v>
      </c>
      <c r="AY285" s="198" t="s">
        <v>165</v>
      </c>
    </row>
    <row r="286" s="22" customFormat="true" ht="16.5" hidden="false" customHeight="true" outlineLevel="0" collapsed="false">
      <c r="B286" s="164"/>
      <c r="C286" s="165" t="s">
        <v>422</v>
      </c>
      <c r="D286" s="165" t="s">
        <v>167</v>
      </c>
      <c r="E286" s="166" t="s">
        <v>3206</v>
      </c>
      <c r="F286" s="167" t="s">
        <v>3207</v>
      </c>
      <c r="G286" s="168" t="s">
        <v>403</v>
      </c>
      <c r="H286" s="169" t="n">
        <v>178</v>
      </c>
      <c r="I286" s="170"/>
      <c r="J286" s="171" t="n">
        <f aca="false">ROUND(I286*H286,2)</f>
        <v>0</v>
      </c>
      <c r="K286" s="167" t="s">
        <v>171</v>
      </c>
      <c r="L286" s="23"/>
      <c r="M286" s="172"/>
      <c r="N286" s="173" t="s">
        <v>44</v>
      </c>
      <c r="O286" s="54"/>
      <c r="P286" s="174" t="n">
        <f aca="false">O286*H286</f>
        <v>0</v>
      </c>
      <c r="Q286" s="174" t="n">
        <v>0</v>
      </c>
      <c r="R286" s="174" t="n">
        <f aca="false">Q286*H286</f>
        <v>0</v>
      </c>
      <c r="S286" s="174" t="n">
        <v>0</v>
      </c>
      <c r="T286" s="174" t="n">
        <f aca="false">S286*H286</f>
        <v>0</v>
      </c>
      <c r="U286" s="175"/>
      <c r="AR286" s="176" t="s">
        <v>273</v>
      </c>
      <c r="AT286" s="176" t="s">
        <v>167</v>
      </c>
      <c r="AU286" s="176" t="s">
        <v>83</v>
      </c>
      <c r="AY286" s="3" t="s">
        <v>165</v>
      </c>
      <c r="BE286" s="177" t="n">
        <f aca="false">IF(N286="základní",J286,0)</f>
        <v>0</v>
      </c>
      <c r="BF286" s="177" t="n">
        <f aca="false">IF(N286="snížená",J286,0)</f>
        <v>0</v>
      </c>
      <c r="BG286" s="177" t="n">
        <f aca="false">IF(N286="zákl. přenesená",J286,0)</f>
        <v>0</v>
      </c>
      <c r="BH286" s="177" t="n">
        <f aca="false">IF(N286="sníž. přenesená",J286,0)</f>
        <v>0</v>
      </c>
      <c r="BI286" s="177" t="n">
        <f aca="false">IF(N286="nulová",J286,0)</f>
        <v>0</v>
      </c>
      <c r="BJ286" s="3" t="s">
        <v>81</v>
      </c>
      <c r="BK286" s="177" t="n">
        <f aca="false">ROUND(I286*H286,2)</f>
        <v>0</v>
      </c>
      <c r="BL286" s="3" t="s">
        <v>273</v>
      </c>
      <c r="BM286" s="176" t="s">
        <v>3208</v>
      </c>
    </row>
    <row r="287" s="187" customFormat="true" ht="12" hidden="false" customHeight="false" outlineLevel="0" collapsed="false">
      <c r="B287" s="188"/>
      <c r="D287" s="180" t="s">
        <v>174</v>
      </c>
      <c r="E287" s="189"/>
      <c r="F287" s="190" t="s">
        <v>3209</v>
      </c>
      <c r="H287" s="191" t="n">
        <v>56</v>
      </c>
      <c r="I287" s="192"/>
      <c r="L287" s="188"/>
      <c r="M287" s="193"/>
      <c r="N287" s="194"/>
      <c r="O287" s="194"/>
      <c r="P287" s="194"/>
      <c r="Q287" s="194"/>
      <c r="R287" s="194"/>
      <c r="S287" s="194"/>
      <c r="T287" s="194"/>
      <c r="U287" s="195"/>
      <c r="AT287" s="189" t="s">
        <v>174</v>
      </c>
      <c r="AU287" s="189" t="s">
        <v>83</v>
      </c>
      <c r="AV287" s="187" t="s">
        <v>83</v>
      </c>
      <c r="AW287" s="187" t="s">
        <v>176</v>
      </c>
      <c r="AX287" s="187" t="s">
        <v>73</v>
      </c>
      <c r="AY287" s="189" t="s">
        <v>165</v>
      </c>
    </row>
    <row r="288" s="187" customFormat="true" ht="12" hidden="false" customHeight="false" outlineLevel="0" collapsed="false">
      <c r="B288" s="188"/>
      <c r="D288" s="180" t="s">
        <v>174</v>
      </c>
      <c r="E288" s="189"/>
      <c r="F288" s="190" t="s">
        <v>3210</v>
      </c>
      <c r="H288" s="191" t="n">
        <v>38</v>
      </c>
      <c r="I288" s="192"/>
      <c r="L288" s="188"/>
      <c r="M288" s="193"/>
      <c r="N288" s="194"/>
      <c r="O288" s="194"/>
      <c r="P288" s="194"/>
      <c r="Q288" s="194"/>
      <c r="R288" s="194"/>
      <c r="S288" s="194"/>
      <c r="T288" s="194"/>
      <c r="U288" s="195"/>
      <c r="AT288" s="189" t="s">
        <v>174</v>
      </c>
      <c r="AU288" s="189" t="s">
        <v>83</v>
      </c>
      <c r="AV288" s="187" t="s">
        <v>83</v>
      </c>
      <c r="AW288" s="187" t="s">
        <v>176</v>
      </c>
      <c r="AX288" s="187" t="s">
        <v>73</v>
      </c>
      <c r="AY288" s="189" t="s">
        <v>165</v>
      </c>
    </row>
    <row r="289" s="187" customFormat="true" ht="12" hidden="false" customHeight="false" outlineLevel="0" collapsed="false">
      <c r="B289" s="188"/>
      <c r="D289" s="180" t="s">
        <v>174</v>
      </c>
      <c r="E289" s="189"/>
      <c r="F289" s="190" t="s">
        <v>3211</v>
      </c>
      <c r="H289" s="191" t="n">
        <v>2</v>
      </c>
      <c r="I289" s="192"/>
      <c r="L289" s="188"/>
      <c r="M289" s="193"/>
      <c r="N289" s="194"/>
      <c r="O289" s="194"/>
      <c r="P289" s="194"/>
      <c r="Q289" s="194"/>
      <c r="R289" s="194"/>
      <c r="S289" s="194"/>
      <c r="T289" s="194"/>
      <c r="U289" s="195"/>
      <c r="AT289" s="189" t="s">
        <v>174</v>
      </c>
      <c r="AU289" s="189" t="s">
        <v>83</v>
      </c>
      <c r="AV289" s="187" t="s">
        <v>83</v>
      </c>
      <c r="AW289" s="187" t="s">
        <v>176</v>
      </c>
      <c r="AX289" s="187" t="s">
        <v>73</v>
      </c>
      <c r="AY289" s="189" t="s">
        <v>165</v>
      </c>
    </row>
    <row r="290" s="187" customFormat="true" ht="12" hidden="false" customHeight="false" outlineLevel="0" collapsed="false">
      <c r="B290" s="188"/>
      <c r="D290" s="180" t="s">
        <v>174</v>
      </c>
      <c r="E290" s="189"/>
      <c r="F290" s="190" t="s">
        <v>3212</v>
      </c>
      <c r="H290" s="191" t="n">
        <v>10</v>
      </c>
      <c r="I290" s="192"/>
      <c r="L290" s="188"/>
      <c r="M290" s="193"/>
      <c r="N290" s="194"/>
      <c r="O290" s="194"/>
      <c r="P290" s="194"/>
      <c r="Q290" s="194"/>
      <c r="R290" s="194"/>
      <c r="S290" s="194"/>
      <c r="T290" s="194"/>
      <c r="U290" s="195"/>
      <c r="AT290" s="189" t="s">
        <v>174</v>
      </c>
      <c r="AU290" s="189" t="s">
        <v>83</v>
      </c>
      <c r="AV290" s="187" t="s">
        <v>83</v>
      </c>
      <c r="AW290" s="187" t="s">
        <v>176</v>
      </c>
      <c r="AX290" s="187" t="s">
        <v>73</v>
      </c>
      <c r="AY290" s="189" t="s">
        <v>165</v>
      </c>
    </row>
    <row r="291" s="187" customFormat="true" ht="12" hidden="false" customHeight="false" outlineLevel="0" collapsed="false">
      <c r="B291" s="188"/>
      <c r="D291" s="180" t="s">
        <v>174</v>
      </c>
      <c r="E291" s="189"/>
      <c r="F291" s="190" t="s">
        <v>3213</v>
      </c>
      <c r="H291" s="191" t="n">
        <v>6</v>
      </c>
      <c r="I291" s="192"/>
      <c r="L291" s="188"/>
      <c r="M291" s="193"/>
      <c r="N291" s="194"/>
      <c r="O291" s="194"/>
      <c r="P291" s="194"/>
      <c r="Q291" s="194"/>
      <c r="R291" s="194"/>
      <c r="S291" s="194"/>
      <c r="T291" s="194"/>
      <c r="U291" s="195"/>
      <c r="AT291" s="189" t="s">
        <v>174</v>
      </c>
      <c r="AU291" s="189" t="s">
        <v>83</v>
      </c>
      <c r="AV291" s="187" t="s">
        <v>83</v>
      </c>
      <c r="AW291" s="187" t="s">
        <v>176</v>
      </c>
      <c r="AX291" s="187" t="s">
        <v>73</v>
      </c>
      <c r="AY291" s="189" t="s">
        <v>165</v>
      </c>
    </row>
    <row r="292" s="187" customFormat="true" ht="12" hidden="false" customHeight="false" outlineLevel="0" collapsed="false">
      <c r="B292" s="188"/>
      <c r="D292" s="180" t="s">
        <v>174</v>
      </c>
      <c r="E292" s="189"/>
      <c r="F292" s="190" t="s">
        <v>3214</v>
      </c>
      <c r="H292" s="191" t="n">
        <v>10</v>
      </c>
      <c r="I292" s="192"/>
      <c r="L292" s="188"/>
      <c r="M292" s="193"/>
      <c r="N292" s="194"/>
      <c r="O292" s="194"/>
      <c r="P292" s="194"/>
      <c r="Q292" s="194"/>
      <c r="R292" s="194"/>
      <c r="S292" s="194"/>
      <c r="T292" s="194"/>
      <c r="U292" s="195"/>
      <c r="AT292" s="189" t="s">
        <v>174</v>
      </c>
      <c r="AU292" s="189" t="s">
        <v>83</v>
      </c>
      <c r="AV292" s="187" t="s">
        <v>83</v>
      </c>
      <c r="AW292" s="187" t="s">
        <v>176</v>
      </c>
      <c r="AX292" s="187" t="s">
        <v>73</v>
      </c>
      <c r="AY292" s="189" t="s">
        <v>165</v>
      </c>
    </row>
    <row r="293" s="187" customFormat="true" ht="12" hidden="false" customHeight="false" outlineLevel="0" collapsed="false">
      <c r="B293" s="188"/>
      <c r="D293" s="180" t="s">
        <v>174</v>
      </c>
      <c r="E293" s="189"/>
      <c r="F293" s="190" t="s">
        <v>3215</v>
      </c>
      <c r="H293" s="191" t="n">
        <v>5</v>
      </c>
      <c r="I293" s="192"/>
      <c r="L293" s="188"/>
      <c r="M293" s="193"/>
      <c r="N293" s="194"/>
      <c r="O293" s="194"/>
      <c r="P293" s="194"/>
      <c r="Q293" s="194"/>
      <c r="R293" s="194"/>
      <c r="S293" s="194"/>
      <c r="T293" s="194"/>
      <c r="U293" s="195"/>
      <c r="AT293" s="189" t="s">
        <v>174</v>
      </c>
      <c r="AU293" s="189" t="s">
        <v>83</v>
      </c>
      <c r="AV293" s="187" t="s">
        <v>83</v>
      </c>
      <c r="AW293" s="187" t="s">
        <v>176</v>
      </c>
      <c r="AX293" s="187" t="s">
        <v>73</v>
      </c>
      <c r="AY293" s="189" t="s">
        <v>165</v>
      </c>
    </row>
    <row r="294" s="187" customFormat="true" ht="12" hidden="false" customHeight="false" outlineLevel="0" collapsed="false">
      <c r="B294" s="188"/>
      <c r="D294" s="180" t="s">
        <v>174</v>
      </c>
      <c r="E294" s="189"/>
      <c r="F294" s="190" t="s">
        <v>3216</v>
      </c>
      <c r="H294" s="191" t="n">
        <v>2</v>
      </c>
      <c r="I294" s="192"/>
      <c r="L294" s="188"/>
      <c r="M294" s="193"/>
      <c r="N294" s="194"/>
      <c r="O294" s="194"/>
      <c r="P294" s="194"/>
      <c r="Q294" s="194"/>
      <c r="R294" s="194"/>
      <c r="S294" s="194"/>
      <c r="T294" s="194"/>
      <c r="U294" s="195"/>
      <c r="AT294" s="189" t="s">
        <v>174</v>
      </c>
      <c r="AU294" s="189" t="s">
        <v>83</v>
      </c>
      <c r="AV294" s="187" t="s">
        <v>83</v>
      </c>
      <c r="AW294" s="187" t="s">
        <v>176</v>
      </c>
      <c r="AX294" s="187" t="s">
        <v>73</v>
      </c>
      <c r="AY294" s="189" t="s">
        <v>165</v>
      </c>
    </row>
    <row r="295" s="187" customFormat="true" ht="12" hidden="false" customHeight="false" outlineLevel="0" collapsed="false">
      <c r="B295" s="188"/>
      <c r="D295" s="180" t="s">
        <v>174</v>
      </c>
      <c r="E295" s="189"/>
      <c r="F295" s="190" t="s">
        <v>3217</v>
      </c>
      <c r="H295" s="191" t="n">
        <v>8</v>
      </c>
      <c r="I295" s="192"/>
      <c r="L295" s="188"/>
      <c r="M295" s="193"/>
      <c r="N295" s="194"/>
      <c r="O295" s="194"/>
      <c r="P295" s="194"/>
      <c r="Q295" s="194"/>
      <c r="R295" s="194"/>
      <c r="S295" s="194"/>
      <c r="T295" s="194"/>
      <c r="U295" s="195"/>
      <c r="AT295" s="189" t="s">
        <v>174</v>
      </c>
      <c r="AU295" s="189" t="s">
        <v>83</v>
      </c>
      <c r="AV295" s="187" t="s">
        <v>83</v>
      </c>
      <c r="AW295" s="187" t="s">
        <v>176</v>
      </c>
      <c r="AX295" s="187" t="s">
        <v>73</v>
      </c>
      <c r="AY295" s="189" t="s">
        <v>165</v>
      </c>
    </row>
    <row r="296" s="187" customFormat="true" ht="12" hidden="false" customHeight="false" outlineLevel="0" collapsed="false">
      <c r="B296" s="188"/>
      <c r="D296" s="180" t="s">
        <v>174</v>
      </c>
      <c r="E296" s="189"/>
      <c r="F296" s="190" t="s">
        <v>3218</v>
      </c>
      <c r="H296" s="191" t="n">
        <v>1</v>
      </c>
      <c r="I296" s="192"/>
      <c r="L296" s="188"/>
      <c r="M296" s="193"/>
      <c r="N296" s="194"/>
      <c r="O296" s="194"/>
      <c r="P296" s="194"/>
      <c r="Q296" s="194"/>
      <c r="R296" s="194"/>
      <c r="S296" s="194"/>
      <c r="T296" s="194"/>
      <c r="U296" s="195"/>
      <c r="AT296" s="189" t="s">
        <v>174</v>
      </c>
      <c r="AU296" s="189" t="s">
        <v>83</v>
      </c>
      <c r="AV296" s="187" t="s">
        <v>83</v>
      </c>
      <c r="AW296" s="187" t="s">
        <v>176</v>
      </c>
      <c r="AX296" s="187" t="s">
        <v>73</v>
      </c>
      <c r="AY296" s="189" t="s">
        <v>165</v>
      </c>
    </row>
    <row r="297" s="187" customFormat="true" ht="12" hidden="false" customHeight="false" outlineLevel="0" collapsed="false">
      <c r="B297" s="188"/>
      <c r="D297" s="180" t="s">
        <v>174</v>
      </c>
      <c r="E297" s="189"/>
      <c r="F297" s="190" t="s">
        <v>3219</v>
      </c>
      <c r="H297" s="191" t="n">
        <v>28</v>
      </c>
      <c r="I297" s="192"/>
      <c r="L297" s="188"/>
      <c r="M297" s="193"/>
      <c r="N297" s="194"/>
      <c r="O297" s="194"/>
      <c r="P297" s="194"/>
      <c r="Q297" s="194"/>
      <c r="R297" s="194"/>
      <c r="S297" s="194"/>
      <c r="T297" s="194"/>
      <c r="U297" s="195"/>
      <c r="AT297" s="189" t="s">
        <v>174</v>
      </c>
      <c r="AU297" s="189" t="s">
        <v>83</v>
      </c>
      <c r="AV297" s="187" t="s">
        <v>83</v>
      </c>
      <c r="AW297" s="187" t="s">
        <v>176</v>
      </c>
      <c r="AX297" s="187" t="s">
        <v>73</v>
      </c>
      <c r="AY297" s="189" t="s">
        <v>165</v>
      </c>
    </row>
    <row r="298" s="187" customFormat="true" ht="12" hidden="false" customHeight="false" outlineLevel="0" collapsed="false">
      <c r="B298" s="188"/>
      <c r="D298" s="180" t="s">
        <v>174</v>
      </c>
      <c r="E298" s="189"/>
      <c r="F298" s="190" t="s">
        <v>3220</v>
      </c>
      <c r="H298" s="191" t="n">
        <v>12</v>
      </c>
      <c r="I298" s="192"/>
      <c r="L298" s="188"/>
      <c r="M298" s="193"/>
      <c r="N298" s="194"/>
      <c r="O298" s="194"/>
      <c r="P298" s="194"/>
      <c r="Q298" s="194"/>
      <c r="R298" s="194"/>
      <c r="S298" s="194"/>
      <c r="T298" s="194"/>
      <c r="U298" s="195"/>
      <c r="AT298" s="189" t="s">
        <v>174</v>
      </c>
      <c r="AU298" s="189" t="s">
        <v>83</v>
      </c>
      <c r="AV298" s="187" t="s">
        <v>83</v>
      </c>
      <c r="AW298" s="187" t="s">
        <v>176</v>
      </c>
      <c r="AX298" s="187" t="s">
        <v>73</v>
      </c>
      <c r="AY298" s="189" t="s">
        <v>165</v>
      </c>
    </row>
    <row r="299" s="196" customFormat="true" ht="12" hidden="false" customHeight="false" outlineLevel="0" collapsed="false">
      <c r="B299" s="197"/>
      <c r="D299" s="180" t="s">
        <v>174</v>
      </c>
      <c r="E299" s="198"/>
      <c r="F299" s="199" t="s">
        <v>178</v>
      </c>
      <c r="H299" s="200" t="n">
        <v>178</v>
      </c>
      <c r="I299" s="201"/>
      <c r="L299" s="197"/>
      <c r="M299" s="202"/>
      <c r="N299" s="203"/>
      <c r="O299" s="203"/>
      <c r="P299" s="203"/>
      <c r="Q299" s="203"/>
      <c r="R299" s="203"/>
      <c r="S299" s="203"/>
      <c r="T299" s="203"/>
      <c r="U299" s="204"/>
      <c r="AT299" s="198" t="s">
        <v>174</v>
      </c>
      <c r="AU299" s="198" t="s">
        <v>83</v>
      </c>
      <c r="AV299" s="196" t="s">
        <v>172</v>
      </c>
      <c r="AW299" s="196" t="s">
        <v>176</v>
      </c>
      <c r="AX299" s="196" t="s">
        <v>81</v>
      </c>
      <c r="AY299" s="198" t="s">
        <v>165</v>
      </c>
    </row>
    <row r="300" s="22" customFormat="true" ht="24" hidden="false" customHeight="true" outlineLevel="0" collapsed="false">
      <c r="B300" s="164"/>
      <c r="C300" s="165" t="s">
        <v>428</v>
      </c>
      <c r="D300" s="165" t="s">
        <v>167</v>
      </c>
      <c r="E300" s="166" t="s">
        <v>3221</v>
      </c>
      <c r="F300" s="167" t="s">
        <v>3222</v>
      </c>
      <c r="G300" s="168" t="s">
        <v>403</v>
      </c>
      <c r="H300" s="169" t="n">
        <v>3</v>
      </c>
      <c r="I300" s="170"/>
      <c r="J300" s="171" t="n">
        <f aca="false">ROUND(I300*H300,2)</f>
        <v>0</v>
      </c>
      <c r="K300" s="167" t="s">
        <v>171</v>
      </c>
      <c r="L300" s="23"/>
      <c r="M300" s="172"/>
      <c r="N300" s="173" t="s">
        <v>44</v>
      </c>
      <c r="O300" s="54"/>
      <c r="P300" s="174" t="n">
        <f aca="false">O300*H300</f>
        <v>0</v>
      </c>
      <c r="Q300" s="174" t="n">
        <v>0.00076</v>
      </c>
      <c r="R300" s="174" t="n">
        <f aca="false">Q300*H300</f>
        <v>0.00228</v>
      </c>
      <c r="S300" s="174" t="n">
        <v>0</v>
      </c>
      <c r="T300" s="174" t="n">
        <f aca="false">S300*H300</f>
        <v>0</v>
      </c>
      <c r="U300" s="175"/>
      <c r="AR300" s="176" t="s">
        <v>273</v>
      </c>
      <c r="AT300" s="176" t="s">
        <v>167</v>
      </c>
      <c r="AU300" s="176" t="s">
        <v>83</v>
      </c>
      <c r="AY300" s="3" t="s">
        <v>165</v>
      </c>
      <c r="BE300" s="177" t="n">
        <f aca="false">IF(N300="základní",J300,0)</f>
        <v>0</v>
      </c>
      <c r="BF300" s="177" t="n">
        <f aca="false">IF(N300="snížená",J300,0)</f>
        <v>0</v>
      </c>
      <c r="BG300" s="177" t="n">
        <f aca="false">IF(N300="zákl. přenesená",J300,0)</f>
        <v>0</v>
      </c>
      <c r="BH300" s="177" t="n">
        <f aca="false">IF(N300="sníž. přenesená",J300,0)</f>
        <v>0</v>
      </c>
      <c r="BI300" s="177" t="n">
        <f aca="false">IF(N300="nulová",J300,0)</f>
        <v>0</v>
      </c>
      <c r="BJ300" s="3" t="s">
        <v>81</v>
      </c>
      <c r="BK300" s="177" t="n">
        <f aca="false">ROUND(I300*H300,2)</f>
        <v>0</v>
      </c>
      <c r="BL300" s="3" t="s">
        <v>273</v>
      </c>
      <c r="BM300" s="176" t="s">
        <v>3223</v>
      </c>
    </row>
    <row r="301" s="187" customFormat="true" ht="12" hidden="false" customHeight="false" outlineLevel="0" collapsed="false">
      <c r="B301" s="188"/>
      <c r="D301" s="180" t="s">
        <v>174</v>
      </c>
      <c r="E301" s="189"/>
      <c r="F301" s="190" t="s">
        <v>184</v>
      </c>
      <c r="H301" s="191" t="n">
        <v>3</v>
      </c>
      <c r="I301" s="192"/>
      <c r="L301" s="188"/>
      <c r="M301" s="193"/>
      <c r="N301" s="194"/>
      <c r="O301" s="194"/>
      <c r="P301" s="194"/>
      <c r="Q301" s="194"/>
      <c r="R301" s="194"/>
      <c r="S301" s="194"/>
      <c r="T301" s="194"/>
      <c r="U301" s="195"/>
      <c r="AT301" s="189" t="s">
        <v>174</v>
      </c>
      <c r="AU301" s="189" t="s">
        <v>83</v>
      </c>
      <c r="AV301" s="187" t="s">
        <v>83</v>
      </c>
      <c r="AW301" s="187" t="s">
        <v>176</v>
      </c>
      <c r="AX301" s="187" t="s">
        <v>73</v>
      </c>
      <c r="AY301" s="189" t="s">
        <v>165</v>
      </c>
    </row>
    <row r="302" s="196" customFormat="true" ht="12" hidden="false" customHeight="false" outlineLevel="0" collapsed="false">
      <c r="B302" s="197"/>
      <c r="D302" s="180" t="s">
        <v>174</v>
      </c>
      <c r="E302" s="198"/>
      <c r="F302" s="199" t="s">
        <v>178</v>
      </c>
      <c r="H302" s="200" t="n">
        <v>3</v>
      </c>
      <c r="I302" s="201"/>
      <c r="L302" s="197"/>
      <c r="M302" s="202"/>
      <c r="N302" s="203"/>
      <c r="O302" s="203"/>
      <c r="P302" s="203"/>
      <c r="Q302" s="203"/>
      <c r="R302" s="203"/>
      <c r="S302" s="203"/>
      <c r="T302" s="203"/>
      <c r="U302" s="204"/>
      <c r="AT302" s="198" t="s">
        <v>174</v>
      </c>
      <c r="AU302" s="198" t="s">
        <v>83</v>
      </c>
      <c r="AV302" s="196" t="s">
        <v>172</v>
      </c>
      <c r="AW302" s="196" t="s">
        <v>176</v>
      </c>
      <c r="AX302" s="196" t="s">
        <v>81</v>
      </c>
      <c r="AY302" s="198" t="s">
        <v>165</v>
      </c>
    </row>
    <row r="303" s="22" customFormat="true" ht="16.5" hidden="false" customHeight="true" outlineLevel="0" collapsed="false">
      <c r="B303" s="164"/>
      <c r="C303" s="165" t="s">
        <v>433</v>
      </c>
      <c r="D303" s="165" t="s">
        <v>167</v>
      </c>
      <c r="E303" s="166" t="s">
        <v>3224</v>
      </c>
      <c r="F303" s="167" t="s">
        <v>3225</v>
      </c>
      <c r="G303" s="168" t="s">
        <v>403</v>
      </c>
      <c r="H303" s="169" t="n">
        <v>1</v>
      </c>
      <c r="I303" s="170"/>
      <c r="J303" s="171" t="n">
        <f aca="false">ROUND(I303*H303,2)</f>
        <v>0</v>
      </c>
      <c r="K303" s="167" t="s">
        <v>171</v>
      </c>
      <c r="L303" s="23"/>
      <c r="M303" s="172"/>
      <c r="N303" s="173" t="s">
        <v>44</v>
      </c>
      <c r="O303" s="54"/>
      <c r="P303" s="174" t="n">
        <f aca="false">O303*H303</f>
        <v>0</v>
      </c>
      <c r="Q303" s="174" t="n">
        <v>0.00041</v>
      </c>
      <c r="R303" s="174" t="n">
        <f aca="false">Q303*H303</f>
        <v>0.00041</v>
      </c>
      <c r="S303" s="174" t="n">
        <v>0</v>
      </c>
      <c r="T303" s="174" t="n">
        <f aca="false">S303*H303</f>
        <v>0</v>
      </c>
      <c r="U303" s="175"/>
      <c r="AR303" s="176" t="s">
        <v>273</v>
      </c>
      <c r="AT303" s="176" t="s">
        <v>167</v>
      </c>
      <c r="AU303" s="176" t="s">
        <v>83</v>
      </c>
      <c r="AY303" s="3" t="s">
        <v>165</v>
      </c>
      <c r="BE303" s="177" t="n">
        <f aca="false">IF(N303="základní",J303,0)</f>
        <v>0</v>
      </c>
      <c r="BF303" s="177" t="n">
        <f aca="false">IF(N303="snížená",J303,0)</f>
        <v>0</v>
      </c>
      <c r="BG303" s="177" t="n">
        <f aca="false">IF(N303="zákl. přenesená",J303,0)</f>
        <v>0</v>
      </c>
      <c r="BH303" s="177" t="n">
        <f aca="false">IF(N303="sníž. přenesená",J303,0)</f>
        <v>0</v>
      </c>
      <c r="BI303" s="177" t="n">
        <f aca="false">IF(N303="nulová",J303,0)</f>
        <v>0</v>
      </c>
      <c r="BJ303" s="3" t="s">
        <v>81</v>
      </c>
      <c r="BK303" s="177" t="n">
        <f aca="false">ROUND(I303*H303,2)</f>
        <v>0</v>
      </c>
      <c r="BL303" s="3" t="s">
        <v>273</v>
      </c>
      <c r="BM303" s="176" t="s">
        <v>3226</v>
      </c>
    </row>
    <row r="304" s="187" customFormat="true" ht="12" hidden="false" customHeight="false" outlineLevel="0" collapsed="false">
      <c r="B304" s="188"/>
      <c r="D304" s="180" t="s">
        <v>174</v>
      </c>
      <c r="E304" s="189"/>
      <c r="F304" s="190" t="s">
        <v>81</v>
      </c>
      <c r="H304" s="191" t="n">
        <v>1</v>
      </c>
      <c r="I304" s="192"/>
      <c r="L304" s="188"/>
      <c r="M304" s="193"/>
      <c r="N304" s="194"/>
      <c r="O304" s="194"/>
      <c r="P304" s="194"/>
      <c r="Q304" s="194"/>
      <c r="R304" s="194"/>
      <c r="S304" s="194"/>
      <c r="T304" s="194"/>
      <c r="U304" s="195"/>
      <c r="AT304" s="189" t="s">
        <v>174</v>
      </c>
      <c r="AU304" s="189" t="s">
        <v>83</v>
      </c>
      <c r="AV304" s="187" t="s">
        <v>83</v>
      </c>
      <c r="AW304" s="187" t="s">
        <v>176</v>
      </c>
      <c r="AX304" s="187" t="s">
        <v>73</v>
      </c>
      <c r="AY304" s="189" t="s">
        <v>165</v>
      </c>
    </row>
    <row r="305" s="196" customFormat="true" ht="12" hidden="false" customHeight="false" outlineLevel="0" collapsed="false">
      <c r="B305" s="197"/>
      <c r="D305" s="180" t="s">
        <v>174</v>
      </c>
      <c r="E305" s="198"/>
      <c r="F305" s="199" t="s">
        <v>178</v>
      </c>
      <c r="H305" s="200" t="n">
        <v>1</v>
      </c>
      <c r="I305" s="201"/>
      <c r="L305" s="197"/>
      <c r="M305" s="202"/>
      <c r="N305" s="203"/>
      <c r="O305" s="203"/>
      <c r="P305" s="203"/>
      <c r="Q305" s="203"/>
      <c r="R305" s="203"/>
      <c r="S305" s="203"/>
      <c r="T305" s="203"/>
      <c r="U305" s="204"/>
      <c r="AT305" s="198" t="s">
        <v>174</v>
      </c>
      <c r="AU305" s="198" t="s">
        <v>83</v>
      </c>
      <c r="AV305" s="196" t="s">
        <v>172</v>
      </c>
      <c r="AW305" s="196" t="s">
        <v>176</v>
      </c>
      <c r="AX305" s="196" t="s">
        <v>81</v>
      </c>
      <c r="AY305" s="198" t="s">
        <v>165</v>
      </c>
    </row>
    <row r="306" s="22" customFormat="true" ht="24" hidden="false" customHeight="true" outlineLevel="0" collapsed="false">
      <c r="B306" s="164"/>
      <c r="C306" s="165" t="s">
        <v>462</v>
      </c>
      <c r="D306" s="165" t="s">
        <v>167</v>
      </c>
      <c r="E306" s="166" t="s">
        <v>3227</v>
      </c>
      <c r="F306" s="167" t="s">
        <v>3228</v>
      </c>
      <c r="G306" s="168" t="s">
        <v>403</v>
      </c>
      <c r="H306" s="169" t="n">
        <v>6</v>
      </c>
      <c r="I306" s="170"/>
      <c r="J306" s="171" t="n">
        <f aca="false">ROUND(I306*H306,2)</f>
        <v>0</v>
      </c>
      <c r="K306" s="167" t="s">
        <v>171</v>
      </c>
      <c r="L306" s="23"/>
      <c r="M306" s="172"/>
      <c r="N306" s="173" t="s">
        <v>44</v>
      </c>
      <c r="O306" s="54"/>
      <c r="P306" s="174" t="n">
        <f aca="false">O306*H306</f>
        <v>0</v>
      </c>
      <c r="Q306" s="174" t="n">
        <v>0.00016</v>
      </c>
      <c r="R306" s="174" t="n">
        <f aca="false">Q306*H306</f>
        <v>0.00096</v>
      </c>
      <c r="S306" s="174" t="n">
        <v>0</v>
      </c>
      <c r="T306" s="174" t="n">
        <f aca="false">S306*H306</f>
        <v>0</v>
      </c>
      <c r="U306" s="175"/>
      <c r="AR306" s="176" t="s">
        <v>273</v>
      </c>
      <c r="AT306" s="176" t="s">
        <v>167</v>
      </c>
      <c r="AU306" s="176" t="s">
        <v>83</v>
      </c>
      <c r="AY306" s="3" t="s">
        <v>165</v>
      </c>
      <c r="BE306" s="177" t="n">
        <f aca="false">IF(N306="základní",J306,0)</f>
        <v>0</v>
      </c>
      <c r="BF306" s="177" t="n">
        <f aca="false">IF(N306="snížená",J306,0)</f>
        <v>0</v>
      </c>
      <c r="BG306" s="177" t="n">
        <f aca="false">IF(N306="zákl. přenesená",J306,0)</f>
        <v>0</v>
      </c>
      <c r="BH306" s="177" t="n">
        <f aca="false">IF(N306="sníž. přenesená",J306,0)</f>
        <v>0</v>
      </c>
      <c r="BI306" s="177" t="n">
        <f aca="false">IF(N306="nulová",J306,0)</f>
        <v>0</v>
      </c>
      <c r="BJ306" s="3" t="s">
        <v>81</v>
      </c>
      <c r="BK306" s="177" t="n">
        <f aca="false">ROUND(I306*H306,2)</f>
        <v>0</v>
      </c>
      <c r="BL306" s="3" t="s">
        <v>273</v>
      </c>
      <c r="BM306" s="176" t="s">
        <v>3229</v>
      </c>
    </row>
    <row r="307" s="187" customFormat="true" ht="12" hidden="false" customHeight="false" outlineLevel="0" collapsed="false">
      <c r="B307" s="188"/>
      <c r="D307" s="180" t="s">
        <v>174</v>
      </c>
      <c r="E307" s="189"/>
      <c r="F307" s="190" t="s">
        <v>202</v>
      </c>
      <c r="H307" s="191" t="n">
        <v>6</v>
      </c>
      <c r="I307" s="192"/>
      <c r="L307" s="188"/>
      <c r="M307" s="193"/>
      <c r="N307" s="194"/>
      <c r="O307" s="194"/>
      <c r="P307" s="194"/>
      <c r="Q307" s="194"/>
      <c r="R307" s="194"/>
      <c r="S307" s="194"/>
      <c r="T307" s="194"/>
      <c r="U307" s="195"/>
      <c r="AT307" s="189" t="s">
        <v>174</v>
      </c>
      <c r="AU307" s="189" t="s">
        <v>83</v>
      </c>
      <c r="AV307" s="187" t="s">
        <v>83</v>
      </c>
      <c r="AW307" s="187" t="s">
        <v>176</v>
      </c>
      <c r="AX307" s="187" t="s">
        <v>73</v>
      </c>
      <c r="AY307" s="189" t="s">
        <v>165</v>
      </c>
    </row>
    <row r="308" s="196" customFormat="true" ht="12" hidden="false" customHeight="false" outlineLevel="0" collapsed="false">
      <c r="B308" s="197"/>
      <c r="D308" s="180" t="s">
        <v>174</v>
      </c>
      <c r="E308" s="198"/>
      <c r="F308" s="199" t="s">
        <v>178</v>
      </c>
      <c r="H308" s="200" t="n">
        <v>6</v>
      </c>
      <c r="I308" s="201"/>
      <c r="L308" s="197"/>
      <c r="M308" s="202"/>
      <c r="N308" s="203"/>
      <c r="O308" s="203"/>
      <c r="P308" s="203"/>
      <c r="Q308" s="203"/>
      <c r="R308" s="203"/>
      <c r="S308" s="203"/>
      <c r="T308" s="203"/>
      <c r="U308" s="204"/>
      <c r="AT308" s="198" t="s">
        <v>174</v>
      </c>
      <c r="AU308" s="198" t="s">
        <v>83</v>
      </c>
      <c r="AV308" s="196" t="s">
        <v>172</v>
      </c>
      <c r="AW308" s="196" t="s">
        <v>176</v>
      </c>
      <c r="AX308" s="196" t="s">
        <v>81</v>
      </c>
      <c r="AY308" s="198" t="s">
        <v>165</v>
      </c>
    </row>
    <row r="309" s="22" customFormat="true" ht="16.5" hidden="false" customHeight="true" outlineLevel="0" collapsed="false">
      <c r="B309" s="164"/>
      <c r="C309" s="165" t="s">
        <v>467</v>
      </c>
      <c r="D309" s="165" t="s">
        <v>167</v>
      </c>
      <c r="E309" s="166" t="s">
        <v>3230</v>
      </c>
      <c r="F309" s="167" t="s">
        <v>3231</v>
      </c>
      <c r="G309" s="168" t="s">
        <v>403</v>
      </c>
      <c r="H309" s="169" t="n">
        <v>2</v>
      </c>
      <c r="I309" s="170"/>
      <c r="J309" s="171" t="n">
        <f aca="false">ROUND(I309*H309,2)</f>
        <v>0</v>
      </c>
      <c r="K309" s="167" t="s">
        <v>171</v>
      </c>
      <c r="L309" s="23"/>
      <c r="M309" s="172"/>
      <c r="N309" s="173" t="s">
        <v>44</v>
      </c>
      <c r="O309" s="54"/>
      <c r="P309" s="174" t="n">
        <f aca="false">O309*H309</f>
        <v>0</v>
      </c>
      <c r="Q309" s="174" t="n">
        <v>0.00021</v>
      </c>
      <c r="R309" s="174" t="n">
        <f aca="false">Q309*H309</f>
        <v>0.00042</v>
      </c>
      <c r="S309" s="174" t="n">
        <v>0</v>
      </c>
      <c r="T309" s="174" t="n">
        <f aca="false">S309*H309</f>
        <v>0</v>
      </c>
      <c r="U309" s="175"/>
      <c r="AR309" s="176" t="s">
        <v>273</v>
      </c>
      <c r="AT309" s="176" t="s">
        <v>167</v>
      </c>
      <c r="AU309" s="176" t="s">
        <v>83</v>
      </c>
      <c r="AY309" s="3" t="s">
        <v>165</v>
      </c>
      <c r="BE309" s="177" t="n">
        <f aca="false">IF(N309="základní",J309,0)</f>
        <v>0</v>
      </c>
      <c r="BF309" s="177" t="n">
        <f aca="false">IF(N309="snížená",J309,0)</f>
        <v>0</v>
      </c>
      <c r="BG309" s="177" t="n">
        <f aca="false">IF(N309="zákl. přenesená",J309,0)</f>
        <v>0</v>
      </c>
      <c r="BH309" s="177" t="n">
        <f aca="false">IF(N309="sníž. přenesená",J309,0)</f>
        <v>0</v>
      </c>
      <c r="BI309" s="177" t="n">
        <f aca="false">IF(N309="nulová",J309,0)</f>
        <v>0</v>
      </c>
      <c r="BJ309" s="3" t="s">
        <v>81</v>
      </c>
      <c r="BK309" s="177" t="n">
        <f aca="false">ROUND(I309*H309,2)</f>
        <v>0</v>
      </c>
      <c r="BL309" s="3" t="s">
        <v>273</v>
      </c>
      <c r="BM309" s="176" t="s">
        <v>3232</v>
      </c>
    </row>
    <row r="310" s="187" customFormat="true" ht="12" hidden="false" customHeight="false" outlineLevel="0" collapsed="false">
      <c r="B310" s="188"/>
      <c r="D310" s="180" t="s">
        <v>174</v>
      </c>
      <c r="E310" s="189"/>
      <c r="F310" s="190" t="s">
        <v>83</v>
      </c>
      <c r="H310" s="191" t="n">
        <v>2</v>
      </c>
      <c r="I310" s="192"/>
      <c r="L310" s="188"/>
      <c r="M310" s="193"/>
      <c r="N310" s="194"/>
      <c r="O310" s="194"/>
      <c r="P310" s="194"/>
      <c r="Q310" s="194"/>
      <c r="R310" s="194"/>
      <c r="S310" s="194"/>
      <c r="T310" s="194"/>
      <c r="U310" s="195"/>
      <c r="AT310" s="189" t="s">
        <v>174</v>
      </c>
      <c r="AU310" s="189" t="s">
        <v>83</v>
      </c>
      <c r="AV310" s="187" t="s">
        <v>83</v>
      </c>
      <c r="AW310" s="187" t="s">
        <v>176</v>
      </c>
      <c r="AX310" s="187" t="s">
        <v>73</v>
      </c>
      <c r="AY310" s="189" t="s">
        <v>165</v>
      </c>
    </row>
    <row r="311" s="196" customFormat="true" ht="12" hidden="false" customHeight="false" outlineLevel="0" collapsed="false">
      <c r="B311" s="197"/>
      <c r="D311" s="180" t="s">
        <v>174</v>
      </c>
      <c r="E311" s="198"/>
      <c r="F311" s="199" t="s">
        <v>178</v>
      </c>
      <c r="H311" s="200" t="n">
        <v>2</v>
      </c>
      <c r="I311" s="201"/>
      <c r="L311" s="197"/>
      <c r="M311" s="202"/>
      <c r="N311" s="203"/>
      <c r="O311" s="203"/>
      <c r="P311" s="203"/>
      <c r="Q311" s="203"/>
      <c r="R311" s="203"/>
      <c r="S311" s="203"/>
      <c r="T311" s="203"/>
      <c r="U311" s="204"/>
      <c r="AT311" s="198" t="s">
        <v>174</v>
      </c>
      <c r="AU311" s="198" t="s">
        <v>83</v>
      </c>
      <c r="AV311" s="196" t="s">
        <v>172</v>
      </c>
      <c r="AW311" s="196" t="s">
        <v>176</v>
      </c>
      <c r="AX311" s="196" t="s">
        <v>81</v>
      </c>
      <c r="AY311" s="198" t="s">
        <v>165</v>
      </c>
    </row>
    <row r="312" s="22" customFormat="true" ht="16.5" hidden="false" customHeight="true" outlineLevel="0" collapsed="false">
      <c r="B312" s="164"/>
      <c r="C312" s="165" t="s">
        <v>472</v>
      </c>
      <c r="D312" s="165" t="s">
        <v>167</v>
      </c>
      <c r="E312" s="166" t="s">
        <v>3233</v>
      </c>
      <c r="F312" s="167" t="s">
        <v>3234</v>
      </c>
      <c r="G312" s="168" t="s">
        <v>403</v>
      </c>
      <c r="H312" s="169" t="n">
        <v>2</v>
      </c>
      <c r="I312" s="170"/>
      <c r="J312" s="171" t="n">
        <f aca="false">ROUND(I312*H312,2)</f>
        <v>0</v>
      </c>
      <c r="K312" s="167" t="s">
        <v>171</v>
      </c>
      <c r="L312" s="23"/>
      <c r="M312" s="172"/>
      <c r="N312" s="173" t="s">
        <v>44</v>
      </c>
      <c r="O312" s="54"/>
      <c r="P312" s="174" t="n">
        <f aca="false">O312*H312</f>
        <v>0</v>
      </c>
      <c r="Q312" s="174" t="n">
        <v>0.0005</v>
      </c>
      <c r="R312" s="174" t="n">
        <f aca="false">Q312*H312</f>
        <v>0.001</v>
      </c>
      <c r="S312" s="174" t="n">
        <v>0</v>
      </c>
      <c r="T312" s="174" t="n">
        <f aca="false">S312*H312</f>
        <v>0</v>
      </c>
      <c r="U312" s="175"/>
      <c r="AR312" s="176" t="s">
        <v>273</v>
      </c>
      <c r="AT312" s="176" t="s">
        <v>167</v>
      </c>
      <c r="AU312" s="176" t="s">
        <v>83</v>
      </c>
      <c r="AY312" s="3" t="s">
        <v>165</v>
      </c>
      <c r="BE312" s="177" t="n">
        <f aca="false">IF(N312="základní",J312,0)</f>
        <v>0</v>
      </c>
      <c r="BF312" s="177" t="n">
        <f aca="false">IF(N312="snížená",J312,0)</f>
        <v>0</v>
      </c>
      <c r="BG312" s="177" t="n">
        <f aca="false">IF(N312="zákl. přenesená",J312,0)</f>
        <v>0</v>
      </c>
      <c r="BH312" s="177" t="n">
        <f aca="false">IF(N312="sníž. přenesená",J312,0)</f>
        <v>0</v>
      </c>
      <c r="BI312" s="177" t="n">
        <f aca="false">IF(N312="nulová",J312,0)</f>
        <v>0</v>
      </c>
      <c r="BJ312" s="3" t="s">
        <v>81</v>
      </c>
      <c r="BK312" s="177" t="n">
        <f aca="false">ROUND(I312*H312,2)</f>
        <v>0</v>
      </c>
      <c r="BL312" s="3" t="s">
        <v>273</v>
      </c>
      <c r="BM312" s="176" t="s">
        <v>3235</v>
      </c>
    </row>
    <row r="313" s="187" customFormat="true" ht="12" hidden="false" customHeight="false" outlineLevel="0" collapsed="false">
      <c r="B313" s="188"/>
      <c r="D313" s="180" t="s">
        <v>174</v>
      </c>
      <c r="E313" s="189"/>
      <c r="F313" s="190" t="s">
        <v>83</v>
      </c>
      <c r="H313" s="191" t="n">
        <v>2</v>
      </c>
      <c r="I313" s="192"/>
      <c r="L313" s="188"/>
      <c r="M313" s="193"/>
      <c r="N313" s="194"/>
      <c r="O313" s="194"/>
      <c r="P313" s="194"/>
      <c r="Q313" s="194"/>
      <c r="R313" s="194"/>
      <c r="S313" s="194"/>
      <c r="T313" s="194"/>
      <c r="U313" s="195"/>
      <c r="AT313" s="189" t="s">
        <v>174</v>
      </c>
      <c r="AU313" s="189" t="s">
        <v>83</v>
      </c>
      <c r="AV313" s="187" t="s">
        <v>83</v>
      </c>
      <c r="AW313" s="187" t="s">
        <v>176</v>
      </c>
      <c r="AX313" s="187" t="s">
        <v>73</v>
      </c>
      <c r="AY313" s="189" t="s">
        <v>165</v>
      </c>
    </row>
    <row r="314" s="196" customFormat="true" ht="12" hidden="false" customHeight="false" outlineLevel="0" collapsed="false">
      <c r="B314" s="197"/>
      <c r="D314" s="180" t="s">
        <v>174</v>
      </c>
      <c r="E314" s="198"/>
      <c r="F314" s="199" t="s">
        <v>178</v>
      </c>
      <c r="H314" s="200" t="n">
        <v>2</v>
      </c>
      <c r="I314" s="201"/>
      <c r="L314" s="197"/>
      <c r="M314" s="202"/>
      <c r="N314" s="203"/>
      <c r="O314" s="203"/>
      <c r="P314" s="203"/>
      <c r="Q314" s="203"/>
      <c r="R314" s="203"/>
      <c r="S314" s="203"/>
      <c r="T314" s="203"/>
      <c r="U314" s="204"/>
      <c r="AT314" s="198" t="s">
        <v>174</v>
      </c>
      <c r="AU314" s="198" t="s">
        <v>83</v>
      </c>
      <c r="AV314" s="196" t="s">
        <v>172</v>
      </c>
      <c r="AW314" s="196" t="s">
        <v>176</v>
      </c>
      <c r="AX314" s="196" t="s">
        <v>81</v>
      </c>
      <c r="AY314" s="198" t="s">
        <v>165</v>
      </c>
    </row>
    <row r="315" s="22" customFormat="true" ht="16.5" hidden="false" customHeight="true" outlineLevel="0" collapsed="false">
      <c r="B315" s="164"/>
      <c r="C315" s="165" t="s">
        <v>477</v>
      </c>
      <c r="D315" s="165" t="s">
        <v>167</v>
      </c>
      <c r="E315" s="166" t="s">
        <v>3236</v>
      </c>
      <c r="F315" s="167" t="s">
        <v>3237</v>
      </c>
      <c r="G315" s="168" t="s">
        <v>403</v>
      </c>
      <c r="H315" s="169" t="n">
        <v>2</v>
      </c>
      <c r="I315" s="170"/>
      <c r="J315" s="171" t="n">
        <f aca="false">ROUND(I315*H315,2)</f>
        <v>0</v>
      </c>
      <c r="K315" s="167" t="s">
        <v>171</v>
      </c>
      <c r="L315" s="23"/>
      <c r="M315" s="172"/>
      <c r="N315" s="173" t="s">
        <v>44</v>
      </c>
      <c r="O315" s="54"/>
      <c r="P315" s="174" t="n">
        <f aca="false">O315*H315</f>
        <v>0</v>
      </c>
      <c r="Q315" s="174" t="n">
        <v>0.0007</v>
      </c>
      <c r="R315" s="174" t="n">
        <f aca="false">Q315*H315</f>
        <v>0.0014</v>
      </c>
      <c r="S315" s="174" t="n">
        <v>0</v>
      </c>
      <c r="T315" s="174" t="n">
        <f aca="false">S315*H315</f>
        <v>0</v>
      </c>
      <c r="U315" s="175"/>
      <c r="AR315" s="176" t="s">
        <v>273</v>
      </c>
      <c r="AT315" s="176" t="s">
        <v>167</v>
      </c>
      <c r="AU315" s="176" t="s">
        <v>83</v>
      </c>
      <c r="AY315" s="3" t="s">
        <v>165</v>
      </c>
      <c r="BE315" s="177" t="n">
        <f aca="false">IF(N315="základní",J315,0)</f>
        <v>0</v>
      </c>
      <c r="BF315" s="177" t="n">
        <f aca="false">IF(N315="snížená",J315,0)</f>
        <v>0</v>
      </c>
      <c r="BG315" s="177" t="n">
        <f aca="false">IF(N315="zákl. přenesená",J315,0)</f>
        <v>0</v>
      </c>
      <c r="BH315" s="177" t="n">
        <f aca="false">IF(N315="sníž. přenesená",J315,0)</f>
        <v>0</v>
      </c>
      <c r="BI315" s="177" t="n">
        <f aca="false">IF(N315="nulová",J315,0)</f>
        <v>0</v>
      </c>
      <c r="BJ315" s="3" t="s">
        <v>81</v>
      </c>
      <c r="BK315" s="177" t="n">
        <f aca="false">ROUND(I315*H315,2)</f>
        <v>0</v>
      </c>
      <c r="BL315" s="3" t="s">
        <v>273</v>
      </c>
      <c r="BM315" s="176" t="s">
        <v>3238</v>
      </c>
    </row>
    <row r="316" s="187" customFormat="true" ht="12" hidden="false" customHeight="false" outlineLevel="0" collapsed="false">
      <c r="B316" s="188"/>
      <c r="D316" s="180" t="s">
        <v>174</v>
      </c>
      <c r="E316" s="189"/>
      <c r="F316" s="190" t="s">
        <v>83</v>
      </c>
      <c r="H316" s="191" t="n">
        <v>2</v>
      </c>
      <c r="I316" s="192"/>
      <c r="L316" s="188"/>
      <c r="M316" s="193"/>
      <c r="N316" s="194"/>
      <c r="O316" s="194"/>
      <c r="P316" s="194"/>
      <c r="Q316" s="194"/>
      <c r="R316" s="194"/>
      <c r="S316" s="194"/>
      <c r="T316" s="194"/>
      <c r="U316" s="195"/>
      <c r="AT316" s="189" t="s">
        <v>174</v>
      </c>
      <c r="AU316" s="189" t="s">
        <v>83</v>
      </c>
      <c r="AV316" s="187" t="s">
        <v>83</v>
      </c>
      <c r="AW316" s="187" t="s">
        <v>176</v>
      </c>
      <c r="AX316" s="187" t="s">
        <v>73</v>
      </c>
      <c r="AY316" s="189" t="s">
        <v>165</v>
      </c>
    </row>
    <row r="317" s="196" customFormat="true" ht="12" hidden="false" customHeight="false" outlineLevel="0" collapsed="false">
      <c r="B317" s="197"/>
      <c r="D317" s="180" t="s">
        <v>174</v>
      </c>
      <c r="E317" s="198"/>
      <c r="F317" s="199" t="s">
        <v>178</v>
      </c>
      <c r="H317" s="200" t="n">
        <v>2</v>
      </c>
      <c r="I317" s="201"/>
      <c r="L317" s="197"/>
      <c r="M317" s="202"/>
      <c r="N317" s="203"/>
      <c r="O317" s="203"/>
      <c r="P317" s="203"/>
      <c r="Q317" s="203"/>
      <c r="R317" s="203"/>
      <c r="S317" s="203"/>
      <c r="T317" s="203"/>
      <c r="U317" s="204"/>
      <c r="AT317" s="198" t="s">
        <v>174</v>
      </c>
      <c r="AU317" s="198" t="s">
        <v>83</v>
      </c>
      <c r="AV317" s="196" t="s">
        <v>172</v>
      </c>
      <c r="AW317" s="196" t="s">
        <v>176</v>
      </c>
      <c r="AX317" s="196" t="s">
        <v>81</v>
      </c>
      <c r="AY317" s="198" t="s">
        <v>165</v>
      </c>
    </row>
    <row r="318" s="22" customFormat="true" ht="16.5" hidden="false" customHeight="true" outlineLevel="0" collapsed="false">
      <c r="B318" s="164"/>
      <c r="C318" s="165" t="s">
        <v>482</v>
      </c>
      <c r="D318" s="165" t="s">
        <v>167</v>
      </c>
      <c r="E318" s="166" t="s">
        <v>3239</v>
      </c>
      <c r="F318" s="167" t="s">
        <v>3240</v>
      </c>
      <c r="G318" s="168" t="s">
        <v>403</v>
      </c>
      <c r="H318" s="169" t="n">
        <v>1</v>
      </c>
      <c r="I318" s="170"/>
      <c r="J318" s="171" t="n">
        <f aca="false">ROUND(I318*H318,2)</f>
        <v>0</v>
      </c>
      <c r="K318" s="167" t="s">
        <v>171</v>
      </c>
      <c r="L318" s="23"/>
      <c r="M318" s="172"/>
      <c r="N318" s="173" t="s">
        <v>44</v>
      </c>
      <c r="O318" s="54"/>
      <c r="P318" s="174" t="n">
        <f aca="false">O318*H318</f>
        <v>0</v>
      </c>
      <c r="Q318" s="174" t="n">
        <v>0.00107</v>
      </c>
      <c r="R318" s="174" t="n">
        <f aca="false">Q318*H318</f>
        <v>0.00107</v>
      </c>
      <c r="S318" s="174" t="n">
        <v>0</v>
      </c>
      <c r="T318" s="174" t="n">
        <f aca="false">S318*H318</f>
        <v>0</v>
      </c>
      <c r="U318" s="175"/>
      <c r="AR318" s="176" t="s">
        <v>273</v>
      </c>
      <c r="AT318" s="176" t="s">
        <v>167</v>
      </c>
      <c r="AU318" s="176" t="s">
        <v>83</v>
      </c>
      <c r="AY318" s="3" t="s">
        <v>165</v>
      </c>
      <c r="BE318" s="177" t="n">
        <f aca="false">IF(N318="základní",J318,0)</f>
        <v>0</v>
      </c>
      <c r="BF318" s="177" t="n">
        <f aca="false">IF(N318="snížená",J318,0)</f>
        <v>0</v>
      </c>
      <c r="BG318" s="177" t="n">
        <f aca="false">IF(N318="zákl. přenesená",J318,0)</f>
        <v>0</v>
      </c>
      <c r="BH318" s="177" t="n">
        <f aca="false">IF(N318="sníž. přenesená",J318,0)</f>
        <v>0</v>
      </c>
      <c r="BI318" s="177" t="n">
        <f aca="false">IF(N318="nulová",J318,0)</f>
        <v>0</v>
      </c>
      <c r="BJ318" s="3" t="s">
        <v>81</v>
      </c>
      <c r="BK318" s="177" t="n">
        <f aca="false">ROUND(I318*H318,2)</f>
        <v>0</v>
      </c>
      <c r="BL318" s="3" t="s">
        <v>273</v>
      </c>
      <c r="BM318" s="176" t="s">
        <v>3241</v>
      </c>
    </row>
    <row r="319" s="187" customFormat="true" ht="12" hidden="false" customHeight="false" outlineLevel="0" collapsed="false">
      <c r="B319" s="188"/>
      <c r="D319" s="180" t="s">
        <v>174</v>
      </c>
      <c r="E319" s="189"/>
      <c r="F319" s="190" t="s">
        <v>81</v>
      </c>
      <c r="H319" s="191" t="n">
        <v>1</v>
      </c>
      <c r="I319" s="192"/>
      <c r="L319" s="188"/>
      <c r="M319" s="193"/>
      <c r="N319" s="194"/>
      <c r="O319" s="194"/>
      <c r="P319" s="194"/>
      <c r="Q319" s="194"/>
      <c r="R319" s="194"/>
      <c r="S319" s="194"/>
      <c r="T319" s="194"/>
      <c r="U319" s="195"/>
      <c r="AT319" s="189" t="s">
        <v>174</v>
      </c>
      <c r="AU319" s="189" t="s">
        <v>83</v>
      </c>
      <c r="AV319" s="187" t="s">
        <v>83</v>
      </c>
      <c r="AW319" s="187" t="s">
        <v>176</v>
      </c>
      <c r="AX319" s="187" t="s">
        <v>73</v>
      </c>
      <c r="AY319" s="189" t="s">
        <v>165</v>
      </c>
    </row>
    <row r="320" s="196" customFormat="true" ht="12" hidden="false" customHeight="false" outlineLevel="0" collapsed="false">
      <c r="B320" s="197"/>
      <c r="D320" s="180" t="s">
        <v>174</v>
      </c>
      <c r="E320" s="198"/>
      <c r="F320" s="199" t="s">
        <v>178</v>
      </c>
      <c r="H320" s="200" t="n">
        <v>1</v>
      </c>
      <c r="I320" s="201"/>
      <c r="L320" s="197"/>
      <c r="M320" s="202"/>
      <c r="N320" s="203"/>
      <c r="O320" s="203"/>
      <c r="P320" s="203"/>
      <c r="Q320" s="203"/>
      <c r="R320" s="203"/>
      <c r="S320" s="203"/>
      <c r="T320" s="203"/>
      <c r="U320" s="204"/>
      <c r="AT320" s="198" t="s">
        <v>174</v>
      </c>
      <c r="AU320" s="198" t="s">
        <v>83</v>
      </c>
      <c r="AV320" s="196" t="s">
        <v>172</v>
      </c>
      <c r="AW320" s="196" t="s">
        <v>176</v>
      </c>
      <c r="AX320" s="196" t="s">
        <v>81</v>
      </c>
      <c r="AY320" s="198" t="s">
        <v>165</v>
      </c>
    </row>
    <row r="321" s="22" customFormat="true" ht="16.5" hidden="false" customHeight="true" outlineLevel="0" collapsed="false">
      <c r="B321" s="164"/>
      <c r="C321" s="165" t="s">
        <v>491</v>
      </c>
      <c r="D321" s="165" t="s">
        <v>167</v>
      </c>
      <c r="E321" s="166" t="s">
        <v>3242</v>
      </c>
      <c r="F321" s="167" t="s">
        <v>3243</v>
      </c>
      <c r="G321" s="168" t="s">
        <v>403</v>
      </c>
      <c r="H321" s="169" t="n">
        <v>6</v>
      </c>
      <c r="I321" s="170"/>
      <c r="J321" s="171" t="n">
        <f aca="false">ROUND(I321*H321,2)</f>
        <v>0</v>
      </c>
      <c r="K321" s="167" t="s">
        <v>171</v>
      </c>
      <c r="L321" s="23"/>
      <c r="M321" s="172"/>
      <c r="N321" s="173" t="s">
        <v>44</v>
      </c>
      <c r="O321" s="54"/>
      <c r="P321" s="174" t="n">
        <f aca="false">O321*H321</f>
        <v>0</v>
      </c>
      <c r="Q321" s="174" t="n">
        <v>0.00168</v>
      </c>
      <c r="R321" s="174" t="n">
        <f aca="false">Q321*H321</f>
        <v>0.01008</v>
      </c>
      <c r="S321" s="174" t="n">
        <v>0</v>
      </c>
      <c r="T321" s="174" t="n">
        <f aca="false">S321*H321</f>
        <v>0</v>
      </c>
      <c r="U321" s="175"/>
      <c r="AR321" s="176" t="s">
        <v>273</v>
      </c>
      <c r="AT321" s="176" t="s">
        <v>167</v>
      </c>
      <c r="AU321" s="176" t="s">
        <v>83</v>
      </c>
      <c r="AY321" s="3" t="s">
        <v>165</v>
      </c>
      <c r="BE321" s="177" t="n">
        <f aca="false">IF(N321="základní",J321,0)</f>
        <v>0</v>
      </c>
      <c r="BF321" s="177" t="n">
        <f aca="false">IF(N321="snížená",J321,0)</f>
        <v>0</v>
      </c>
      <c r="BG321" s="177" t="n">
        <f aca="false">IF(N321="zákl. přenesená",J321,0)</f>
        <v>0</v>
      </c>
      <c r="BH321" s="177" t="n">
        <f aca="false">IF(N321="sníž. přenesená",J321,0)</f>
        <v>0</v>
      </c>
      <c r="BI321" s="177" t="n">
        <f aca="false">IF(N321="nulová",J321,0)</f>
        <v>0</v>
      </c>
      <c r="BJ321" s="3" t="s">
        <v>81</v>
      </c>
      <c r="BK321" s="177" t="n">
        <f aca="false">ROUND(I321*H321,2)</f>
        <v>0</v>
      </c>
      <c r="BL321" s="3" t="s">
        <v>273</v>
      </c>
      <c r="BM321" s="176" t="s">
        <v>3244</v>
      </c>
    </row>
    <row r="322" s="187" customFormat="true" ht="12" hidden="false" customHeight="false" outlineLevel="0" collapsed="false">
      <c r="B322" s="188"/>
      <c r="D322" s="180" t="s">
        <v>174</v>
      </c>
      <c r="E322" s="189"/>
      <c r="F322" s="190" t="s">
        <v>202</v>
      </c>
      <c r="H322" s="191" t="n">
        <v>6</v>
      </c>
      <c r="I322" s="192"/>
      <c r="L322" s="188"/>
      <c r="M322" s="193"/>
      <c r="N322" s="194"/>
      <c r="O322" s="194"/>
      <c r="P322" s="194"/>
      <c r="Q322" s="194"/>
      <c r="R322" s="194"/>
      <c r="S322" s="194"/>
      <c r="T322" s="194"/>
      <c r="U322" s="195"/>
      <c r="AT322" s="189" t="s">
        <v>174</v>
      </c>
      <c r="AU322" s="189" t="s">
        <v>83</v>
      </c>
      <c r="AV322" s="187" t="s">
        <v>83</v>
      </c>
      <c r="AW322" s="187" t="s">
        <v>176</v>
      </c>
      <c r="AX322" s="187" t="s">
        <v>73</v>
      </c>
      <c r="AY322" s="189" t="s">
        <v>165</v>
      </c>
    </row>
    <row r="323" s="196" customFormat="true" ht="12" hidden="false" customHeight="false" outlineLevel="0" collapsed="false">
      <c r="B323" s="197"/>
      <c r="D323" s="180" t="s">
        <v>174</v>
      </c>
      <c r="E323" s="198"/>
      <c r="F323" s="199" t="s">
        <v>178</v>
      </c>
      <c r="H323" s="200" t="n">
        <v>6</v>
      </c>
      <c r="I323" s="201"/>
      <c r="L323" s="197"/>
      <c r="M323" s="202"/>
      <c r="N323" s="203"/>
      <c r="O323" s="203"/>
      <c r="P323" s="203"/>
      <c r="Q323" s="203"/>
      <c r="R323" s="203"/>
      <c r="S323" s="203"/>
      <c r="T323" s="203"/>
      <c r="U323" s="204"/>
      <c r="AT323" s="198" t="s">
        <v>174</v>
      </c>
      <c r="AU323" s="198" t="s">
        <v>83</v>
      </c>
      <c r="AV323" s="196" t="s">
        <v>172</v>
      </c>
      <c r="AW323" s="196" t="s">
        <v>176</v>
      </c>
      <c r="AX323" s="196" t="s">
        <v>81</v>
      </c>
      <c r="AY323" s="198" t="s">
        <v>165</v>
      </c>
    </row>
    <row r="324" s="22" customFormat="true" ht="24" hidden="false" customHeight="true" outlineLevel="0" collapsed="false">
      <c r="B324" s="164"/>
      <c r="C324" s="165" t="s">
        <v>498</v>
      </c>
      <c r="D324" s="165" t="s">
        <v>167</v>
      </c>
      <c r="E324" s="166" t="s">
        <v>3245</v>
      </c>
      <c r="F324" s="167" t="s">
        <v>3246</v>
      </c>
      <c r="G324" s="168" t="s">
        <v>403</v>
      </c>
      <c r="H324" s="169" t="n">
        <v>8</v>
      </c>
      <c r="I324" s="170"/>
      <c r="J324" s="171" t="n">
        <f aca="false">ROUND(I324*H324,2)</f>
        <v>0</v>
      </c>
      <c r="K324" s="167" t="s">
        <v>171</v>
      </c>
      <c r="L324" s="23"/>
      <c r="M324" s="172"/>
      <c r="N324" s="173" t="s">
        <v>44</v>
      </c>
      <c r="O324" s="54"/>
      <c r="P324" s="174" t="n">
        <f aca="false">O324*H324</f>
        <v>0</v>
      </c>
      <c r="Q324" s="174" t="n">
        <v>0.00015</v>
      </c>
      <c r="R324" s="174" t="n">
        <f aca="false">Q324*H324</f>
        <v>0.0012</v>
      </c>
      <c r="S324" s="174" t="n">
        <v>0</v>
      </c>
      <c r="T324" s="174" t="n">
        <f aca="false">S324*H324</f>
        <v>0</v>
      </c>
      <c r="U324" s="175"/>
      <c r="AR324" s="176" t="s">
        <v>273</v>
      </c>
      <c r="AT324" s="176" t="s">
        <v>167</v>
      </c>
      <c r="AU324" s="176" t="s">
        <v>83</v>
      </c>
      <c r="AY324" s="3" t="s">
        <v>165</v>
      </c>
      <c r="BE324" s="177" t="n">
        <f aca="false">IF(N324="základní",J324,0)</f>
        <v>0</v>
      </c>
      <c r="BF324" s="177" t="n">
        <f aca="false">IF(N324="snížená",J324,0)</f>
        <v>0</v>
      </c>
      <c r="BG324" s="177" t="n">
        <f aca="false">IF(N324="zákl. přenesená",J324,0)</f>
        <v>0</v>
      </c>
      <c r="BH324" s="177" t="n">
        <f aca="false">IF(N324="sníž. přenesená",J324,0)</f>
        <v>0</v>
      </c>
      <c r="BI324" s="177" t="n">
        <f aca="false">IF(N324="nulová",J324,0)</f>
        <v>0</v>
      </c>
      <c r="BJ324" s="3" t="s">
        <v>81</v>
      </c>
      <c r="BK324" s="177" t="n">
        <f aca="false">ROUND(I324*H324,2)</f>
        <v>0</v>
      </c>
      <c r="BL324" s="3" t="s">
        <v>273</v>
      </c>
      <c r="BM324" s="176" t="s">
        <v>3247</v>
      </c>
    </row>
    <row r="325" s="187" customFormat="true" ht="12" hidden="false" customHeight="false" outlineLevel="0" collapsed="false">
      <c r="B325" s="188"/>
      <c r="D325" s="180" t="s">
        <v>174</v>
      </c>
      <c r="E325" s="189"/>
      <c r="F325" s="190" t="s">
        <v>223</v>
      </c>
      <c r="H325" s="191" t="n">
        <v>8</v>
      </c>
      <c r="I325" s="192"/>
      <c r="L325" s="188"/>
      <c r="M325" s="193"/>
      <c r="N325" s="194"/>
      <c r="O325" s="194"/>
      <c r="P325" s="194"/>
      <c r="Q325" s="194"/>
      <c r="R325" s="194"/>
      <c r="S325" s="194"/>
      <c r="T325" s="194"/>
      <c r="U325" s="195"/>
      <c r="AT325" s="189" t="s">
        <v>174</v>
      </c>
      <c r="AU325" s="189" t="s">
        <v>83</v>
      </c>
      <c r="AV325" s="187" t="s">
        <v>83</v>
      </c>
      <c r="AW325" s="187" t="s">
        <v>176</v>
      </c>
      <c r="AX325" s="187" t="s">
        <v>73</v>
      </c>
      <c r="AY325" s="189" t="s">
        <v>165</v>
      </c>
    </row>
    <row r="326" s="196" customFormat="true" ht="12" hidden="false" customHeight="false" outlineLevel="0" collapsed="false">
      <c r="B326" s="197"/>
      <c r="D326" s="180" t="s">
        <v>174</v>
      </c>
      <c r="E326" s="198"/>
      <c r="F326" s="199" t="s">
        <v>178</v>
      </c>
      <c r="H326" s="200" t="n">
        <v>8</v>
      </c>
      <c r="I326" s="201"/>
      <c r="L326" s="197"/>
      <c r="M326" s="202"/>
      <c r="N326" s="203"/>
      <c r="O326" s="203"/>
      <c r="P326" s="203"/>
      <c r="Q326" s="203"/>
      <c r="R326" s="203"/>
      <c r="S326" s="203"/>
      <c r="T326" s="203"/>
      <c r="U326" s="204"/>
      <c r="AT326" s="198" t="s">
        <v>174</v>
      </c>
      <c r="AU326" s="198" t="s">
        <v>83</v>
      </c>
      <c r="AV326" s="196" t="s">
        <v>172</v>
      </c>
      <c r="AW326" s="196" t="s">
        <v>176</v>
      </c>
      <c r="AX326" s="196" t="s">
        <v>81</v>
      </c>
      <c r="AY326" s="198" t="s">
        <v>165</v>
      </c>
    </row>
    <row r="327" s="22" customFormat="true" ht="24" hidden="false" customHeight="true" outlineLevel="0" collapsed="false">
      <c r="B327" s="164"/>
      <c r="C327" s="165" t="s">
        <v>506</v>
      </c>
      <c r="D327" s="165" t="s">
        <v>167</v>
      </c>
      <c r="E327" s="166" t="s">
        <v>3248</v>
      </c>
      <c r="F327" s="167" t="s">
        <v>3249</v>
      </c>
      <c r="G327" s="168" t="s">
        <v>403</v>
      </c>
      <c r="H327" s="169" t="n">
        <v>2</v>
      </c>
      <c r="I327" s="170"/>
      <c r="J327" s="171" t="n">
        <f aca="false">ROUND(I327*H327,2)</f>
        <v>0</v>
      </c>
      <c r="K327" s="167" t="s">
        <v>171</v>
      </c>
      <c r="L327" s="23"/>
      <c r="M327" s="172"/>
      <c r="N327" s="173" t="s">
        <v>44</v>
      </c>
      <c r="O327" s="54"/>
      <c r="P327" s="174" t="n">
        <f aca="false">O327*H327</f>
        <v>0</v>
      </c>
      <c r="Q327" s="174" t="n">
        <v>0.00016</v>
      </c>
      <c r="R327" s="174" t="n">
        <f aca="false">Q327*H327</f>
        <v>0.00032</v>
      </c>
      <c r="S327" s="174" t="n">
        <v>0</v>
      </c>
      <c r="T327" s="174" t="n">
        <f aca="false">S327*H327</f>
        <v>0</v>
      </c>
      <c r="U327" s="175"/>
      <c r="AR327" s="176" t="s">
        <v>273</v>
      </c>
      <c r="AT327" s="176" t="s">
        <v>167</v>
      </c>
      <c r="AU327" s="176" t="s">
        <v>83</v>
      </c>
      <c r="AY327" s="3" t="s">
        <v>165</v>
      </c>
      <c r="BE327" s="177" t="n">
        <f aca="false">IF(N327="základní",J327,0)</f>
        <v>0</v>
      </c>
      <c r="BF327" s="177" t="n">
        <f aca="false">IF(N327="snížená",J327,0)</f>
        <v>0</v>
      </c>
      <c r="BG327" s="177" t="n">
        <f aca="false">IF(N327="zákl. přenesená",J327,0)</f>
        <v>0</v>
      </c>
      <c r="BH327" s="177" t="n">
        <f aca="false">IF(N327="sníž. přenesená",J327,0)</f>
        <v>0</v>
      </c>
      <c r="BI327" s="177" t="n">
        <f aca="false">IF(N327="nulová",J327,0)</f>
        <v>0</v>
      </c>
      <c r="BJ327" s="3" t="s">
        <v>81</v>
      </c>
      <c r="BK327" s="177" t="n">
        <f aca="false">ROUND(I327*H327,2)</f>
        <v>0</v>
      </c>
      <c r="BL327" s="3" t="s">
        <v>273</v>
      </c>
      <c r="BM327" s="176" t="s">
        <v>3250</v>
      </c>
    </row>
    <row r="328" s="187" customFormat="true" ht="12" hidden="false" customHeight="false" outlineLevel="0" collapsed="false">
      <c r="B328" s="188"/>
      <c r="D328" s="180" t="s">
        <v>174</v>
      </c>
      <c r="E328" s="189"/>
      <c r="F328" s="190" t="s">
        <v>83</v>
      </c>
      <c r="H328" s="191" t="n">
        <v>2</v>
      </c>
      <c r="I328" s="192"/>
      <c r="L328" s="188"/>
      <c r="M328" s="193"/>
      <c r="N328" s="194"/>
      <c r="O328" s="194"/>
      <c r="P328" s="194"/>
      <c r="Q328" s="194"/>
      <c r="R328" s="194"/>
      <c r="S328" s="194"/>
      <c r="T328" s="194"/>
      <c r="U328" s="195"/>
      <c r="AT328" s="189" t="s">
        <v>174</v>
      </c>
      <c r="AU328" s="189" t="s">
        <v>83</v>
      </c>
      <c r="AV328" s="187" t="s">
        <v>83</v>
      </c>
      <c r="AW328" s="187" t="s">
        <v>176</v>
      </c>
      <c r="AX328" s="187" t="s">
        <v>73</v>
      </c>
      <c r="AY328" s="189" t="s">
        <v>165</v>
      </c>
    </row>
    <row r="329" s="196" customFormat="true" ht="12" hidden="false" customHeight="false" outlineLevel="0" collapsed="false">
      <c r="B329" s="197"/>
      <c r="D329" s="180" t="s">
        <v>174</v>
      </c>
      <c r="E329" s="198"/>
      <c r="F329" s="199" t="s">
        <v>178</v>
      </c>
      <c r="H329" s="200" t="n">
        <v>2</v>
      </c>
      <c r="I329" s="201"/>
      <c r="L329" s="197"/>
      <c r="M329" s="202"/>
      <c r="N329" s="203"/>
      <c r="O329" s="203"/>
      <c r="P329" s="203"/>
      <c r="Q329" s="203"/>
      <c r="R329" s="203"/>
      <c r="S329" s="203"/>
      <c r="T329" s="203"/>
      <c r="U329" s="204"/>
      <c r="AT329" s="198" t="s">
        <v>174</v>
      </c>
      <c r="AU329" s="198" t="s">
        <v>83</v>
      </c>
      <c r="AV329" s="196" t="s">
        <v>172</v>
      </c>
      <c r="AW329" s="196" t="s">
        <v>176</v>
      </c>
      <c r="AX329" s="196" t="s">
        <v>81</v>
      </c>
      <c r="AY329" s="198" t="s">
        <v>165</v>
      </c>
    </row>
    <row r="330" s="22" customFormat="true" ht="24" hidden="false" customHeight="true" outlineLevel="0" collapsed="false">
      <c r="B330" s="164"/>
      <c r="C330" s="165" t="s">
        <v>512</v>
      </c>
      <c r="D330" s="165" t="s">
        <v>167</v>
      </c>
      <c r="E330" s="166" t="s">
        <v>3251</v>
      </c>
      <c r="F330" s="167" t="s">
        <v>3252</v>
      </c>
      <c r="G330" s="168" t="s">
        <v>403</v>
      </c>
      <c r="H330" s="169" t="n">
        <v>1</v>
      </c>
      <c r="I330" s="170"/>
      <c r="J330" s="171" t="n">
        <f aca="false">ROUND(I330*H330,2)</f>
        <v>0</v>
      </c>
      <c r="K330" s="167"/>
      <c r="L330" s="23"/>
      <c r="M330" s="172"/>
      <c r="N330" s="173" t="s">
        <v>44</v>
      </c>
      <c r="O330" s="54"/>
      <c r="P330" s="174" t="n">
        <f aca="false">O330*H330</f>
        <v>0</v>
      </c>
      <c r="Q330" s="174" t="n">
        <v>0.00024</v>
      </c>
      <c r="R330" s="174" t="n">
        <f aca="false">Q330*H330</f>
        <v>0.00024</v>
      </c>
      <c r="S330" s="174" t="n">
        <v>0</v>
      </c>
      <c r="T330" s="174" t="n">
        <f aca="false">S330*H330</f>
        <v>0</v>
      </c>
      <c r="U330" s="175"/>
      <c r="AR330" s="176" t="s">
        <v>273</v>
      </c>
      <c r="AT330" s="176" t="s">
        <v>167</v>
      </c>
      <c r="AU330" s="176" t="s">
        <v>83</v>
      </c>
      <c r="AY330" s="3" t="s">
        <v>165</v>
      </c>
      <c r="BE330" s="177" t="n">
        <f aca="false">IF(N330="základní",J330,0)</f>
        <v>0</v>
      </c>
      <c r="BF330" s="177" t="n">
        <f aca="false">IF(N330="snížená",J330,0)</f>
        <v>0</v>
      </c>
      <c r="BG330" s="177" t="n">
        <f aca="false">IF(N330="zákl. přenesená",J330,0)</f>
        <v>0</v>
      </c>
      <c r="BH330" s="177" t="n">
        <f aca="false">IF(N330="sníž. přenesená",J330,0)</f>
        <v>0</v>
      </c>
      <c r="BI330" s="177" t="n">
        <f aca="false">IF(N330="nulová",J330,0)</f>
        <v>0</v>
      </c>
      <c r="BJ330" s="3" t="s">
        <v>81</v>
      </c>
      <c r="BK330" s="177" t="n">
        <f aca="false">ROUND(I330*H330,2)</f>
        <v>0</v>
      </c>
      <c r="BL330" s="3" t="s">
        <v>273</v>
      </c>
      <c r="BM330" s="176" t="s">
        <v>3253</v>
      </c>
    </row>
    <row r="331" s="187" customFormat="true" ht="12" hidden="false" customHeight="false" outlineLevel="0" collapsed="false">
      <c r="B331" s="188"/>
      <c r="D331" s="180" t="s">
        <v>174</v>
      </c>
      <c r="E331" s="189"/>
      <c r="F331" s="190" t="s">
        <v>81</v>
      </c>
      <c r="H331" s="191" t="n">
        <v>1</v>
      </c>
      <c r="I331" s="192"/>
      <c r="L331" s="188"/>
      <c r="M331" s="193"/>
      <c r="N331" s="194"/>
      <c r="O331" s="194"/>
      <c r="P331" s="194"/>
      <c r="Q331" s="194"/>
      <c r="R331" s="194"/>
      <c r="S331" s="194"/>
      <c r="T331" s="194"/>
      <c r="U331" s="195"/>
      <c r="AT331" s="189" t="s">
        <v>174</v>
      </c>
      <c r="AU331" s="189" t="s">
        <v>83</v>
      </c>
      <c r="AV331" s="187" t="s">
        <v>83</v>
      </c>
      <c r="AW331" s="187" t="s">
        <v>176</v>
      </c>
      <c r="AX331" s="187" t="s">
        <v>73</v>
      </c>
      <c r="AY331" s="189" t="s">
        <v>165</v>
      </c>
    </row>
    <row r="332" s="196" customFormat="true" ht="12" hidden="false" customHeight="false" outlineLevel="0" collapsed="false">
      <c r="B332" s="197"/>
      <c r="D332" s="180" t="s">
        <v>174</v>
      </c>
      <c r="E332" s="198"/>
      <c r="F332" s="199" t="s">
        <v>178</v>
      </c>
      <c r="H332" s="200" t="n">
        <v>1</v>
      </c>
      <c r="I332" s="201"/>
      <c r="L332" s="197"/>
      <c r="M332" s="202"/>
      <c r="N332" s="203"/>
      <c r="O332" s="203"/>
      <c r="P332" s="203"/>
      <c r="Q332" s="203"/>
      <c r="R332" s="203"/>
      <c r="S332" s="203"/>
      <c r="T332" s="203"/>
      <c r="U332" s="204"/>
      <c r="AT332" s="198" t="s">
        <v>174</v>
      </c>
      <c r="AU332" s="198" t="s">
        <v>83</v>
      </c>
      <c r="AV332" s="196" t="s">
        <v>172</v>
      </c>
      <c r="AW332" s="196" t="s">
        <v>176</v>
      </c>
      <c r="AX332" s="196" t="s">
        <v>81</v>
      </c>
      <c r="AY332" s="198" t="s">
        <v>165</v>
      </c>
    </row>
    <row r="333" s="22" customFormat="true" ht="24" hidden="false" customHeight="true" outlineLevel="0" collapsed="false">
      <c r="B333" s="164"/>
      <c r="C333" s="165" t="s">
        <v>518</v>
      </c>
      <c r="D333" s="165" t="s">
        <v>167</v>
      </c>
      <c r="E333" s="166" t="s">
        <v>3254</v>
      </c>
      <c r="F333" s="167" t="s">
        <v>3255</v>
      </c>
      <c r="G333" s="168" t="s">
        <v>403</v>
      </c>
      <c r="H333" s="169" t="n">
        <v>1</v>
      </c>
      <c r="I333" s="170"/>
      <c r="J333" s="171" t="n">
        <f aca="false">ROUND(I333*H333,2)</f>
        <v>0</v>
      </c>
      <c r="K333" s="167" t="s">
        <v>171</v>
      </c>
      <c r="L333" s="23"/>
      <c r="M333" s="172"/>
      <c r="N333" s="173" t="s">
        <v>44</v>
      </c>
      <c r="O333" s="54"/>
      <c r="P333" s="174" t="n">
        <f aca="false">O333*H333</f>
        <v>0</v>
      </c>
      <c r="Q333" s="174" t="n">
        <v>0.00085</v>
      </c>
      <c r="R333" s="174" t="n">
        <f aca="false">Q333*H333</f>
        <v>0.00085</v>
      </c>
      <c r="S333" s="174" t="n">
        <v>0</v>
      </c>
      <c r="T333" s="174" t="n">
        <f aca="false">S333*H333</f>
        <v>0</v>
      </c>
      <c r="U333" s="175"/>
      <c r="AR333" s="176" t="s">
        <v>273</v>
      </c>
      <c r="AT333" s="176" t="s">
        <v>167</v>
      </c>
      <c r="AU333" s="176" t="s">
        <v>83</v>
      </c>
      <c r="AY333" s="3" t="s">
        <v>165</v>
      </c>
      <c r="BE333" s="177" t="n">
        <f aca="false">IF(N333="základní",J333,0)</f>
        <v>0</v>
      </c>
      <c r="BF333" s="177" t="n">
        <f aca="false">IF(N333="snížená",J333,0)</f>
        <v>0</v>
      </c>
      <c r="BG333" s="177" t="n">
        <f aca="false">IF(N333="zákl. přenesená",J333,0)</f>
        <v>0</v>
      </c>
      <c r="BH333" s="177" t="n">
        <f aca="false">IF(N333="sníž. přenesená",J333,0)</f>
        <v>0</v>
      </c>
      <c r="BI333" s="177" t="n">
        <f aca="false">IF(N333="nulová",J333,0)</f>
        <v>0</v>
      </c>
      <c r="BJ333" s="3" t="s">
        <v>81</v>
      </c>
      <c r="BK333" s="177" t="n">
        <f aca="false">ROUND(I333*H333,2)</f>
        <v>0</v>
      </c>
      <c r="BL333" s="3" t="s">
        <v>273</v>
      </c>
      <c r="BM333" s="176" t="s">
        <v>3256</v>
      </c>
    </row>
    <row r="334" s="187" customFormat="true" ht="12" hidden="false" customHeight="false" outlineLevel="0" collapsed="false">
      <c r="B334" s="188"/>
      <c r="D334" s="180" t="s">
        <v>174</v>
      </c>
      <c r="E334" s="189"/>
      <c r="F334" s="190" t="s">
        <v>81</v>
      </c>
      <c r="H334" s="191" t="n">
        <v>1</v>
      </c>
      <c r="I334" s="192"/>
      <c r="L334" s="188"/>
      <c r="M334" s="193"/>
      <c r="N334" s="194"/>
      <c r="O334" s="194"/>
      <c r="P334" s="194"/>
      <c r="Q334" s="194"/>
      <c r="R334" s="194"/>
      <c r="S334" s="194"/>
      <c r="T334" s="194"/>
      <c r="U334" s="195"/>
      <c r="AT334" s="189" t="s">
        <v>174</v>
      </c>
      <c r="AU334" s="189" t="s">
        <v>83</v>
      </c>
      <c r="AV334" s="187" t="s">
        <v>83</v>
      </c>
      <c r="AW334" s="187" t="s">
        <v>176</v>
      </c>
      <c r="AX334" s="187" t="s">
        <v>73</v>
      </c>
      <c r="AY334" s="189" t="s">
        <v>165</v>
      </c>
    </row>
    <row r="335" s="196" customFormat="true" ht="12" hidden="false" customHeight="false" outlineLevel="0" collapsed="false">
      <c r="B335" s="197"/>
      <c r="D335" s="180" t="s">
        <v>174</v>
      </c>
      <c r="E335" s="198"/>
      <c r="F335" s="199" t="s">
        <v>178</v>
      </c>
      <c r="H335" s="200" t="n">
        <v>1</v>
      </c>
      <c r="I335" s="201"/>
      <c r="L335" s="197"/>
      <c r="M335" s="202"/>
      <c r="N335" s="203"/>
      <c r="O335" s="203"/>
      <c r="P335" s="203"/>
      <c r="Q335" s="203"/>
      <c r="R335" s="203"/>
      <c r="S335" s="203"/>
      <c r="T335" s="203"/>
      <c r="U335" s="204"/>
      <c r="AT335" s="198" t="s">
        <v>174</v>
      </c>
      <c r="AU335" s="198" t="s">
        <v>83</v>
      </c>
      <c r="AV335" s="196" t="s">
        <v>172</v>
      </c>
      <c r="AW335" s="196" t="s">
        <v>176</v>
      </c>
      <c r="AX335" s="196" t="s">
        <v>81</v>
      </c>
      <c r="AY335" s="198" t="s">
        <v>165</v>
      </c>
    </row>
    <row r="336" s="22" customFormat="true" ht="24" hidden="false" customHeight="true" outlineLevel="0" collapsed="false">
      <c r="B336" s="164"/>
      <c r="C336" s="165" t="s">
        <v>541</v>
      </c>
      <c r="D336" s="165" t="s">
        <v>167</v>
      </c>
      <c r="E336" s="166" t="s">
        <v>3257</v>
      </c>
      <c r="F336" s="167" t="s">
        <v>3258</v>
      </c>
      <c r="G336" s="168" t="s">
        <v>1999</v>
      </c>
      <c r="H336" s="169" t="n">
        <v>3</v>
      </c>
      <c r="I336" s="170"/>
      <c r="J336" s="171" t="n">
        <f aca="false">ROUND(I336*H336,2)</f>
        <v>0</v>
      </c>
      <c r="K336" s="167" t="s">
        <v>171</v>
      </c>
      <c r="L336" s="23"/>
      <c r="M336" s="172"/>
      <c r="N336" s="173" t="s">
        <v>44</v>
      </c>
      <c r="O336" s="54"/>
      <c r="P336" s="174" t="n">
        <f aca="false">O336*H336</f>
        <v>0</v>
      </c>
      <c r="Q336" s="174" t="n">
        <v>0.02914</v>
      </c>
      <c r="R336" s="174" t="n">
        <f aca="false">Q336*H336</f>
        <v>0.08742</v>
      </c>
      <c r="S336" s="174" t="n">
        <v>0</v>
      </c>
      <c r="T336" s="174" t="n">
        <f aca="false">S336*H336</f>
        <v>0</v>
      </c>
      <c r="U336" s="175"/>
      <c r="AR336" s="176" t="s">
        <v>273</v>
      </c>
      <c r="AT336" s="176" t="s">
        <v>167</v>
      </c>
      <c r="AU336" s="176" t="s">
        <v>83</v>
      </c>
      <c r="AY336" s="3" t="s">
        <v>165</v>
      </c>
      <c r="BE336" s="177" t="n">
        <f aca="false">IF(N336="základní",J336,0)</f>
        <v>0</v>
      </c>
      <c r="BF336" s="177" t="n">
        <f aca="false">IF(N336="snížená",J336,0)</f>
        <v>0</v>
      </c>
      <c r="BG336" s="177" t="n">
        <f aca="false">IF(N336="zákl. přenesená",J336,0)</f>
        <v>0</v>
      </c>
      <c r="BH336" s="177" t="n">
        <f aca="false">IF(N336="sníž. přenesená",J336,0)</f>
        <v>0</v>
      </c>
      <c r="BI336" s="177" t="n">
        <f aca="false">IF(N336="nulová",J336,0)</f>
        <v>0</v>
      </c>
      <c r="BJ336" s="3" t="s">
        <v>81</v>
      </c>
      <c r="BK336" s="177" t="n">
        <f aca="false">ROUND(I336*H336,2)</f>
        <v>0</v>
      </c>
      <c r="BL336" s="3" t="s">
        <v>273</v>
      </c>
      <c r="BM336" s="176" t="s">
        <v>3259</v>
      </c>
    </row>
    <row r="337" s="187" customFormat="true" ht="12" hidden="false" customHeight="false" outlineLevel="0" collapsed="false">
      <c r="B337" s="188"/>
      <c r="D337" s="180" t="s">
        <v>174</v>
      </c>
      <c r="E337" s="189"/>
      <c r="F337" s="190" t="s">
        <v>184</v>
      </c>
      <c r="H337" s="191" t="n">
        <v>3</v>
      </c>
      <c r="I337" s="192"/>
      <c r="L337" s="188"/>
      <c r="M337" s="193"/>
      <c r="N337" s="194"/>
      <c r="O337" s="194"/>
      <c r="P337" s="194"/>
      <c r="Q337" s="194"/>
      <c r="R337" s="194"/>
      <c r="S337" s="194"/>
      <c r="T337" s="194"/>
      <c r="U337" s="195"/>
      <c r="AT337" s="189" t="s">
        <v>174</v>
      </c>
      <c r="AU337" s="189" t="s">
        <v>83</v>
      </c>
      <c r="AV337" s="187" t="s">
        <v>83</v>
      </c>
      <c r="AW337" s="187" t="s">
        <v>176</v>
      </c>
      <c r="AX337" s="187" t="s">
        <v>73</v>
      </c>
      <c r="AY337" s="189" t="s">
        <v>165</v>
      </c>
    </row>
    <row r="338" s="196" customFormat="true" ht="12" hidden="false" customHeight="false" outlineLevel="0" collapsed="false">
      <c r="B338" s="197"/>
      <c r="D338" s="180" t="s">
        <v>174</v>
      </c>
      <c r="E338" s="198"/>
      <c r="F338" s="199" t="s">
        <v>178</v>
      </c>
      <c r="H338" s="200" t="n">
        <v>3</v>
      </c>
      <c r="I338" s="201"/>
      <c r="L338" s="197"/>
      <c r="M338" s="202"/>
      <c r="N338" s="203"/>
      <c r="O338" s="203"/>
      <c r="P338" s="203"/>
      <c r="Q338" s="203"/>
      <c r="R338" s="203"/>
      <c r="S338" s="203"/>
      <c r="T338" s="203"/>
      <c r="U338" s="204"/>
      <c r="AT338" s="198" t="s">
        <v>174</v>
      </c>
      <c r="AU338" s="198" t="s">
        <v>83</v>
      </c>
      <c r="AV338" s="196" t="s">
        <v>172</v>
      </c>
      <c r="AW338" s="196" t="s">
        <v>176</v>
      </c>
      <c r="AX338" s="196" t="s">
        <v>81</v>
      </c>
      <c r="AY338" s="198" t="s">
        <v>165</v>
      </c>
    </row>
    <row r="339" s="22" customFormat="true" ht="16.5" hidden="false" customHeight="true" outlineLevel="0" collapsed="false">
      <c r="B339" s="164"/>
      <c r="C339" s="165" t="s">
        <v>559</v>
      </c>
      <c r="D339" s="165" t="s">
        <v>167</v>
      </c>
      <c r="E339" s="166" t="s">
        <v>3260</v>
      </c>
      <c r="F339" s="167" t="s">
        <v>3261</v>
      </c>
      <c r="G339" s="168" t="s">
        <v>403</v>
      </c>
      <c r="H339" s="169" t="n">
        <v>1</v>
      </c>
      <c r="I339" s="170"/>
      <c r="J339" s="171" t="n">
        <f aca="false">ROUND(I339*H339,2)</f>
        <v>0</v>
      </c>
      <c r="K339" s="167" t="s">
        <v>171</v>
      </c>
      <c r="L339" s="23"/>
      <c r="M339" s="172"/>
      <c r="N339" s="173" t="s">
        <v>44</v>
      </c>
      <c r="O339" s="54"/>
      <c r="P339" s="174" t="n">
        <f aca="false">O339*H339</f>
        <v>0</v>
      </c>
      <c r="Q339" s="174" t="n">
        <v>0</v>
      </c>
      <c r="R339" s="174" t="n">
        <f aca="false">Q339*H339</f>
        <v>0</v>
      </c>
      <c r="S339" s="174" t="n">
        <v>0.00885</v>
      </c>
      <c r="T339" s="174" t="n">
        <f aca="false">S339*H339</f>
        <v>0.00885</v>
      </c>
      <c r="U339" s="175"/>
      <c r="AR339" s="176" t="s">
        <v>273</v>
      </c>
      <c r="AT339" s="176" t="s">
        <v>167</v>
      </c>
      <c r="AU339" s="176" t="s">
        <v>83</v>
      </c>
      <c r="AY339" s="3" t="s">
        <v>165</v>
      </c>
      <c r="BE339" s="177" t="n">
        <f aca="false">IF(N339="základní",J339,0)</f>
        <v>0</v>
      </c>
      <c r="BF339" s="177" t="n">
        <f aca="false">IF(N339="snížená",J339,0)</f>
        <v>0</v>
      </c>
      <c r="BG339" s="177" t="n">
        <f aca="false">IF(N339="zákl. přenesená",J339,0)</f>
        <v>0</v>
      </c>
      <c r="BH339" s="177" t="n">
        <f aca="false">IF(N339="sníž. přenesená",J339,0)</f>
        <v>0</v>
      </c>
      <c r="BI339" s="177" t="n">
        <f aca="false">IF(N339="nulová",J339,0)</f>
        <v>0</v>
      </c>
      <c r="BJ339" s="3" t="s">
        <v>81</v>
      </c>
      <c r="BK339" s="177" t="n">
        <f aca="false">ROUND(I339*H339,2)</f>
        <v>0</v>
      </c>
      <c r="BL339" s="3" t="s">
        <v>273</v>
      </c>
      <c r="BM339" s="176" t="s">
        <v>3262</v>
      </c>
    </row>
    <row r="340" s="187" customFormat="true" ht="12" hidden="false" customHeight="false" outlineLevel="0" collapsed="false">
      <c r="B340" s="188"/>
      <c r="D340" s="180" t="s">
        <v>174</v>
      </c>
      <c r="E340" s="189"/>
      <c r="F340" s="190" t="s">
        <v>81</v>
      </c>
      <c r="H340" s="191" t="n">
        <v>1</v>
      </c>
      <c r="I340" s="192"/>
      <c r="L340" s="188"/>
      <c r="M340" s="193"/>
      <c r="N340" s="194"/>
      <c r="O340" s="194"/>
      <c r="P340" s="194"/>
      <c r="Q340" s="194"/>
      <c r="R340" s="194"/>
      <c r="S340" s="194"/>
      <c r="T340" s="194"/>
      <c r="U340" s="195"/>
      <c r="AT340" s="189" t="s">
        <v>174</v>
      </c>
      <c r="AU340" s="189" t="s">
        <v>83</v>
      </c>
      <c r="AV340" s="187" t="s">
        <v>83</v>
      </c>
      <c r="AW340" s="187" t="s">
        <v>176</v>
      </c>
      <c r="AX340" s="187" t="s">
        <v>73</v>
      </c>
      <c r="AY340" s="189" t="s">
        <v>165</v>
      </c>
    </row>
    <row r="341" s="196" customFormat="true" ht="12" hidden="false" customHeight="false" outlineLevel="0" collapsed="false">
      <c r="B341" s="197"/>
      <c r="D341" s="180" t="s">
        <v>174</v>
      </c>
      <c r="E341" s="198"/>
      <c r="F341" s="199" t="s">
        <v>178</v>
      </c>
      <c r="H341" s="200" t="n">
        <v>1</v>
      </c>
      <c r="I341" s="201"/>
      <c r="L341" s="197"/>
      <c r="M341" s="202"/>
      <c r="N341" s="203"/>
      <c r="O341" s="203"/>
      <c r="P341" s="203"/>
      <c r="Q341" s="203"/>
      <c r="R341" s="203"/>
      <c r="S341" s="203"/>
      <c r="T341" s="203"/>
      <c r="U341" s="204"/>
      <c r="AT341" s="198" t="s">
        <v>174</v>
      </c>
      <c r="AU341" s="198" t="s">
        <v>83</v>
      </c>
      <c r="AV341" s="196" t="s">
        <v>172</v>
      </c>
      <c r="AW341" s="196" t="s">
        <v>176</v>
      </c>
      <c r="AX341" s="196" t="s">
        <v>81</v>
      </c>
      <c r="AY341" s="198" t="s">
        <v>165</v>
      </c>
    </row>
    <row r="342" s="22" customFormat="true" ht="24" hidden="false" customHeight="true" outlineLevel="0" collapsed="false">
      <c r="B342" s="164"/>
      <c r="C342" s="165" t="s">
        <v>571</v>
      </c>
      <c r="D342" s="165" t="s">
        <v>167</v>
      </c>
      <c r="E342" s="166" t="s">
        <v>3263</v>
      </c>
      <c r="F342" s="167" t="s">
        <v>3264</v>
      </c>
      <c r="G342" s="168" t="s">
        <v>1908</v>
      </c>
      <c r="H342" s="169" t="n">
        <v>1</v>
      </c>
      <c r="I342" s="170"/>
      <c r="J342" s="171" t="n">
        <f aca="false">ROUND(I342*H342,2)</f>
        <v>0</v>
      </c>
      <c r="K342" s="167"/>
      <c r="L342" s="23"/>
      <c r="M342" s="172"/>
      <c r="N342" s="173" t="s">
        <v>44</v>
      </c>
      <c r="O342" s="54"/>
      <c r="P342" s="174" t="n">
        <f aca="false">O342*H342</f>
        <v>0</v>
      </c>
      <c r="Q342" s="174" t="n">
        <v>0</v>
      </c>
      <c r="R342" s="174" t="n">
        <f aca="false">Q342*H342</f>
        <v>0</v>
      </c>
      <c r="S342" s="174" t="n">
        <v>0</v>
      </c>
      <c r="T342" s="174" t="n">
        <f aca="false">S342*H342</f>
        <v>0</v>
      </c>
      <c r="U342" s="175"/>
      <c r="AR342" s="176" t="s">
        <v>273</v>
      </c>
      <c r="AT342" s="176" t="s">
        <v>167</v>
      </c>
      <c r="AU342" s="176" t="s">
        <v>83</v>
      </c>
      <c r="AY342" s="3" t="s">
        <v>165</v>
      </c>
      <c r="BE342" s="177" t="n">
        <f aca="false">IF(N342="základní",J342,0)</f>
        <v>0</v>
      </c>
      <c r="BF342" s="177" t="n">
        <f aca="false">IF(N342="snížená",J342,0)</f>
        <v>0</v>
      </c>
      <c r="BG342" s="177" t="n">
        <f aca="false">IF(N342="zákl. přenesená",J342,0)</f>
        <v>0</v>
      </c>
      <c r="BH342" s="177" t="n">
        <f aca="false">IF(N342="sníž. přenesená",J342,0)</f>
        <v>0</v>
      </c>
      <c r="BI342" s="177" t="n">
        <f aca="false">IF(N342="nulová",J342,0)</f>
        <v>0</v>
      </c>
      <c r="BJ342" s="3" t="s">
        <v>81</v>
      </c>
      <c r="BK342" s="177" t="n">
        <f aca="false">ROUND(I342*H342,2)</f>
        <v>0</v>
      </c>
      <c r="BL342" s="3" t="s">
        <v>273</v>
      </c>
      <c r="BM342" s="176" t="s">
        <v>3265</v>
      </c>
    </row>
    <row r="343" s="22" customFormat="true" ht="16.5" hidden="false" customHeight="true" outlineLevel="0" collapsed="false">
      <c r="B343" s="164"/>
      <c r="C343" s="165" t="s">
        <v>618</v>
      </c>
      <c r="D343" s="165" t="s">
        <v>167</v>
      </c>
      <c r="E343" s="166" t="s">
        <v>3266</v>
      </c>
      <c r="F343" s="167" t="s">
        <v>3267</v>
      </c>
      <c r="G343" s="168" t="s">
        <v>403</v>
      </c>
      <c r="H343" s="169" t="n">
        <v>1</v>
      </c>
      <c r="I343" s="170"/>
      <c r="J343" s="171" t="n">
        <f aca="false">ROUND(I343*H343,2)</f>
        <v>0</v>
      </c>
      <c r="K343" s="167"/>
      <c r="L343" s="23"/>
      <c r="M343" s="172"/>
      <c r="N343" s="173" t="s">
        <v>44</v>
      </c>
      <c r="O343" s="54"/>
      <c r="P343" s="174" t="n">
        <f aca="false">O343*H343</f>
        <v>0</v>
      </c>
      <c r="Q343" s="174" t="n">
        <v>0</v>
      </c>
      <c r="R343" s="174" t="n">
        <f aca="false">Q343*H343</f>
        <v>0</v>
      </c>
      <c r="S343" s="174" t="n">
        <v>0</v>
      </c>
      <c r="T343" s="174" t="n">
        <f aca="false">S343*H343</f>
        <v>0</v>
      </c>
      <c r="U343" s="175"/>
      <c r="AR343" s="176" t="s">
        <v>273</v>
      </c>
      <c r="AT343" s="176" t="s">
        <v>167</v>
      </c>
      <c r="AU343" s="176" t="s">
        <v>83</v>
      </c>
      <c r="AY343" s="3" t="s">
        <v>165</v>
      </c>
      <c r="BE343" s="177" t="n">
        <f aca="false">IF(N343="základní",J343,0)</f>
        <v>0</v>
      </c>
      <c r="BF343" s="177" t="n">
        <f aca="false">IF(N343="snížená",J343,0)</f>
        <v>0</v>
      </c>
      <c r="BG343" s="177" t="n">
        <f aca="false">IF(N343="zákl. přenesená",J343,0)</f>
        <v>0</v>
      </c>
      <c r="BH343" s="177" t="n">
        <f aca="false">IF(N343="sníž. přenesená",J343,0)</f>
        <v>0</v>
      </c>
      <c r="BI343" s="177" t="n">
        <f aca="false">IF(N343="nulová",J343,0)</f>
        <v>0</v>
      </c>
      <c r="BJ343" s="3" t="s">
        <v>81</v>
      </c>
      <c r="BK343" s="177" t="n">
        <f aca="false">ROUND(I343*H343,2)</f>
        <v>0</v>
      </c>
      <c r="BL343" s="3" t="s">
        <v>273</v>
      </c>
      <c r="BM343" s="176" t="s">
        <v>3268</v>
      </c>
    </row>
    <row r="344" s="22" customFormat="true" ht="24" hidden="false" customHeight="true" outlineLevel="0" collapsed="false">
      <c r="B344" s="164"/>
      <c r="C344" s="165" t="s">
        <v>630</v>
      </c>
      <c r="D344" s="165" t="s">
        <v>167</v>
      </c>
      <c r="E344" s="166" t="s">
        <v>3269</v>
      </c>
      <c r="F344" s="167" t="s">
        <v>3270</v>
      </c>
      <c r="G344" s="168" t="s">
        <v>181</v>
      </c>
      <c r="H344" s="169" t="n">
        <v>805.35</v>
      </c>
      <c r="I344" s="170"/>
      <c r="J344" s="171" t="n">
        <f aca="false">ROUND(I344*H344,2)</f>
        <v>0</v>
      </c>
      <c r="K344" s="167" t="s">
        <v>171</v>
      </c>
      <c r="L344" s="23"/>
      <c r="M344" s="172"/>
      <c r="N344" s="173" t="s">
        <v>44</v>
      </c>
      <c r="O344" s="54"/>
      <c r="P344" s="174" t="n">
        <f aca="false">O344*H344</f>
        <v>0</v>
      </c>
      <c r="Q344" s="174" t="n">
        <v>0.00019</v>
      </c>
      <c r="R344" s="174" t="n">
        <f aca="false">Q344*H344</f>
        <v>0.1530165</v>
      </c>
      <c r="S344" s="174" t="n">
        <v>0</v>
      </c>
      <c r="T344" s="174" t="n">
        <f aca="false">S344*H344</f>
        <v>0</v>
      </c>
      <c r="U344" s="175"/>
      <c r="AR344" s="176" t="s">
        <v>273</v>
      </c>
      <c r="AT344" s="176" t="s">
        <v>167</v>
      </c>
      <c r="AU344" s="176" t="s">
        <v>83</v>
      </c>
      <c r="AY344" s="3" t="s">
        <v>165</v>
      </c>
      <c r="BE344" s="177" t="n">
        <f aca="false">IF(N344="základní",J344,0)</f>
        <v>0</v>
      </c>
      <c r="BF344" s="177" t="n">
        <f aca="false">IF(N344="snížená",J344,0)</f>
        <v>0</v>
      </c>
      <c r="BG344" s="177" t="n">
        <f aca="false">IF(N344="zákl. přenesená",J344,0)</f>
        <v>0</v>
      </c>
      <c r="BH344" s="177" t="n">
        <f aca="false">IF(N344="sníž. přenesená",J344,0)</f>
        <v>0</v>
      </c>
      <c r="BI344" s="177" t="n">
        <f aca="false">IF(N344="nulová",J344,0)</f>
        <v>0</v>
      </c>
      <c r="BJ344" s="3" t="s">
        <v>81</v>
      </c>
      <c r="BK344" s="177" t="n">
        <f aca="false">ROUND(I344*H344,2)</f>
        <v>0</v>
      </c>
      <c r="BL344" s="3" t="s">
        <v>273</v>
      </c>
      <c r="BM344" s="176" t="s">
        <v>3271</v>
      </c>
    </row>
    <row r="345" s="187" customFormat="true" ht="12" hidden="false" customHeight="false" outlineLevel="0" collapsed="false">
      <c r="B345" s="188"/>
      <c r="D345" s="180" t="s">
        <v>174</v>
      </c>
      <c r="E345" s="189"/>
      <c r="F345" s="190" t="s">
        <v>3272</v>
      </c>
      <c r="H345" s="191" t="n">
        <v>28.35</v>
      </c>
      <c r="I345" s="192"/>
      <c r="L345" s="188"/>
      <c r="M345" s="193"/>
      <c r="N345" s="194"/>
      <c r="O345" s="194"/>
      <c r="P345" s="194"/>
      <c r="Q345" s="194"/>
      <c r="R345" s="194"/>
      <c r="S345" s="194"/>
      <c r="T345" s="194"/>
      <c r="U345" s="195"/>
      <c r="AT345" s="189" t="s">
        <v>174</v>
      </c>
      <c r="AU345" s="189" t="s">
        <v>83</v>
      </c>
      <c r="AV345" s="187" t="s">
        <v>83</v>
      </c>
      <c r="AW345" s="187" t="s">
        <v>176</v>
      </c>
      <c r="AX345" s="187" t="s">
        <v>73</v>
      </c>
      <c r="AY345" s="189" t="s">
        <v>165</v>
      </c>
    </row>
    <row r="346" s="187" customFormat="true" ht="12" hidden="false" customHeight="false" outlineLevel="0" collapsed="false">
      <c r="B346" s="188"/>
      <c r="D346" s="180" t="s">
        <v>174</v>
      </c>
      <c r="E346" s="189"/>
      <c r="F346" s="190" t="s">
        <v>3273</v>
      </c>
      <c r="H346" s="191" t="n">
        <v>777</v>
      </c>
      <c r="I346" s="192"/>
      <c r="L346" s="188"/>
      <c r="M346" s="193"/>
      <c r="N346" s="194"/>
      <c r="O346" s="194"/>
      <c r="P346" s="194"/>
      <c r="Q346" s="194"/>
      <c r="R346" s="194"/>
      <c r="S346" s="194"/>
      <c r="T346" s="194"/>
      <c r="U346" s="195"/>
      <c r="AT346" s="189" t="s">
        <v>174</v>
      </c>
      <c r="AU346" s="189" t="s">
        <v>83</v>
      </c>
      <c r="AV346" s="187" t="s">
        <v>83</v>
      </c>
      <c r="AW346" s="187" t="s">
        <v>176</v>
      </c>
      <c r="AX346" s="187" t="s">
        <v>73</v>
      </c>
      <c r="AY346" s="189" t="s">
        <v>165</v>
      </c>
    </row>
    <row r="347" s="196" customFormat="true" ht="12" hidden="false" customHeight="false" outlineLevel="0" collapsed="false">
      <c r="B347" s="197"/>
      <c r="D347" s="180" t="s">
        <v>174</v>
      </c>
      <c r="E347" s="198"/>
      <c r="F347" s="199" t="s">
        <v>178</v>
      </c>
      <c r="H347" s="200" t="n">
        <v>805.35</v>
      </c>
      <c r="I347" s="201"/>
      <c r="L347" s="197"/>
      <c r="M347" s="202"/>
      <c r="N347" s="203"/>
      <c r="O347" s="203"/>
      <c r="P347" s="203"/>
      <c r="Q347" s="203"/>
      <c r="R347" s="203"/>
      <c r="S347" s="203"/>
      <c r="T347" s="203"/>
      <c r="U347" s="204"/>
      <c r="AT347" s="198" t="s">
        <v>174</v>
      </c>
      <c r="AU347" s="198" t="s">
        <v>83</v>
      </c>
      <c r="AV347" s="196" t="s">
        <v>172</v>
      </c>
      <c r="AW347" s="196" t="s">
        <v>176</v>
      </c>
      <c r="AX347" s="196" t="s">
        <v>81</v>
      </c>
      <c r="AY347" s="198" t="s">
        <v>165</v>
      </c>
    </row>
    <row r="348" s="22" customFormat="true" ht="16.5" hidden="false" customHeight="true" outlineLevel="0" collapsed="false">
      <c r="B348" s="164"/>
      <c r="C348" s="165" t="s">
        <v>643</v>
      </c>
      <c r="D348" s="165" t="s">
        <v>167</v>
      </c>
      <c r="E348" s="166" t="s">
        <v>3274</v>
      </c>
      <c r="F348" s="167" t="s">
        <v>3275</v>
      </c>
      <c r="G348" s="168" t="s">
        <v>181</v>
      </c>
      <c r="H348" s="169" t="n">
        <v>805.35</v>
      </c>
      <c r="I348" s="170"/>
      <c r="J348" s="171" t="n">
        <f aca="false">ROUND(I348*H348,2)</f>
        <v>0</v>
      </c>
      <c r="K348" s="167" t="s">
        <v>171</v>
      </c>
      <c r="L348" s="23"/>
      <c r="M348" s="172"/>
      <c r="N348" s="173" t="s">
        <v>44</v>
      </c>
      <c r="O348" s="54"/>
      <c r="P348" s="174" t="n">
        <f aca="false">O348*H348</f>
        <v>0</v>
      </c>
      <c r="Q348" s="174" t="n">
        <v>1E-005</v>
      </c>
      <c r="R348" s="174" t="n">
        <f aca="false">Q348*H348</f>
        <v>0.0080535</v>
      </c>
      <c r="S348" s="174" t="n">
        <v>0</v>
      </c>
      <c r="T348" s="174" t="n">
        <f aca="false">S348*H348</f>
        <v>0</v>
      </c>
      <c r="U348" s="175"/>
      <c r="AR348" s="176" t="s">
        <v>273</v>
      </c>
      <c r="AT348" s="176" t="s">
        <v>167</v>
      </c>
      <c r="AU348" s="176" t="s">
        <v>83</v>
      </c>
      <c r="AY348" s="3" t="s">
        <v>165</v>
      </c>
      <c r="BE348" s="177" t="n">
        <f aca="false">IF(N348="základní",J348,0)</f>
        <v>0</v>
      </c>
      <c r="BF348" s="177" t="n">
        <f aca="false">IF(N348="snížená",J348,0)</f>
        <v>0</v>
      </c>
      <c r="BG348" s="177" t="n">
        <f aca="false">IF(N348="zákl. přenesená",J348,0)</f>
        <v>0</v>
      </c>
      <c r="BH348" s="177" t="n">
        <f aca="false">IF(N348="sníž. přenesená",J348,0)</f>
        <v>0</v>
      </c>
      <c r="BI348" s="177" t="n">
        <f aca="false">IF(N348="nulová",J348,0)</f>
        <v>0</v>
      </c>
      <c r="BJ348" s="3" t="s">
        <v>81</v>
      </c>
      <c r="BK348" s="177" t="n">
        <f aca="false">ROUND(I348*H348,2)</f>
        <v>0</v>
      </c>
      <c r="BL348" s="3" t="s">
        <v>273</v>
      </c>
      <c r="BM348" s="176" t="s">
        <v>3276</v>
      </c>
    </row>
    <row r="349" s="22" customFormat="true" ht="16.5" hidden="false" customHeight="true" outlineLevel="0" collapsed="false">
      <c r="B349" s="164"/>
      <c r="C349" s="165" t="s">
        <v>649</v>
      </c>
      <c r="D349" s="165" t="s">
        <v>167</v>
      </c>
      <c r="E349" s="166" t="s">
        <v>3277</v>
      </c>
      <c r="F349" s="167" t="s">
        <v>3278</v>
      </c>
      <c r="G349" s="168" t="s">
        <v>403</v>
      </c>
      <c r="H349" s="169" t="n">
        <v>1</v>
      </c>
      <c r="I349" s="170"/>
      <c r="J349" s="171" t="n">
        <f aca="false">ROUND(I349*H349,2)</f>
        <v>0</v>
      </c>
      <c r="K349" s="167"/>
      <c r="L349" s="23"/>
      <c r="M349" s="172"/>
      <c r="N349" s="173" t="s">
        <v>44</v>
      </c>
      <c r="O349" s="54"/>
      <c r="P349" s="174" t="n">
        <f aca="false">O349*H349</f>
        <v>0</v>
      </c>
      <c r="Q349" s="174" t="n">
        <v>0</v>
      </c>
      <c r="R349" s="174" t="n">
        <f aca="false">Q349*H349</f>
        <v>0</v>
      </c>
      <c r="S349" s="174" t="n">
        <v>0</v>
      </c>
      <c r="T349" s="174" t="n">
        <f aca="false">S349*H349</f>
        <v>0</v>
      </c>
      <c r="U349" s="175"/>
      <c r="AR349" s="176" t="s">
        <v>273</v>
      </c>
      <c r="AT349" s="176" t="s">
        <v>167</v>
      </c>
      <c r="AU349" s="176" t="s">
        <v>83</v>
      </c>
      <c r="AY349" s="3" t="s">
        <v>165</v>
      </c>
      <c r="BE349" s="177" t="n">
        <f aca="false">IF(N349="základní",J349,0)</f>
        <v>0</v>
      </c>
      <c r="BF349" s="177" t="n">
        <f aca="false">IF(N349="snížená",J349,0)</f>
        <v>0</v>
      </c>
      <c r="BG349" s="177" t="n">
        <f aca="false">IF(N349="zákl. přenesená",J349,0)</f>
        <v>0</v>
      </c>
      <c r="BH349" s="177" t="n">
        <f aca="false">IF(N349="sníž. přenesená",J349,0)</f>
        <v>0</v>
      </c>
      <c r="BI349" s="177" t="n">
        <f aca="false">IF(N349="nulová",J349,0)</f>
        <v>0</v>
      </c>
      <c r="BJ349" s="3" t="s">
        <v>81</v>
      </c>
      <c r="BK349" s="177" t="n">
        <f aca="false">ROUND(I349*H349,2)</f>
        <v>0</v>
      </c>
      <c r="BL349" s="3" t="s">
        <v>273</v>
      </c>
      <c r="BM349" s="176" t="s">
        <v>3279</v>
      </c>
    </row>
    <row r="350" s="187" customFormat="true" ht="12" hidden="false" customHeight="false" outlineLevel="0" collapsed="false">
      <c r="B350" s="188"/>
      <c r="D350" s="180" t="s">
        <v>174</v>
      </c>
      <c r="E350" s="189"/>
      <c r="F350" s="190" t="s">
        <v>81</v>
      </c>
      <c r="H350" s="191" t="n">
        <v>1</v>
      </c>
      <c r="I350" s="192"/>
      <c r="L350" s="188"/>
      <c r="M350" s="193"/>
      <c r="N350" s="194"/>
      <c r="O350" s="194"/>
      <c r="P350" s="194"/>
      <c r="Q350" s="194"/>
      <c r="R350" s="194"/>
      <c r="S350" s="194"/>
      <c r="T350" s="194"/>
      <c r="U350" s="195"/>
      <c r="AT350" s="189" t="s">
        <v>174</v>
      </c>
      <c r="AU350" s="189" t="s">
        <v>83</v>
      </c>
      <c r="AV350" s="187" t="s">
        <v>83</v>
      </c>
      <c r="AW350" s="187" t="s">
        <v>176</v>
      </c>
      <c r="AX350" s="187" t="s">
        <v>73</v>
      </c>
      <c r="AY350" s="189" t="s">
        <v>165</v>
      </c>
    </row>
    <row r="351" s="196" customFormat="true" ht="12" hidden="false" customHeight="false" outlineLevel="0" collapsed="false">
      <c r="B351" s="197"/>
      <c r="D351" s="180" t="s">
        <v>174</v>
      </c>
      <c r="E351" s="198"/>
      <c r="F351" s="199" t="s">
        <v>178</v>
      </c>
      <c r="H351" s="200" t="n">
        <v>1</v>
      </c>
      <c r="I351" s="201"/>
      <c r="L351" s="197"/>
      <c r="M351" s="202"/>
      <c r="N351" s="203"/>
      <c r="O351" s="203"/>
      <c r="P351" s="203"/>
      <c r="Q351" s="203"/>
      <c r="R351" s="203"/>
      <c r="S351" s="203"/>
      <c r="T351" s="203"/>
      <c r="U351" s="204"/>
      <c r="AT351" s="198" t="s">
        <v>174</v>
      </c>
      <c r="AU351" s="198" t="s">
        <v>83</v>
      </c>
      <c r="AV351" s="196" t="s">
        <v>172</v>
      </c>
      <c r="AW351" s="196" t="s">
        <v>176</v>
      </c>
      <c r="AX351" s="196" t="s">
        <v>81</v>
      </c>
      <c r="AY351" s="198" t="s">
        <v>165</v>
      </c>
    </row>
    <row r="352" s="22" customFormat="true" ht="16.5" hidden="false" customHeight="true" outlineLevel="0" collapsed="false">
      <c r="B352" s="164"/>
      <c r="C352" s="165" t="s">
        <v>661</v>
      </c>
      <c r="D352" s="165" t="s">
        <v>167</v>
      </c>
      <c r="E352" s="166" t="s">
        <v>3280</v>
      </c>
      <c r="F352" s="167" t="s">
        <v>3281</v>
      </c>
      <c r="G352" s="168" t="s">
        <v>1908</v>
      </c>
      <c r="H352" s="169" t="n">
        <v>1</v>
      </c>
      <c r="I352" s="170"/>
      <c r="J352" s="171" t="n">
        <f aca="false">ROUND(I352*H352,2)</f>
        <v>0</v>
      </c>
      <c r="K352" s="167"/>
      <c r="L352" s="23"/>
      <c r="M352" s="172"/>
      <c r="N352" s="173" t="s">
        <v>44</v>
      </c>
      <c r="O352" s="54"/>
      <c r="P352" s="174" t="n">
        <f aca="false">O352*H352</f>
        <v>0</v>
      </c>
      <c r="Q352" s="174" t="n">
        <v>0</v>
      </c>
      <c r="R352" s="174" t="n">
        <f aca="false">Q352*H352</f>
        <v>0</v>
      </c>
      <c r="S352" s="174" t="n">
        <v>0</v>
      </c>
      <c r="T352" s="174" t="n">
        <f aca="false">S352*H352</f>
        <v>0</v>
      </c>
      <c r="U352" s="175"/>
      <c r="AR352" s="176" t="s">
        <v>273</v>
      </c>
      <c r="AT352" s="176" t="s">
        <v>167</v>
      </c>
      <c r="AU352" s="176" t="s">
        <v>83</v>
      </c>
      <c r="AY352" s="3" t="s">
        <v>165</v>
      </c>
      <c r="BE352" s="177" t="n">
        <f aca="false">IF(N352="základní",J352,0)</f>
        <v>0</v>
      </c>
      <c r="BF352" s="177" t="n">
        <f aca="false">IF(N352="snížená",J352,0)</f>
        <v>0</v>
      </c>
      <c r="BG352" s="177" t="n">
        <f aca="false">IF(N352="zákl. přenesená",J352,0)</f>
        <v>0</v>
      </c>
      <c r="BH352" s="177" t="n">
        <f aca="false">IF(N352="sníž. přenesená",J352,0)</f>
        <v>0</v>
      </c>
      <c r="BI352" s="177" t="n">
        <f aca="false">IF(N352="nulová",J352,0)</f>
        <v>0</v>
      </c>
      <c r="BJ352" s="3" t="s">
        <v>81</v>
      </c>
      <c r="BK352" s="177" t="n">
        <f aca="false">ROUND(I352*H352,2)</f>
        <v>0</v>
      </c>
      <c r="BL352" s="3" t="s">
        <v>273</v>
      </c>
      <c r="BM352" s="176" t="s">
        <v>3282</v>
      </c>
    </row>
    <row r="353" s="187" customFormat="true" ht="12" hidden="false" customHeight="false" outlineLevel="0" collapsed="false">
      <c r="B353" s="188"/>
      <c r="D353" s="180" t="s">
        <v>174</v>
      </c>
      <c r="E353" s="189"/>
      <c r="F353" s="190" t="s">
        <v>81</v>
      </c>
      <c r="H353" s="191" t="n">
        <v>1</v>
      </c>
      <c r="I353" s="192"/>
      <c r="L353" s="188"/>
      <c r="M353" s="193"/>
      <c r="N353" s="194"/>
      <c r="O353" s="194"/>
      <c r="P353" s="194"/>
      <c r="Q353" s="194"/>
      <c r="R353" s="194"/>
      <c r="S353" s="194"/>
      <c r="T353" s="194"/>
      <c r="U353" s="195"/>
      <c r="AT353" s="189" t="s">
        <v>174</v>
      </c>
      <c r="AU353" s="189" t="s">
        <v>83</v>
      </c>
      <c r="AV353" s="187" t="s">
        <v>83</v>
      </c>
      <c r="AW353" s="187" t="s">
        <v>176</v>
      </c>
      <c r="AX353" s="187" t="s">
        <v>73</v>
      </c>
      <c r="AY353" s="189" t="s">
        <v>165</v>
      </c>
    </row>
    <row r="354" s="196" customFormat="true" ht="12" hidden="false" customHeight="false" outlineLevel="0" collapsed="false">
      <c r="B354" s="197"/>
      <c r="D354" s="180" t="s">
        <v>174</v>
      </c>
      <c r="E354" s="198"/>
      <c r="F354" s="199" t="s">
        <v>178</v>
      </c>
      <c r="H354" s="200" t="n">
        <v>1</v>
      </c>
      <c r="I354" s="201"/>
      <c r="L354" s="197"/>
      <c r="M354" s="202"/>
      <c r="N354" s="203"/>
      <c r="O354" s="203"/>
      <c r="P354" s="203"/>
      <c r="Q354" s="203"/>
      <c r="R354" s="203"/>
      <c r="S354" s="203"/>
      <c r="T354" s="203"/>
      <c r="U354" s="204"/>
      <c r="AT354" s="198" t="s">
        <v>174</v>
      </c>
      <c r="AU354" s="198" t="s">
        <v>83</v>
      </c>
      <c r="AV354" s="196" t="s">
        <v>172</v>
      </c>
      <c r="AW354" s="196" t="s">
        <v>176</v>
      </c>
      <c r="AX354" s="196" t="s">
        <v>81</v>
      </c>
      <c r="AY354" s="198" t="s">
        <v>165</v>
      </c>
    </row>
    <row r="355" s="22" customFormat="true" ht="16.5" hidden="false" customHeight="true" outlineLevel="0" collapsed="false">
      <c r="B355" s="164"/>
      <c r="C355" s="165" t="s">
        <v>668</v>
      </c>
      <c r="D355" s="165" t="s">
        <v>167</v>
      </c>
      <c r="E355" s="166" t="s">
        <v>3283</v>
      </c>
      <c r="F355" s="167" t="s">
        <v>3284</v>
      </c>
      <c r="G355" s="168" t="s">
        <v>403</v>
      </c>
      <c r="H355" s="169" t="n">
        <v>7</v>
      </c>
      <c r="I355" s="170"/>
      <c r="J355" s="171" t="n">
        <f aca="false">ROUND(I355*H355,2)</f>
        <v>0</v>
      </c>
      <c r="K355" s="167"/>
      <c r="L355" s="23"/>
      <c r="M355" s="172"/>
      <c r="N355" s="173" t="s">
        <v>44</v>
      </c>
      <c r="O355" s="54"/>
      <c r="P355" s="174" t="n">
        <f aca="false">O355*H355</f>
        <v>0</v>
      </c>
      <c r="Q355" s="174" t="n">
        <v>0</v>
      </c>
      <c r="R355" s="174" t="n">
        <f aca="false">Q355*H355</f>
        <v>0</v>
      </c>
      <c r="S355" s="174" t="n">
        <v>0</v>
      </c>
      <c r="T355" s="174" t="n">
        <f aca="false">S355*H355</f>
        <v>0</v>
      </c>
      <c r="U355" s="175"/>
      <c r="AR355" s="176" t="s">
        <v>273</v>
      </c>
      <c r="AT355" s="176" t="s">
        <v>167</v>
      </c>
      <c r="AU355" s="176" t="s">
        <v>83</v>
      </c>
      <c r="AY355" s="3" t="s">
        <v>165</v>
      </c>
      <c r="BE355" s="177" t="n">
        <f aca="false">IF(N355="základní",J355,0)</f>
        <v>0</v>
      </c>
      <c r="BF355" s="177" t="n">
        <f aca="false">IF(N355="snížená",J355,0)</f>
        <v>0</v>
      </c>
      <c r="BG355" s="177" t="n">
        <f aca="false">IF(N355="zákl. přenesená",J355,0)</f>
        <v>0</v>
      </c>
      <c r="BH355" s="177" t="n">
        <f aca="false">IF(N355="sníž. přenesená",J355,0)</f>
        <v>0</v>
      </c>
      <c r="BI355" s="177" t="n">
        <f aca="false">IF(N355="nulová",J355,0)</f>
        <v>0</v>
      </c>
      <c r="BJ355" s="3" t="s">
        <v>81</v>
      </c>
      <c r="BK355" s="177" t="n">
        <f aca="false">ROUND(I355*H355,2)</f>
        <v>0</v>
      </c>
      <c r="BL355" s="3" t="s">
        <v>273</v>
      </c>
      <c r="BM355" s="176" t="s">
        <v>3285</v>
      </c>
    </row>
    <row r="356" s="187" customFormat="true" ht="12" hidden="false" customHeight="false" outlineLevel="0" collapsed="false">
      <c r="B356" s="188"/>
      <c r="D356" s="180" t="s">
        <v>174</v>
      </c>
      <c r="E356" s="189"/>
      <c r="F356" s="190" t="s">
        <v>206</v>
      </c>
      <c r="H356" s="191" t="n">
        <v>7</v>
      </c>
      <c r="I356" s="192"/>
      <c r="L356" s="188"/>
      <c r="M356" s="193"/>
      <c r="N356" s="194"/>
      <c r="O356" s="194"/>
      <c r="P356" s="194"/>
      <c r="Q356" s="194"/>
      <c r="R356" s="194"/>
      <c r="S356" s="194"/>
      <c r="T356" s="194"/>
      <c r="U356" s="195"/>
      <c r="AT356" s="189" t="s">
        <v>174</v>
      </c>
      <c r="AU356" s="189" t="s">
        <v>83</v>
      </c>
      <c r="AV356" s="187" t="s">
        <v>83</v>
      </c>
      <c r="AW356" s="187" t="s">
        <v>176</v>
      </c>
      <c r="AX356" s="187" t="s">
        <v>73</v>
      </c>
      <c r="AY356" s="189" t="s">
        <v>165</v>
      </c>
    </row>
    <row r="357" s="196" customFormat="true" ht="12" hidden="false" customHeight="false" outlineLevel="0" collapsed="false">
      <c r="B357" s="197"/>
      <c r="D357" s="180" t="s">
        <v>174</v>
      </c>
      <c r="E357" s="198"/>
      <c r="F357" s="199" t="s">
        <v>178</v>
      </c>
      <c r="H357" s="200" t="n">
        <v>7</v>
      </c>
      <c r="I357" s="201"/>
      <c r="L357" s="197"/>
      <c r="M357" s="202"/>
      <c r="N357" s="203"/>
      <c r="O357" s="203"/>
      <c r="P357" s="203"/>
      <c r="Q357" s="203"/>
      <c r="R357" s="203"/>
      <c r="S357" s="203"/>
      <c r="T357" s="203"/>
      <c r="U357" s="204"/>
      <c r="AT357" s="198" t="s">
        <v>174</v>
      </c>
      <c r="AU357" s="198" t="s">
        <v>83</v>
      </c>
      <c r="AV357" s="196" t="s">
        <v>172</v>
      </c>
      <c r="AW357" s="196" t="s">
        <v>176</v>
      </c>
      <c r="AX357" s="196" t="s">
        <v>81</v>
      </c>
      <c r="AY357" s="198" t="s">
        <v>165</v>
      </c>
    </row>
    <row r="358" s="22" customFormat="true" ht="16.5" hidden="false" customHeight="true" outlineLevel="0" collapsed="false">
      <c r="B358" s="164"/>
      <c r="C358" s="165" t="s">
        <v>673</v>
      </c>
      <c r="D358" s="165" t="s">
        <v>167</v>
      </c>
      <c r="E358" s="166" t="s">
        <v>3286</v>
      </c>
      <c r="F358" s="167" t="s">
        <v>3287</v>
      </c>
      <c r="G358" s="168" t="s">
        <v>403</v>
      </c>
      <c r="H358" s="169" t="n">
        <v>1</v>
      </c>
      <c r="I358" s="170"/>
      <c r="J358" s="171" t="n">
        <f aca="false">ROUND(I358*H358,2)</f>
        <v>0</v>
      </c>
      <c r="K358" s="167"/>
      <c r="L358" s="23"/>
      <c r="M358" s="172"/>
      <c r="N358" s="173" t="s">
        <v>44</v>
      </c>
      <c r="O358" s="54"/>
      <c r="P358" s="174" t="n">
        <f aca="false">O358*H358</f>
        <v>0</v>
      </c>
      <c r="Q358" s="174" t="n">
        <v>0</v>
      </c>
      <c r="R358" s="174" t="n">
        <f aca="false">Q358*H358</f>
        <v>0</v>
      </c>
      <c r="S358" s="174" t="n">
        <v>0</v>
      </c>
      <c r="T358" s="174" t="n">
        <f aca="false">S358*H358</f>
        <v>0</v>
      </c>
      <c r="U358" s="175"/>
      <c r="AR358" s="176" t="s">
        <v>273</v>
      </c>
      <c r="AT358" s="176" t="s">
        <v>167</v>
      </c>
      <c r="AU358" s="176" t="s">
        <v>83</v>
      </c>
      <c r="AY358" s="3" t="s">
        <v>165</v>
      </c>
      <c r="BE358" s="177" t="n">
        <f aca="false">IF(N358="základní",J358,0)</f>
        <v>0</v>
      </c>
      <c r="BF358" s="177" t="n">
        <f aca="false">IF(N358="snížená",J358,0)</f>
        <v>0</v>
      </c>
      <c r="BG358" s="177" t="n">
        <f aca="false">IF(N358="zákl. přenesená",J358,0)</f>
        <v>0</v>
      </c>
      <c r="BH358" s="177" t="n">
        <f aca="false">IF(N358="sníž. přenesená",J358,0)</f>
        <v>0</v>
      </c>
      <c r="BI358" s="177" t="n">
        <f aca="false">IF(N358="nulová",J358,0)</f>
        <v>0</v>
      </c>
      <c r="BJ358" s="3" t="s">
        <v>81</v>
      </c>
      <c r="BK358" s="177" t="n">
        <f aca="false">ROUND(I358*H358,2)</f>
        <v>0</v>
      </c>
      <c r="BL358" s="3" t="s">
        <v>273</v>
      </c>
      <c r="BM358" s="176" t="s">
        <v>3288</v>
      </c>
    </row>
    <row r="359" s="187" customFormat="true" ht="12" hidden="false" customHeight="false" outlineLevel="0" collapsed="false">
      <c r="B359" s="188"/>
      <c r="D359" s="180" t="s">
        <v>174</v>
      </c>
      <c r="E359" s="189"/>
      <c r="F359" s="190" t="s">
        <v>81</v>
      </c>
      <c r="H359" s="191" t="n">
        <v>1</v>
      </c>
      <c r="I359" s="192"/>
      <c r="L359" s="188"/>
      <c r="M359" s="193"/>
      <c r="N359" s="194"/>
      <c r="O359" s="194"/>
      <c r="P359" s="194"/>
      <c r="Q359" s="194"/>
      <c r="R359" s="194"/>
      <c r="S359" s="194"/>
      <c r="T359" s="194"/>
      <c r="U359" s="195"/>
      <c r="AT359" s="189" t="s">
        <v>174</v>
      </c>
      <c r="AU359" s="189" t="s">
        <v>83</v>
      </c>
      <c r="AV359" s="187" t="s">
        <v>83</v>
      </c>
      <c r="AW359" s="187" t="s">
        <v>176</v>
      </c>
      <c r="AX359" s="187" t="s">
        <v>73</v>
      </c>
      <c r="AY359" s="189" t="s">
        <v>165</v>
      </c>
    </row>
    <row r="360" s="196" customFormat="true" ht="12" hidden="false" customHeight="false" outlineLevel="0" collapsed="false">
      <c r="B360" s="197"/>
      <c r="D360" s="180" t="s">
        <v>174</v>
      </c>
      <c r="E360" s="198"/>
      <c r="F360" s="199" t="s">
        <v>178</v>
      </c>
      <c r="H360" s="200" t="n">
        <v>1</v>
      </c>
      <c r="I360" s="201"/>
      <c r="L360" s="197"/>
      <c r="M360" s="202"/>
      <c r="N360" s="203"/>
      <c r="O360" s="203"/>
      <c r="P360" s="203"/>
      <c r="Q360" s="203"/>
      <c r="R360" s="203"/>
      <c r="S360" s="203"/>
      <c r="T360" s="203"/>
      <c r="U360" s="204"/>
      <c r="AT360" s="198" t="s">
        <v>174</v>
      </c>
      <c r="AU360" s="198" t="s">
        <v>83</v>
      </c>
      <c r="AV360" s="196" t="s">
        <v>172</v>
      </c>
      <c r="AW360" s="196" t="s">
        <v>176</v>
      </c>
      <c r="AX360" s="196" t="s">
        <v>81</v>
      </c>
      <c r="AY360" s="198" t="s">
        <v>165</v>
      </c>
    </row>
    <row r="361" s="22" customFormat="true" ht="24" hidden="false" customHeight="true" outlineLevel="0" collapsed="false">
      <c r="B361" s="164"/>
      <c r="C361" s="165" t="s">
        <v>679</v>
      </c>
      <c r="D361" s="165" t="s">
        <v>167</v>
      </c>
      <c r="E361" s="166" t="s">
        <v>3289</v>
      </c>
      <c r="F361" s="167" t="s">
        <v>3290</v>
      </c>
      <c r="G361" s="168" t="s">
        <v>403</v>
      </c>
      <c r="H361" s="169" t="n">
        <v>5</v>
      </c>
      <c r="I361" s="170"/>
      <c r="J361" s="171" t="n">
        <f aca="false">ROUND(I361*H361,2)</f>
        <v>0</v>
      </c>
      <c r="K361" s="167"/>
      <c r="L361" s="23"/>
      <c r="M361" s="172"/>
      <c r="N361" s="173" t="s">
        <v>44</v>
      </c>
      <c r="O361" s="54"/>
      <c r="P361" s="174" t="n">
        <f aca="false">O361*H361</f>
        <v>0</v>
      </c>
      <c r="Q361" s="174" t="n">
        <v>0</v>
      </c>
      <c r="R361" s="174" t="n">
        <f aca="false">Q361*H361</f>
        <v>0</v>
      </c>
      <c r="S361" s="174" t="n">
        <v>0</v>
      </c>
      <c r="T361" s="174" t="n">
        <f aca="false">S361*H361</f>
        <v>0</v>
      </c>
      <c r="U361" s="175"/>
      <c r="AR361" s="176" t="s">
        <v>273</v>
      </c>
      <c r="AT361" s="176" t="s">
        <v>167</v>
      </c>
      <c r="AU361" s="176" t="s">
        <v>83</v>
      </c>
      <c r="AY361" s="3" t="s">
        <v>165</v>
      </c>
      <c r="BE361" s="177" t="n">
        <f aca="false">IF(N361="základní",J361,0)</f>
        <v>0</v>
      </c>
      <c r="BF361" s="177" t="n">
        <f aca="false">IF(N361="snížená",J361,0)</f>
        <v>0</v>
      </c>
      <c r="BG361" s="177" t="n">
        <f aca="false">IF(N361="zákl. přenesená",J361,0)</f>
        <v>0</v>
      </c>
      <c r="BH361" s="177" t="n">
        <f aca="false">IF(N361="sníž. přenesená",J361,0)</f>
        <v>0</v>
      </c>
      <c r="BI361" s="177" t="n">
        <f aca="false">IF(N361="nulová",J361,0)</f>
        <v>0</v>
      </c>
      <c r="BJ361" s="3" t="s">
        <v>81</v>
      </c>
      <c r="BK361" s="177" t="n">
        <f aca="false">ROUND(I361*H361,2)</f>
        <v>0</v>
      </c>
      <c r="BL361" s="3" t="s">
        <v>273</v>
      </c>
      <c r="BM361" s="176" t="s">
        <v>3291</v>
      </c>
    </row>
    <row r="362" s="187" customFormat="true" ht="12" hidden="false" customHeight="false" outlineLevel="0" collapsed="false">
      <c r="B362" s="188"/>
      <c r="D362" s="180" t="s">
        <v>174</v>
      </c>
      <c r="E362" s="189"/>
      <c r="F362" s="190" t="s">
        <v>195</v>
      </c>
      <c r="H362" s="191" t="n">
        <v>5</v>
      </c>
      <c r="I362" s="192"/>
      <c r="L362" s="188"/>
      <c r="M362" s="193"/>
      <c r="N362" s="194"/>
      <c r="O362" s="194"/>
      <c r="P362" s="194"/>
      <c r="Q362" s="194"/>
      <c r="R362" s="194"/>
      <c r="S362" s="194"/>
      <c r="T362" s="194"/>
      <c r="U362" s="195"/>
      <c r="AT362" s="189" t="s">
        <v>174</v>
      </c>
      <c r="AU362" s="189" t="s">
        <v>83</v>
      </c>
      <c r="AV362" s="187" t="s">
        <v>83</v>
      </c>
      <c r="AW362" s="187" t="s">
        <v>176</v>
      </c>
      <c r="AX362" s="187" t="s">
        <v>73</v>
      </c>
      <c r="AY362" s="189" t="s">
        <v>165</v>
      </c>
    </row>
    <row r="363" s="196" customFormat="true" ht="12" hidden="false" customHeight="false" outlineLevel="0" collapsed="false">
      <c r="B363" s="197"/>
      <c r="D363" s="180" t="s">
        <v>174</v>
      </c>
      <c r="E363" s="198"/>
      <c r="F363" s="199" t="s">
        <v>178</v>
      </c>
      <c r="H363" s="200" t="n">
        <v>5</v>
      </c>
      <c r="I363" s="201"/>
      <c r="L363" s="197"/>
      <c r="M363" s="202"/>
      <c r="N363" s="203"/>
      <c r="O363" s="203"/>
      <c r="P363" s="203"/>
      <c r="Q363" s="203"/>
      <c r="R363" s="203"/>
      <c r="S363" s="203"/>
      <c r="T363" s="203"/>
      <c r="U363" s="204"/>
      <c r="AT363" s="198" t="s">
        <v>174</v>
      </c>
      <c r="AU363" s="198" t="s">
        <v>83</v>
      </c>
      <c r="AV363" s="196" t="s">
        <v>172</v>
      </c>
      <c r="AW363" s="196" t="s">
        <v>176</v>
      </c>
      <c r="AX363" s="196" t="s">
        <v>81</v>
      </c>
      <c r="AY363" s="198" t="s">
        <v>165</v>
      </c>
    </row>
    <row r="364" s="22" customFormat="true" ht="24" hidden="false" customHeight="true" outlineLevel="0" collapsed="false">
      <c r="B364" s="164"/>
      <c r="C364" s="165" t="s">
        <v>683</v>
      </c>
      <c r="D364" s="165" t="s">
        <v>167</v>
      </c>
      <c r="E364" s="166" t="s">
        <v>3292</v>
      </c>
      <c r="F364" s="167" t="s">
        <v>3293</v>
      </c>
      <c r="G364" s="168" t="s">
        <v>403</v>
      </c>
      <c r="H364" s="169" t="n">
        <v>4</v>
      </c>
      <c r="I364" s="170"/>
      <c r="J364" s="171" t="n">
        <f aca="false">ROUND(I364*H364,2)</f>
        <v>0</v>
      </c>
      <c r="K364" s="167"/>
      <c r="L364" s="23"/>
      <c r="M364" s="172"/>
      <c r="N364" s="173" t="s">
        <v>44</v>
      </c>
      <c r="O364" s="54"/>
      <c r="P364" s="174" t="n">
        <f aca="false">O364*H364</f>
        <v>0</v>
      </c>
      <c r="Q364" s="174" t="n">
        <v>0</v>
      </c>
      <c r="R364" s="174" t="n">
        <f aca="false">Q364*H364</f>
        <v>0</v>
      </c>
      <c r="S364" s="174" t="n">
        <v>0</v>
      </c>
      <c r="T364" s="174" t="n">
        <f aca="false">S364*H364</f>
        <v>0</v>
      </c>
      <c r="U364" s="175"/>
      <c r="AR364" s="176" t="s">
        <v>273</v>
      </c>
      <c r="AT364" s="176" t="s">
        <v>167</v>
      </c>
      <c r="AU364" s="176" t="s">
        <v>83</v>
      </c>
      <c r="AY364" s="3" t="s">
        <v>165</v>
      </c>
      <c r="BE364" s="177" t="n">
        <f aca="false">IF(N364="základní",J364,0)</f>
        <v>0</v>
      </c>
      <c r="BF364" s="177" t="n">
        <f aca="false">IF(N364="snížená",J364,0)</f>
        <v>0</v>
      </c>
      <c r="BG364" s="177" t="n">
        <f aca="false">IF(N364="zákl. přenesená",J364,0)</f>
        <v>0</v>
      </c>
      <c r="BH364" s="177" t="n">
        <f aca="false">IF(N364="sníž. přenesená",J364,0)</f>
        <v>0</v>
      </c>
      <c r="BI364" s="177" t="n">
        <f aca="false">IF(N364="nulová",J364,0)</f>
        <v>0</v>
      </c>
      <c r="BJ364" s="3" t="s">
        <v>81</v>
      </c>
      <c r="BK364" s="177" t="n">
        <f aca="false">ROUND(I364*H364,2)</f>
        <v>0</v>
      </c>
      <c r="BL364" s="3" t="s">
        <v>273</v>
      </c>
      <c r="BM364" s="176" t="s">
        <v>3294</v>
      </c>
    </row>
    <row r="365" s="187" customFormat="true" ht="12" hidden="false" customHeight="false" outlineLevel="0" collapsed="false">
      <c r="B365" s="188"/>
      <c r="D365" s="180" t="s">
        <v>174</v>
      </c>
      <c r="E365" s="189"/>
      <c r="F365" s="190" t="s">
        <v>172</v>
      </c>
      <c r="H365" s="191" t="n">
        <v>4</v>
      </c>
      <c r="I365" s="192"/>
      <c r="L365" s="188"/>
      <c r="M365" s="193"/>
      <c r="N365" s="194"/>
      <c r="O365" s="194"/>
      <c r="P365" s="194"/>
      <c r="Q365" s="194"/>
      <c r="R365" s="194"/>
      <c r="S365" s="194"/>
      <c r="T365" s="194"/>
      <c r="U365" s="195"/>
      <c r="AT365" s="189" t="s">
        <v>174</v>
      </c>
      <c r="AU365" s="189" t="s">
        <v>83</v>
      </c>
      <c r="AV365" s="187" t="s">
        <v>83</v>
      </c>
      <c r="AW365" s="187" t="s">
        <v>176</v>
      </c>
      <c r="AX365" s="187" t="s">
        <v>73</v>
      </c>
      <c r="AY365" s="189" t="s">
        <v>165</v>
      </c>
    </row>
    <row r="366" s="196" customFormat="true" ht="12" hidden="false" customHeight="false" outlineLevel="0" collapsed="false">
      <c r="B366" s="197"/>
      <c r="D366" s="180" t="s">
        <v>174</v>
      </c>
      <c r="E366" s="198"/>
      <c r="F366" s="199" t="s">
        <v>178</v>
      </c>
      <c r="H366" s="200" t="n">
        <v>4</v>
      </c>
      <c r="I366" s="201"/>
      <c r="L366" s="197"/>
      <c r="M366" s="202"/>
      <c r="N366" s="203"/>
      <c r="O366" s="203"/>
      <c r="P366" s="203"/>
      <c r="Q366" s="203"/>
      <c r="R366" s="203"/>
      <c r="S366" s="203"/>
      <c r="T366" s="203"/>
      <c r="U366" s="204"/>
      <c r="AT366" s="198" t="s">
        <v>174</v>
      </c>
      <c r="AU366" s="198" t="s">
        <v>83</v>
      </c>
      <c r="AV366" s="196" t="s">
        <v>172</v>
      </c>
      <c r="AW366" s="196" t="s">
        <v>176</v>
      </c>
      <c r="AX366" s="196" t="s">
        <v>81</v>
      </c>
      <c r="AY366" s="198" t="s">
        <v>165</v>
      </c>
    </row>
    <row r="367" s="22" customFormat="true" ht="16.5" hidden="false" customHeight="true" outlineLevel="0" collapsed="false">
      <c r="B367" s="164"/>
      <c r="C367" s="165" t="s">
        <v>689</v>
      </c>
      <c r="D367" s="165" t="s">
        <v>167</v>
      </c>
      <c r="E367" s="166" t="s">
        <v>3295</v>
      </c>
      <c r="F367" s="167" t="s">
        <v>3296</v>
      </c>
      <c r="G367" s="168" t="s">
        <v>1908</v>
      </c>
      <c r="H367" s="169" t="n">
        <v>36</v>
      </c>
      <c r="I367" s="170"/>
      <c r="J367" s="171" t="n">
        <f aca="false">ROUND(I367*H367,2)</f>
        <v>0</v>
      </c>
      <c r="K367" s="167"/>
      <c r="L367" s="23"/>
      <c r="M367" s="172"/>
      <c r="N367" s="173" t="s">
        <v>44</v>
      </c>
      <c r="O367" s="54"/>
      <c r="P367" s="174" t="n">
        <f aca="false">O367*H367</f>
        <v>0</v>
      </c>
      <c r="Q367" s="174" t="n">
        <v>0</v>
      </c>
      <c r="R367" s="174" t="n">
        <f aca="false">Q367*H367</f>
        <v>0</v>
      </c>
      <c r="S367" s="174" t="n">
        <v>0</v>
      </c>
      <c r="T367" s="174" t="n">
        <f aca="false">S367*H367</f>
        <v>0</v>
      </c>
      <c r="U367" s="175"/>
      <c r="AR367" s="176" t="s">
        <v>273</v>
      </c>
      <c r="AT367" s="176" t="s">
        <v>167</v>
      </c>
      <c r="AU367" s="176" t="s">
        <v>83</v>
      </c>
      <c r="AY367" s="3" t="s">
        <v>165</v>
      </c>
      <c r="BE367" s="177" t="n">
        <f aca="false">IF(N367="základní",J367,0)</f>
        <v>0</v>
      </c>
      <c r="BF367" s="177" t="n">
        <f aca="false">IF(N367="snížená",J367,0)</f>
        <v>0</v>
      </c>
      <c r="BG367" s="177" t="n">
        <f aca="false">IF(N367="zákl. přenesená",J367,0)</f>
        <v>0</v>
      </c>
      <c r="BH367" s="177" t="n">
        <f aca="false">IF(N367="sníž. přenesená",J367,0)</f>
        <v>0</v>
      </c>
      <c r="BI367" s="177" t="n">
        <f aca="false">IF(N367="nulová",J367,0)</f>
        <v>0</v>
      </c>
      <c r="BJ367" s="3" t="s">
        <v>81</v>
      </c>
      <c r="BK367" s="177" t="n">
        <f aca="false">ROUND(I367*H367,2)</f>
        <v>0</v>
      </c>
      <c r="BL367" s="3" t="s">
        <v>273</v>
      </c>
      <c r="BM367" s="176" t="s">
        <v>3297</v>
      </c>
    </row>
    <row r="368" s="187" customFormat="true" ht="12" hidden="false" customHeight="false" outlineLevel="0" collapsed="false">
      <c r="B368" s="188"/>
      <c r="D368" s="180" t="s">
        <v>174</v>
      </c>
      <c r="E368" s="189"/>
      <c r="F368" s="190" t="s">
        <v>400</v>
      </c>
      <c r="H368" s="191" t="n">
        <v>36</v>
      </c>
      <c r="I368" s="192"/>
      <c r="L368" s="188"/>
      <c r="M368" s="193"/>
      <c r="N368" s="194"/>
      <c r="O368" s="194"/>
      <c r="P368" s="194"/>
      <c r="Q368" s="194"/>
      <c r="R368" s="194"/>
      <c r="S368" s="194"/>
      <c r="T368" s="194"/>
      <c r="U368" s="195"/>
      <c r="AT368" s="189" t="s">
        <v>174</v>
      </c>
      <c r="AU368" s="189" t="s">
        <v>83</v>
      </c>
      <c r="AV368" s="187" t="s">
        <v>83</v>
      </c>
      <c r="AW368" s="187" t="s">
        <v>176</v>
      </c>
      <c r="AX368" s="187" t="s">
        <v>73</v>
      </c>
      <c r="AY368" s="189" t="s">
        <v>165</v>
      </c>
    </row>
    <row r="369" s="196" customFormat="true" ht="12" hidden="false" customHeight="false" outlineLevel="0" collapsed="false">
      <c r="B369" s="197"/>
      <c r="D369" s="180" t="s">
        <v>174</v>
      </c>
      <c r="E369" s="198"/>
      <c r="F369" s="199" t="s">
        <v>178</v>
      </c>
      <c r="H369" s="200" t="n">
        <v>36</v>
      </c>
      <c r="I369" s="201"/>
      <c r="L369" s="197"/>
      <c r="M369" s="202"/>
      <c r="N369" s="203"/>
      <c r="O369" s="203"/>
      <c r="P369" s="203"/>
      <c r="Q369" s="203"/>
      <c r="R369" s="203"/>
      <c r="S369" s="203"/>
      <c r="T369" s="203"/>
      <c r="U369" s="204"/>
      <c r="AT369" s="198" t="s">
        <v>174</v>
      </c>
      <c r="AU369" s="198" t="s">
        <v>83</v>
      </c>
      <c r="AV369" s="196" t="s">
        <v>172</v>
      </c>
      <c r="AW369" s="196" t="s">
        <v>176</v>
      </c>
      <c r="AX369" s="196" t="s">
        <v>81</v>
      </c>
      <c r="AY369" s="198" t="s">
        <v>165</v>
      </c>
    </row>
    <row r="370" s="22" customFormat="true" ht="16.5" hidden="false" customHeight="true" outlineLevel="0" collapsed="false">
      <c r="B370" s="164"/>
      <c r="C370" s="165" t="s">
        <v>693</v>
      </c>
      <c r="D370" s="165" t="s">
        <v>167</v>
      </c>
      <c r="E370" s="166" t="s">
        <v>3298</v>
      </c>
      <c r="F370" s="167" t="s">
        <v>3299</v>
      </c>
      <c r="G370" s="168" t="s">
        <v>403</v>
      </c>
      <c r="H370" s="169" t="n">
        <v>1</v>
      </c>
      <c r="I370" s="170"/>
      <c r="J370" s="171" t="n">
        <f aca="false">ROUND(I370*H370,2)</f>
        <v>0</v>
      </c>
      <c r="K370" s="167"/>
      <c r="L370" s="23"/>
      <c r="M370" s="172"/>
      <c r="N370" s="173" t="s">
        <v>44</v>
      </c>
      <c r="O370" s="54"/>
      <c r="P370" s="174" t="n">
        <f aca="false">O370*H370</f>
        <v>0</v>
      </c>
      <c r="Q370" s="174" t="n">
        <v>0</v>
      </c>
      <c r="R370" s="174" t="n">
        <f aca="false">Q370*H370</f>
        <v>0</v>
      </c>
      <c r="S370" s="174" t="n">
        <v>0</v>
      </c>
      <c r="T370" s="174" t="n">
        <f aca="false">S370*H370</f>
        <v>0</v>
      </c>
      <c r="U370" s="175"/>
      <c r="AR370" s="176" t="s">
        <v>273</v>
      </c>
      <c r="AT370" s="176" t="s">
        <v>167</v>
      </c>
      <c r="AU370" s="176" t="s">
        <v>83</v>
      </c>
      <c r="AY370" s="3" t="s">
        <v>165</v>
      </c>
      <c r="BE370" s="177" t="n">
        <f aca="false">IF(N370="základní",J370,0)</f>
        <v>0</v>
      </c>
      <c r="BF370" s="177" t="n">
        <f aca="false">IF(N370="snížená",J370,0)</f>
        <v>0</v>
      </c>
      <c r="BG370" s="177" t="n">
        <f aca="false">IF(N370="zákl. přenesená",J370,0)</f>
        <v>0</v>
      </c>
      <c r="BH370" s="177" t="n">
        <f aca="false">IF(N370="sníž. přenesená",J370,0)</f>
        <v>0</v>
      </c>
      <c r="BI370" s="177" t="n">
        <f aca="false">IF(N370="nulová",J370,0)</f>
        <v>0</v>
      </c>
      <c r="BJ370" s="3" t="s">
        <v>81</v>
      </c>
      <c r="BK370" s="177" t="n">
        <f aca="false">ROUND(I370*H370,2)</f>
        <v>0</v>
      </c>
      <c r="BL370" s="3" t="s">
        <v>273</v>
      </c>
      <c r="BM370" s="176" t="s">
        <v>3300</v>
      </c>
    </row>
    <row r="371" s="187" customFormat="true" ht="12" hidden="false" customHeight="false" outlineLevel="0" collapsed="false">
      <c r="B371" s="188"/>
      <c r="D371" s="180" t="s">
        <v>174</v>
      </c>
      <c r="E371" s="189"/>
      <c r="F371" s="190" t="s">
        <v>81</v>
      </c>
      <c r="H371" s="191" t="n">
        <v>1</v>
      </c>
      <c r="I371" s="192"/>
      <c r="L371" s="188"/>
      <c r="M371" s="193"/>
      <c r="N371" s="194"/>
      <c r="O371" s="194"/>
      <c r="P371" s="194"/>
      <c r="Q371" s="194"/>
      <c r="R371" s="194"/>
      <c r="S371" s="194"/>
      <c r="T371" s="194"/>
      <c r="U371" s="195"/>
      <c r="AT371" s="189" t="s">
        <v>174</v>
      </c>
      <c r="AU371" s="189" t="s">
        <v>83</v>
      </c>
      <c r="AV371" s="187" t="s">
        <v>83</v>
      </c>
      <c r="AW371" s="187" t="s">
        <v>176</v>
      </c>
      <c r="AX371" s="187" t="s">
        <v>73</v>
      </c>
      <c r="AY371" s="189" t="s">
        <v>165</v>
      </c>
    </row>
    <row r="372" s="196" customFormat="true" ht="12" hidden="false" customHeight="false" outlineLevel="0" collapsed="false">
      <c r="B372" s="197"/>
      <c r="D372" s="180" t="s">
        <v>174</v>
      </c>
      <c r="E372" s="198"/>
      <c r="F372" s="199" t="s">
        <v>178</v>
      </c>
      <c r="H372" s="200" t="n">
        <v>1</v>
      </c>
      <c r="I372" s="201"/>
      <c r="L372" s="197"/>
      <c r="M372" s="202"/>
      <c r="N372" s="203"/>
      <c r="O372" s="203"/>
      <c r="P372" s="203"/>
      <c r="Q372" s="203"/>
      <c r="R372" s="203"/>
      <c r="S372" s="203"/>
      <c r="T372" s="203"/>
      <c r="U372" s="204"/>
      <c r="AT372" s="198" t="s">
        <v>174</v>
      </c>
      <c r="AU372" s="198" t="s">
        <v>83</v>
      </c>
      <c r="AV372" s="196" t="s">
        <v>172</v>
      </c>
      <c r="AW372" s="196" t="s">
        <v>176</v>
      </c>
      <c r="AX372" s="196" t="s">
        <v>81</v>
      </c>
      <c r="AY372" s="198" t="s">
        <v>165</v>
      </c>
    </row>
    <row r="373" s="22" customFormat="true" ht="16.5" hidden="false" customHeight="true" outlineLevel="0" collapsed="false">
      <c r="B373" s="164"/>
      <c r="C373" s="165" t="s">
        <v>697</v>
      </c>
      <c r="D373" s="165" t="s">
        <v>167</v>
      </c>
      <c r="E373" s="166" t="s">
        <v>3301</v>
      </c>
      <c r="F373" s="167" t="s">
        <v>3302</v>
      </c>
      <c r="G373" s="168" t="s">
        <v>403</v>
      </c>
      <c r="H373" s="169" t="n">
        <v>1</v>
      </c>
      <c r="I373" s="170"/>
      <c r="J373" s="171" t="n">
        <f aca="false">ROUND(I373*H373,2)</f>
        <v>0</v>
      </c>
      <c r="K373" s="167"/>
      <c r="L373" s="23"/>
      <c r="M373" s="172"/>
      <c r="N373" s="173" t="s">
        <v>44</v>
      </c>
      <c r="O373" s="54"/>
      <c r="P373" s="174" t="n">
        <f aca="false">O373*H373</f>
        <v>0</v>
      </c>
      <c r="Q373" s="174" t="n">
        <v>0</v>
      </c>
      <c r="R373" s="174" t="n">
        <f aca="false">Q373*H373</f>
        <v>0</v>
      </c>
      <c r="S373" s="174" t="n">
        <v>0</v>
      </c>
      <c r="T373" s="174" t="n">
        <f aca="false">S373*H373</f>
        <v>0</v>
      </c>
      <c r="U373" s="175"/>
      <c r="AR373" s="176" t="s">
        <v>273</v>
      </c>
      <c r="AT373" s="176" t="s">
        <v>167</v>
      </c>
      <c r="AU373" s="176" t="s">
        <v>83</v>
      </c>
      <c r="AY373" s="3" t="s">
        <v>165</v>
      </c>
      <c r="BE373" s="177" t="n">
        <f aca="false">IF(N373="základní",J373,0)</f>
        <v>0</v>
      </c>
      <c r="BF373" s="177" t="n">
        <f aca="false">IF(N373="snížená",J373,0)</f>
        <v>0</v>
      </c>
      <c r="BG373" s="177" t="n">
        <f aca="false">IF(N373="zákl. přenesená",J373,0)</f>
        <v>0</v>
      </c>
      <c r="BH373" s="177" t="n">
        <f aca="false">IF(N373="sníž. přenesená",J373,0)</f>
        <v>0</v>
      </c>
      <c r="BI373" s="177" t="n">
        <f aca="false">IF(N373="nulová",J373,0)</f>
        <v>0</v>
      </c>
      <c r="BJ373" s="3" t="s">
        <v>81</v>
      </c>
      <c r="BK373" s="177" t="n">
        <f aca="false">ROUND(I373*H373,2)</f>
        <v>0</v>
      </c>
      <c r="BL373" s="3" t="s">
        <v>273</v>
      </c>
      <c r="BM373" s="176" t="s">
        <v>3303</v>
      </c>
    </row>
    <row r="374" s="187" customFormat="true" ht="12" hidden="false" customHeight="false" outlineLevel="0" collapsed="false">
      <c r="B374" s="188"/>
      <c r="D374" s="180" t="s">
        <v>174</v>
      </c>
      <c r="E374" s="189"/>
      <c r="F374" s="190" t="s">
        <v>81</v>
      </c>
      <c r="H374" s="191" t="n">
        <v>1</v>
      </c>
      <c r="I374" s="192"/>
      <c r="L374" s="188"/>
      <c r="M374" s="193"/>
      <c r="N374" s="194"/>
      <c r="O374" s="194"/>
      <c r="P374" s="194"/>
      <c r="Q374" s="194"/>
      <c r="R374" s="194"/>
      <c r="S374" s="194"/>
      <c r="T374" s="194"/>
      <c r="U374" s="195"/>
      <c r="AT374" s="189" t="s">
        <v>174</v>
      </c>
      <c r="AU374" s="189" t="s">
        <v>83</v>
      </c>
      <c r="AV374" s="187" t="s">
        <v>83</v>
      </c>
      <c r="AW374" s="187" t="s">
        <v>176</v>
      </c>
      <c r="AX374" s="187" t="s">
        <v>73</v>
      </c>
      <c r="AY374" s="189" t="s">
        <v>165</v>
      </c>
    </row>
    <row r="375" s="196" customFormat="true" ht="12" hidden="false" customHeight="false" outlineLevel="0" collapsed="false">
      <c r="B375" s="197"/>
      <c r="D375" s="180" t="s">
        <v>174</v>
      </c>
      <c r="E375" s="198"/>
      <c r="F375" s="199" t="s">
        <v>178</v>
      </c>
      <c r="H375" s="200" t="n">
        <v>1</v>
      </c>
      <c r="I375" s="201"/>
      <c r="L375" s="197"/>
      <c r="M375" s="202"/>
      <c r="N375" s="203"/>
      <c r="O375" s="203"/>
      <c r="P375" s="203"/>
      <c r="Q375" s="203"/>
      <c r="R375" s="203"/>
      <c r="S375" s="203"/>
      <c r="T375" s="203"/>
      <c r="U375" s="204"/>
      <c r="AT375" s="198" t="s">
        <v>174</v>
      </c>
      <c r="AU375" s="198" t="s">
        <v>83</v>
      </c>
      <c r="AV375" s="196" t="s">
        <v>172</v>
      </c>
      <c r="AW375" s="196" t="s">
        <v>176</v>
      </c>
      <c r="AX375" s="196" t="s">
        <v>81</v>
      </c>
      <c r="AY375" s="198" t="s">
        <v>165</v>
      </c>
    </row>
    <row r="376" s="22" customFormat="true" ht="36" hidden="false" customHeight="true" outlineLevel="0" collapsed="false">
      <c r="B376" s="164"/>
      <c r="C376" s="165" t="s">
        <v>702</v>
      </c>
      <c r="D376" s="165" t="s">
        <v>167</v>
      </c>
      <c r="E376" s="166" t="s">
        <v>3304</v>
      </c>
      <c r="F376" s="167" t="s">
        <v>3305</v>
      </c>
      <c r="G376" s="168" t="s">
        <v>265</v>
      </c>
      <c r="H376" s="169" t="n">
        <v>1.32</v>
      </c>
      <c r="I376" s="170"/>
      <c r="J376" s="171" t="n">
        <f aca="false">ROUND(I376*H376,2)</f>
        <v>0</v>
      </c>
      <c r="K376" s="167" t="s">
        <v>171</v>
      </c>
      <c r="L376" s="23"/>
      <c r="M376" s="172"/>
      <c r="N376" s="173" t="s">
        <v>44</v>
      </c>
      <c r="O376" s="54"/>
      <c r="P376" s="174" t="n">
        <f aca="false">O376*H376</f>
        <v>0</v>
      </c>
      <c r="Q376" s="174" t="n">
        <v>0</v>
      </c>
      <c r="R376" s="174" t="n">
        <f aca="false">Q376*H376</f>
        <v>0</v>
      </c>
      <c r="S376" s="174" t="n">
        <v>0</v>
      </c>
      <c r="T376" s="174" t="n">
        <f aca="false">S376*H376</f>
        <v>0</v>
      </c>
      <c r="U376" s="175"/>
      <c r="AR376" s="176" t="s">
        <v>273</v>
      </c>
      <c r="AT376" s="176" t="s">
        <v>167</v>
      </c>
      <c r="AU376" s="176" t="s">
        <v>83</v>
      </c>
      <c r="AY376" s="3" t="s">
        <v>165</v>
      </c>
      <c r="BE376" s="177" t="n">
        <f aca="false">IF(N376="základní",J376,0)</f>
        <v>0</v>
      </c>
      <c r="BF376" s="177" t="n">
        <f aca="false">IF(N376="snížená",J376,0)</f>
        <v>0</v>
      </c>
      <c r="BG376" s="177" t="n">
        <f aca="false">IF(N376="zákl. přenesená",J376,0)</f>
        <v>0</v>
      </c>
      <c r="BH376" s="177" t="n">
        <f aca="false">IF(N376="sníž. přenesená",J376,0)</f>
        <v>0</v>
      </c>
      <c r="BI376" s="177" t="n">
        <f aca="false">IF(N376="nulová",J376,0)</f>
        <v>0</v>
      </c>
      <c r="BJ376" s="3" t="s">
        <v>81</v>
      </c>
      <c r="BK376" s="177" t="n">
        <f aca="false">ROUND(I376*H376,2)</f>
        <v>0</v>
      </c>
      <c r="BL376" s="3" t="s">
        <v>273</v>
      </c>
      <c r="BM376" s="176" t="s">
        <v>3306</v>
      </c>
    </row>
    <row r="377" s="150" customFormat="true" ht="23" hidden="false" customHeight="true" outlineLevel="0" collapsed="false">
      <c r="B377" s="151"/>
      <c r="D377" s="152" t="s">
        <v>72</v>
      </c>
      <c r="E377" s="162" t="s">
        <v>1994</v>
      </c>
      <c r="F377" s="162" t="s">
        <v>1995</v>
      </c>
      <c r="I377" s="154"/>
      <c r="J377" s="163" t="n">
        <f aca="false">BK377</f>
        <v>0</v>
      </c>
      <c r="L377" s="151"/>
      <c r="M377" s="156"/>
      <c r="N377" s="157"/>
      <c r="O377" s="157"/>
      <c r="P377" s="158" t="n">
        <f aca="false">SUM(P378:P469)</f>
        <v>0</v>
      </c>
      <c r="Q377" s="157"/>
      <c r="R377" s="158" t="n">
        <f aca="false">SUM(R378:R469)</f>
        <v>0.78793</v>
      </c>
      <c r="S377" s="157"/>
      <c r="T377" s="158" t="n">
        <f aca="false">SUM(T378:T469)</f>
        <v>0</v>
      </c>
      <c r="U377" s="159"/>
      <c r="AR377" s="152" t="s">
        <v>83</v>
      </c>
      <c r="AT377" s="160" t="s">
        <v>72</v>
      </c>
      <c r="AU377" s="160" t="s">
        <v>81</v>
      </c>
      <c r="AY377" s="152" t="s">
        <v>165</v>
      </c>
      <c r="BK377" s="161" t="n">
        <f aca="false">SUM(BK378:BK469)</f>
        <v>0</v>
      </c>
    </row>
    <row r="378" s="22" customFormat="true" ht="24" hidden="false" customHeight="true" outlineLevel="0" collapsed="false">
      <c r="B378" s="164"/>
      <c r="C378" s="165" t="s">
        <v>709</v>
      </c>
      <c r="D378" s="165" t="s">
        <v>167</v>
      </c>
      <c r="E378" s="166" t="s">
        <v>3307</v>
      </c>
      <c r="F378" s="167" t="s">
        <v>3308</v>
      </c>
      <c r="G378" s="168" t="s">
        <v>1999</v>
      </c>
      <c r="H378" s="169" t="n">
        <v>6</v>
      </c>
      <c r="I378" s="170"/>
      <c r="J378" s="171" t="n">
        <f aca="false">ROUND(I378*H378,2)</f>
        <v>0</v>
      </c>
      <c r="K378" s="167" t="s">
        <v>171</v>
      </c>
      <c r="L378" s="23"/>
      <c r="M378" s="172"/>
      <c r="N378" s="173" t="s">
        <v>44</v>
      </c>
      <c r="O378" s="54"/>
      <c r="P378" s="174" t="n">
        <f aca="false">O378*H378</f>
        <v>0</v>
      </c>
      <c r="Q378" s="174" t="n">
        <v>0.00376</v>
      </c>
      <c r="R378" s="174" t="n">
        <f aca="false">Q378*H378</f>
        <v>0.02256</v>
      </c>
      <c r="S378" s="174" t="n">
        <v>0</v>
      </c>
      <c r="T378" s="174" t="n">
        <f aca="false">S378*H378</f>
        <v>0</v>
      </c>
      <c r="U378" s="175"/>
      <c r="AR378" s="176" t="s">
        <v>273</v>
      </c>
      <c r="AT378" s="176" t="s">
        <v>167</v>
      </c>
      <c r="AU378" s="176" t="s">
        <v>83</v>
      </c>
      <c r="AY378" s="3" t="s">
        <v>165</v>
      </c>
      <c r="BE378" s="177" t="n">
        <f aca="false">IF(N378="základní",J378,0)</f>
        <v>0</v>
      </c>
      <c r="BF378" s="177" t="n">
        <f aca="false">IF(N378="snížená",J378,0)</f>
        <v>0</v>
      </c>
      <c r="BG378" s="177" t="n">
        <f aca="false">IF(N378="zákl. přenesená",J378,0)</f>
        <v>0</v>
      </c>
      <c r="BH378" s="177" t="n">
        <f aca="false">IF(N378="sníž. přenesená",J378,0)</f>
        <v>0</v>
      </c>
      <c r="BI378" s="177" t="n">
        <f aca="false">IF(N378="nulová",J378,0)</f>
        <v>0</v>
      </c>
      <c r="BJ378" s="3" t="s">
        <v>81</v>
      </c>
      <c r="BK378" s="177" t="n">
        <f aca="false">ROUND(I378*H378,2)</f>
        <v>0</v>
      </c>
      <c r="BL378" s="3" t="s">
        <v>273</v>
      </c>
      <c r="BM378" s="176" t="s">
        <v>3309</v>
      </c>
    </row>
    <row r="379" s="187" customFormat="true" ht="12" hidden="false" customHeight="false" outlineLevel="0" collapsed="false">
      <c r="B379" s="188"/>
      <c r="D379" s="180" t="s">
        <v>174</v>
      </c>
      <c r="E379" s="189"/>
      <c r="F379" s="190" t="s">
        <v>3089</v>
      </c>
      <c r="H379" s="191" t="n">
        <v>6</v>
      </c>
      <c r="I379" s="192"/>
      <c r="L379" s="188"/>
      <c r="M379" s="193"/>
      <c r="N379" s="194"/>
      <c r="O379" s="194"/>
      <c r="P379" s="194"/>
      <c r="Q379" s="194"/>
      <c r="R379" s="194"/>
      <c r="S379" s="194"/>
      <c r="T379" s="194"/>
      <c r="U379" s="195"/>
      <c r="AT379" s="189" t="s">
        <v>174</v>
      </c>
      <c r="AU379" s="189" t="s">
        <v>83</v>
      </c>
      <c r="AV379" s="187" t="s">
        <v>83</v>
      </c>
      <c r="AW379" s="187" t="s">
        <v>176</v>
      </c>
      <c r="AX379" s="187" t="s">
        <v>73</v>
      </c>
      <c r="AY379" s="189" t="s">
        <v>165</v>
      </c>
    </row>
    <row r="380" s="196" customFormat="true" ht="12" hidden="false" customHeight="false" outlineLevel="0" collapsed="false">
      <c r="B380" s="197"/>
      <c r="D380" s="180" t="s">
        <v>174</v>
      </c>
      <c r="E380" s="198"/>
      <c r="F380" s="199" t="s">
        <v>178</v>
      </c>
      <c r="H380" s="200" t="n">
        <v>6</v>
      </c>
      <c r="I380" s="201"/>
      <c r="L380" s="197"/>
      <c r="M380" s="202"/>
      <c r="N380" s="203"/>
      <c r="O380" s="203"/>
      <c r="P380" s="203"/>
      <c r="Q380" s="203"/>
      <c r="R380" s="203"/>
      <c r="S380" s="203"/>
      <c r="T380" s="203"/>
      <c r="U380" s="204"/>
      <c r="AT380" s="198" t="s">
        <v>174</v>
      </c>
      <c r="AU380" s="198" t="s">
        <v>83</v>
      </c>
      <c r="AV380" s="196" t="s">
        <v>172</v>
      </c>
      <c r="AW380" s="196" t="s">
        <v>176</v>
      </c>
      <c r="AX380" s="196" t="s">
        <v>81</v>
      </c>
      <c r="AY380" s="198" t="s">
        <v>165</v>
      </c>
    </row>
    <row r="381" s="22" customFormat="true" ht="36" hidden="false" customHeight="true" outlineLevel="0" collapsed="false">
      <c r="B381" s="164"/>
      <c r="C381" s="165" t="s">
        <v>717</v>
      </c>
      <c r="D381" s="165" t="s">
        <v>167</v>
      </c>
      <c r="E381" s="166" t="s">
        <v>3310</v>
      </c>
      <c r="F381" s="167" t="s">
        <v>3311</v>
      </c>
      <c r="G381" s="168" t="s">
        <v>1999</v>
      </c>
      <c r="H381" s="169" t="n">
        <v>28</v>
      </c>
      <c r="I381" s="170"/>
      <c r="J381" s="171" t="n">
        <f aca="false">ROUND(I381*H381,2)</f>
        <v>0</v>
      </c>
      <c r="K381" s="167"/>
      <c r="L381" s="23"/>
      <c r="M381" s="172"/>
      <c r="N381" s="173" t="s">
        <v>44</v>
      </c>
      <c r="O381" s="54"/>
      <c r="P381" s="174" t="n">
        <f aca="false">O381*H381</f>
        <v>0</v>
      </c>
      <c r="Q381" s="174" t="n">
        <v>0</v>
      </c>
      <c r="R381" s="174" t="n">
        <f aca="false">Q381*H381</f>
        <v>0</v>
      </c>
      <c r="S381" s="174" t="n">
        <v>0</v>
      </c>
      <c r="T381" s="174" t="n">
        <f aca="false">S381*H381</f>
        <v>0</v>
      </c>
      <c r="U381" s="175"/>
      <c r="AR381" s="176" t="s">
        <v>273</v>
      </c>
      <c r="AT381" s="176" t="s">
        <v>167</v>
      </c>
      <c r="AU381" s="176" t="s">
        <v>83</v>
      </c>
      <c r="AY381" s="3" t="s">
        <v>165</v>
      </c>
      <c r="BE381" s="177" t="n">
        <f aca="false">IF(N381="základní",J381,0)</f>
        <v>0</v>
      </c>
      <c r="BF381" s="177" t="n">
        <f aca="false">IF(N381="snížená",J381,0)</f>
        <v>0</v>
      </c>
      <c r="BG381" s="177" t="n">
        <f aca="false">IF(N381="zákl. přenesená",J381,0)</f>
        <v>0</v>
      </c>
      <c r="BH381" s="177" t="n">
        <f aca="false">IF(N381="sníž. přenesená",J381,0)</f>
        <v>0</v>
      </c>
      <c r="BI381" s="177" t="n">
        <f aca="false">IF(N381="nulová",J381,0)</f>
        <v>0</v>
      </c>
      <c r="BJ381" s="3" t="s">
        <v>81</v>
      </c>
      <c r="BK381" s="177" t="n">
        <f aca="false">ROUND(I381*H381,2)</f>
        <v>0</v>
      </c>
      <c r="BL381" s="3" t="s">
        <v>273</v>
      </c>
      <c r="BM381" s="176" t="s">
        <v>3312</v>
      </c>
    </row>
    <row r="382" s="187" customFormat="true" ht="12" hidden="false" customHeight="false" outlineLevel="0" collapsed="false">
      <c r="B382" s="188"/>
      <c r="D382" s="180" t="s">
        <v>174</v>
      </c>
      <c r="E382" s="189"/>
      <c r="F382" s="190" t="s">
        <v>3088</v>
      </c>
      <c r="H382" s="191" t="n">
        <v>28</v>
      </c>
      <c r="I382" s="192"/>
      <c r="L382" s="188"/>
      <c r="M382" s="193"/>
      <c r="N382" s="194"/>
      <c r="O382" s="194"/>
      <c r="P382" s="194"/>
      <c r="Q382" s="194"/>
      <c r="R382" s="194"/>
      <c r="S382" s="194"/>
      <c r="T382" s="194"/>
      <c r="U382" s="195"/>
      <c r="AT382" s="189" t="s">
        <v>174</v>
      </c>
      <c r="AU382" s="189" t="s">
        <v>83</v>
      </c>
      <c r="AV382" s="187" t="s">
        <v>83</v>
      </c>
      <c r="AW382" s="187" t="s">
        <v>176</v>
      </c>
      <c r="AX382" s="187" t="s">
        <v>73</v>
      </c>
      <c r="AY382" s="189" t="s">
        <v>165</v>
      </c>
    </row>
    <row r="383" s="196" customFormat="true" ht="12" hidden="false" customHeight="false" outlineLevel="0" collapsed="false">
      <c r="B383" s="197"/>
      <c r="D383" s="180" t="s">
        <v>174</v>
      </c>
      <c r="E383" s="198"/>
      <c r="F383" s="199" t="s">
        <v>178</v>
      </c>
      <c r="H383" s="200" t="n">
        <v>28</v>
      </c>
      <c r="I383" s="201"/>
      <c r="L383" s="197"/>
      <c r="M383" s="202"/>
      <c r="N383" s="203"/>
      <c r="O383" s="203"/>
      <c r="P383" s="203"/>
      <c r="Q383" s="203"/>
      <c r="R383" s="203"/>
      <c r="S383" s="203"/>
      <c r="T383" s="203"/>
      <c r="U383" s="204"/>
      <c r="AT383" s="198" t="s">
        <v>174</v>
      </c>
      <c r="AU383" s="198" t="s">
        <v>83</v>
      </c>
      <c r="AV383" s="196" t="s">
        <v>172</v>
      </c>
      <c r="AW383" s="196" t="s">
        <v>176</v>
      </c>
      <c r="AX383" s="196" t="s">
        <v>81</v>
      </c>
      <c r="AY383" s="198" t="s">
        <v>165</v>
      </c>
    </row>
    <row r="384" s="22" customFormat="true" ht="36" hidden="false" customHeight="true" outlineLevel="0" collapsed="false">
      <c r="B384" s="164"/>
      <c r="C384" s="165" t="s">
        <v>724</v>
      </c>
      <c r="D384" s="165" t="s">
        <v>167</v>
      </c>
      <c r="E384" s="166" t="s">
        <v>3313</v>
      </c>
      <c r="F384" s="167" t="s">
        <v>3314</v>
      </c>
      <c r="G384" s="168" t="s">
        <v>1999</v>
      </c>
      <c r="H384" s="169" t="n">
        <v>8</v>
      </c>
      <c r="I384" s="170"/>
      <c r="J384" s="171" t="n">
        <f aca="false">ROUND(I384*H384,2)</f>
        <v>0</v>
      </c>
      <c r="K384" s="167"/>
      <c r="L384" s="23"/>
      <c r="M384" s="172"/>
      <c r="N384" s="173" t="s">
        <v>44</v>
      </c>
      <c r="O384" s="54"/>
      <c r="P384" s="174" t="n">
        <f aca="false">O384*H384</f>
        <v>0</v>
      </c>
      <c r="Q384" s="174" t="n">
        <v>0.01692</v>
      </c>
      <c r="R384" s="174" t="n">
        <f aca="false">Q384*H384</f>
        <v>0.13536</v>
      </c>
      <c r="S384" s="174" t="n">
        <v>0</v>
      </c>
      <c r="T384" s="174" t="n">
        <f aca="false">S384*H384</f>
        <v>0</v>
      </c>
      <c r="U384" s="175"/>
      <c r="AR384" s="176" t="s">
        <v>273</v>
      </c>
      <c r="AT384" s="176" t="s">
        <v>167</v>
      </c>
      <c r="AU384" s="176" t="s">
        <v>83</v>
      </c>
      <c r="AY384" s="3" t="s">
        <v>165</v>
      </c>
      <c r="BE384" s="177" t="n">
        <f aca="false">IF(N384="základní",J384,0)</f>
        <v>0</v>
      </c>
      <c r="BF384" s="177" t="n">
        <f aca="false">IF(N384="snížená",J384,0)</f>
        <v>0</v>
      </c>
      <c r="BG384" s="177" t="n">
        <f aca="false">IF(N384="zákl. přenesená",J384,0)</f>
        <v>0</v>
      </c>
      <c r="BH384" s="177" t="n">
        <f aca="false">IF(N384="sníž. přenesená",J384,0)</f>
        <v>0</v>
      </c>
      <c r="BI384" s="177" t="n">
        <f aca="false">IF(N384="nulová",J384,0)</f>
        <v>0</v>
      </c>
      <c r="BJ384" s="3" t="s">
        <v>81</v>
      </c>
      <c r="BK384" s="177" t="n">
        <f aca="false">ROUND(I384*H384,2)</f>
        <v>0</v>
      </c>
      <c r="BL384" s="3" t="s">
        <v>273</v>
      </c>
      <c r="BM384" s="176" t="s">
        <v>3315</v>
      </c>
    </row>
    <row r="385" s="187" customFormat="true" ht="12" hidden="false" customHeight="false" outlineLevel="0" collapsed="false">
      <c r="B385" s="188"/>
      <c r="D385" s="180" t="s">
        <v>174</v>
      </c>
      <c r="E385" s="189"/>
      <c r="F385" s="190" t="s">
        <v>3086</v>
      </c>
      <c r="H385" s="191" t="n">
        <v>8</v>
      </c>
      <c r="I385" s="192"/>
      <c r="L385" s="188"/>
      <c r="M385" s="193"/>
      <c r="N385" s="194"/>
      <c r="O385" s="194"/>
      <c r="P385" s="194"/>
      <c r="Q385" s="194"/>
      <c r="R385" s="194"/>
      <c r="S385" s="194"/>
      <c r="T385" s="194"/>
      <c r="U385" s="195"/>
      <c r="AT385" s="189" t="s">
        <v>174</v>
      </c>
      <c r="AU385" s="189" t="s">
        <v>83</v>
      </c>
      <c r="AV385" s="187" t="s">
        <v>83</v>
      </c>
      <c r="AW385" s="187" t="s">
        <v>176</v>
      </c>
      <c r="AX385" s="187" t="s">
        <v>73</v>
      </c>
      <c r="AY385" s="189" t="s">
        <v>165</v>
      </c>
    </row>
    <row r="386" s="196" customFormat="true" ht="12" hidden="false" customHeight="false" outlineLevel="0" collapsed="false">
      <c r="B386" s="197"/>
      <c r="D386" s="180" t="s">
        <v>174</v>
      </c>
      <c r="E386" s="198"/>
      <c r="F386" s="199" t="s">
        <v>178</v>
      </c>
      <c r="H386" s="200" t="n">
        <v>8</v>
      </c>
      <c r="I386" s="201"/>
      <c r="L386" s="197"/>
      <c r="M386" s="202"/>
      <c r="N386" s="203"/>
      <c r="O386" s="203"/>
      <c r="P386" s="203"/>
      <c r="Q386" s="203"/>
      <c r="R386" s="203"/>
      <c r="S386" s="203"/>
      <c r="T386" s="203"/>
      <c r="U386" s="204"/>
      <c r="AT386" s="198" t="s">
        <v>174</v>
      </c>
      <c r="AU386" s="198" t="s">
        <v>83</v>
      </c>
      <c r="AV386" s="196" t="s">
        <v>172</v>
      </c>
      <c r="AW386" s="196" t="s">
        <v>176</v>
      </c>
      <c r="AX386" s="196" t="s">
        <v>81</v>
      </c>
      <c r="AY386" s="198" t="s">
        <v>165</v>
      </c>
    </row>
    <row r="387" s="22" customFormat="true" ht="36" hidden="false" customHeight="true" outlineLevel="0" collapsed="false">
      <c r="B387" s="164"/>
      <c r="C387" s="165" t="s">
        <v>728</v>
      </c>
      <c r="D387" s="165" t="s">
        <v>167</v>
      </c>
      <c r="E387" s="166" t="s">
        <v>3316</v>
      </c>
      <c r="F387" s="167" t="s">
        <v>3317</v>
      </c>
      <c r="G387" s="168" t="s">
        <v>1999</v>
      </c>
      <c r="H387" s="169" t="n">
        <v>1</v>
      </c>
      <c r="I387" s="170"/>
      <c r="J387" s="171" t="n">
        <f aca="false">ROUND(I387*H387,2)</f>
        <v>0</v>
      </c>
      <c r="K387" s="167"/>
      <c r="L387" s="23"/>
      <c r="M387" s="172"/>
      <c r="N387" s="173" t="s">
        <v>44</v>
      </c>
      <c r="O387" s="54"/>
      <c r="P387" s="174" t="n">
        <f aca="false">O387*H387</f>
        <v>0</v>
      </c>
      <c r="Q387" s="174" t="n">
        <v>0.01692</v>
      </c>
      <c r="R387" s="174" t="n">
        <f aca="false">Q387*H387</f>
        <v>0.01692</v>
      </c>
      <c r="S387" s="174" t="n">
        <v>0</v>
      </c>
      <c r="T387" s="174" t="n">
        <f aca="false">S387*H387</f>
        <v>0</v>
      </c>
      <c r="U387" s="175"/>
      <c r="AR387" s="176" t="s">
        <v>273</v>
      </c>
      <c r="AT387" s="176" t="s">
        <v>167</v>
      </c>
      <c r="AU387" s="176" t="s">
        <v>83</v>
      </c>
      <c r="AY387" s="3" t="s">
        <v>165</v>
      </c>
      <c r="BE387" s="177" t="n">
        <f aca="false">IF(N387="základní",J387,0)</f>
        <v>0</v>
      </c>
      <c r="BF387" s="177" t="n">
        <f aca="false">IF(N387="snížená",J387,0)</f>
        <v>0</v>
      </c>
      <c r="BG387" s="177" t="n">
        <f aca="false">IF(N387="zákl. přenesená",J387,0)</f>
        <v>0</v>
      </c>
      <c r="BH387" s="177" t="n">
        <f aca="false">IF(N387="sníž. přenesená",J387,0)</f>
        <v>0</v>
      </c>
      <c r="BI387" s="177" t="n">
        <f aca="false">IF(N387="nulová",J387,0)</f>
        <v>0</v>
      </c>
      <c r="BJ387" s="3" t="s">
        <v>81</v>
      </c>
      <c r="BK387" s="177" t="n">
        <f aca="false">ROUND(I387*H387,2)</f>
        <v>0</v>
      </c>
      <c r="BL387" s="3" t="s">
        <v>273</v>
      </c>
      <c r="BM387" s="176" t="s">
        <v>3318</v>
      </c>
    </row>
    <row r="388" s="187" customFormat="true" ht="12" hidden="false" customHeight="false" outlineLevel="0" collapsed="false">
      <c r="B388" s="188"/>
      <c r="D388" s="180" t="s">
        <v>174</v>
      </c>
      <c r="E388" s="189"/>
      <c r="F388" s="190" t="s">
        <v>3319</v>
      </c>
      <c r="H388" s="191" t="n">
        <v>1</v>
      </c>
      <c r="I388" s="192"/>
      <c r="L388" s="188"/>
      <c r="M388" s="193"/>
      <c r="N388" s="194"/>
      <c r="O388" s="194"/>
      <c r="P388" s="194"/>
      <c r="Q388" s="194"/>
      <c r="R388" s="194"/>
      <c r="S388" s="194"/>
      <c r="T388" s="194"/>
      <c r="U388" s="195"/>
      <c r="AT388" s="189" t="s">
        <v>174</v>
      </c>
      <c r="AU388" s="189" t="s">
        <v>83</v>
      </c>
      <c r="AV388" s="187" t="s">
        <v>83</v>
      </c>
      <c r="AW388" s="187" t="s">
        <v>176</v>
      </c>
      <c r="AX388" s="187" t="s">
        <v>73</v>
      </c>
      <c r="AY388" s="189" t="s">
        <v>165</v>
      </c>
    </row>
    <row r="389" s="196" customFormat="true" ht="12" hidden="false" customHeight="false" outlineLevel="0" collapsed="false">
      <c r="B389" s="197"/>
      <c r="D389" s="180" t="s">
        <v>174</v>
      </c>
      <c r="E389" s="198"/>
      <c r="F389" s="199" t="s">
        <v>178</v>
      </c>
      <c r="H389" s="200" t="n">
        <v>1</v>
      </c>
      <c r="I389" s="201"/>
      <c r="L389" s="197"/>
      <c r="M389" s="202"/>
      <c r="N389" s="203"/>
      <c r="O389" s="203"/>
      <c r="P389" s="203"/>
      <c r="Q389" s="203"/>
      <c r="R389" s="203"/>
      <c r="S389" s="203"/>
      <c r="T389" s="203"/>
      <c r="U389" s="204"/>
      <c r="AT389" s="198" t="s">
        <v>174</v>
      </c>
      <c r="AU389" s="198" t="s">
        <v>83</v>
      </c>
      <c r="AV389" s="196" t="s">
        <v>172</v>
      </c>
      <c r="AW389" s="196" t="s">
        <v>176</v>
      </c>
      <c r="AX389" s="196" t="s">
        <v>81</v>
      </c>
      <c r="AY389" s="198" t="s">
        <v>165</v>
      </c>
    </row>
    <row r="390" s="22" customFormat="true" ht="16.5" hidden="false" customHeight="true" outlineLevel="0" collapsed="false">
      <c r="B390" s="164"/>
      <c r="C390" s="165" t="s">
        <v>734</v>
      </c>
      <c r="D390" s="165" t="s">
        <v>167</v>
      </c>
      <c r="E390" s="166" t="s">
        <v>3320</v>
      </c>
      <c r="F390" s="167" t="s">
        <v>3321</v>
      </c>
      <c r="G390" s="168" t="s">
        <v>1999</v>
      </c>
      <c r="H390" s="169" t="n">
        <v>48</v>
      </c>
      <c r="I390" s="170"/>
      <c r="J390" s="171" t="n">
        <f aca="false">ROUND(I390*H390,2)</f>
        <v>0</v>
      </c>
      <c r="K390" s="167" t="s">
        <v>171</v>
      </c>
      <c r="L390" s="23"/>
      <c r="M390" s="172"/>
      <c r="N390" s="173" t="s">
        <v>44</v>
      </c>
      <c r="O390" s="54"/>
      <c r="P390" s="174" t="n">
        <f aca="false">O390*H390</f>
        <v>0</v>
      </c>
      <c r="Q390" s="174" t="n">
        <v>0.00185</v>
      </c>
      <c r="R390" s="174" t="n">
        <f aca="false">Q390*H390</f>
        <v>0.0888</v>
      </c>
      <c r="S390" s="174" t="n">
        <v>0</v>
      </c>
      <c r="T390" s="174" t="n">
        <f aca="false">S390*H390</f>
        <v>0</v>
      </c>
      <c r="U390" s="175"/>
      <c r="AR390" s="176" t="s">
        <v>273</v>
      </c>
      <c r="AT390" s="176" t="s">
        <v>167</v>
      </c>
      <c r="AU390" s="176" t="s">
        <v>83</v>
      </c>
      <c r="AY390" s="3" t="s">
        <v>165</v>
      </c>
      <c r="BE390" s="177" t="n">
        <f aca="false">IF(N390="základní",J390,0)</f>
        <v>0</v>
      </c>
      <c r="BF390" s="177" t="n">
        <f aca="false">IF(N390="snížená",J390,0)</f>
        <v>0</v>
      </c>
      <c r="BG390" s="177" t="n">
        <f aca="false">IF(N390="zákl. přenesená",J390,0)</f>
        <v>0</v>
      </c>
      <c r="BH390" s="177" t="n">
        <f aca="false">IF(N390="sníž. přenesená",J390,0)</f>
        <v>0</v>
      </c>
      <c r="BI390" s="177" t="n">
        <f aca="false">IF(N390="nulová",J390,0)</f>
        <v>0</v>
      </c>
      <c r="BJ390" s="3" t="s">
        <v>81</v>
      </c>
      <c r="BK390" s="177" t="n">
        <f aca="false">ROUND(I390*H390,2)</f>
        <v>0</v>
      </c>
      <c r="BL390" s="3" t="s">
        <v>273</v>
      </c>
      <c r="BM390" s="176" t="s">
        <v>3322</v>
      </c>
    </row>
    <row r="391" s="187" customFormat="true" ht="12" hidden="false" customHeight="false" outlineLevel="0" collapsed="false">
      <c r="B391" s="188"/>
      <c r="D391" s="180" t="s">
        <v>174</v>
      </c>
      <c r="E391" s="189"/>
      <c r="F391" s="190" t="s">
        <v>3076</v>
      </c>
      <c r="H391" s="191" t="n">
        <v>19</v>
      </c>
      <c r="I391" s="192"/>
      <c r="L391" s="188"/>
      <c r="M391" s="193"/>
      <c r="N391" s="194"/>
      <c r="O391" s="194"/>
      <c r="P391" s="194"/>
      <c r="Q391" s="194"/>
      <c r="R391" s="194"/>
      <c r="S391" s="194"/>
      <c r="T391" s="194"/>
      <c r="U391" s="195"/>
      <c r="AT391" s="189" t="s">
        <v>174</v>
      </c>
      <c r="AU391" s="189" t="s">
        <v>83</v>
      </c>
      <c r="AV391" s="187" t="s">
        <v>83</v>
      </c>
      <c r="AW391" s="187" t="s">
        <v>176</v>
      </c>
      <c r="AX391" s="187" t="s">
        <v>73</v>
      </c>
      <c r="AY391" s="189" t="s">
        <v>165</v>
      </c>
    </row>
    <row r="392" s="187" customFormat="true" ht="12" hidden="false" customHeight="false" outlineLevel="0" collapsed="false">
      <c r="B392" s="188"/>
      <c r="D392" s="180" t="s">
        <v>174</v>
      </c>
      <c r="E392" s="189"/>
      <c r="F392" s="190" t="s">
        <v>3323</v>
      </c>
      <c r="H392" s="191" t="n">
        <v>1</v>
      </c>
      <c r="I392" s="192"/>
      <c r="L392" s="188"/>
      <c r="M392" s="193"/>
      <c r="N392" s="194"/>
      <c r="O392" s="194"/>
      <c r="P392" s="194"/>
      <c r="Q392" s="194"/>
      <c r="R392" s="194"/>
      <c r="S392" s="194"/>
      <c r="T392" s="194"/>
      <c r="U392" s="195"/>
      <c r="AT392" s="189" t="s">
        <v>174</v>
      </c>
      <c r="AU392" s="189" t="s">
        <v>83</v>
      </c>
      <c r="AV392" s="187" t="s">
        <v>83</v>
      </c>
      <c r="AW392" s="187" t="s">
        <v>176</v>
      </c>
      <c r="AX392" s="187" t="s">
        <v>73</v>
      </c>
      <c r="AY392" s="189" t="s">
        <v>165</v>
      </c>
    </row>
    <row r="393" s="187" customFormat="true" ht="12" hidden="false" customHeight="false" outlineLevel="0" collapsed="false">
      <c r="B393" s="188"/>
      <c r="D393" s="180" t="s">
        <v>174</v>
      </c>
      <c r="E393" s="189"/>
      <c r="F393" s="190" t="s">
        <v>3072</v>
      </c>
      <c r="H393" s="191" t="n">
        <v>28</v>
      </c>
      <c r="I393" s="192"/>
      <c r="L393" s="188"/>
      <c r="M393" s="193"/>
      <c r="N393" s="194"/>
      <c r="O393" s="194"/>
      <c r="P393" s="194"/>
      <c r="Q393" s="194"/>
      <c r="R393" s="194"/>
      <c r="S393" s="194"/>
      <c r="T393" s="194"/>
      <c r="U393" s="195"/>
      <c r="AT393" s="189" t="s">
        <v>174</v>
      </c>
      <c r="AU393" s="189" t="s">
        <v>83</v>
      </c>
      <c r="AV393" s="187" t="s">
        <v>83</v>
      </c>
      <c r="AW393" s="187" t="s">
        <v>176</v>
      </c>
      <c r="AX393" s="187" t="s">
        <v>73</v>
      </c>
      <c r="AY393" s="189" t="s">
        <v>165</v>
      </c>
    </row>
    <row r="394" s="196" customFormat="true" ht="12" hidden="false" customHeight="false" outlineLevel="0" collapsed="false">
      <c r="B394" s="197"/>
      <c r="D394" s="180" t="s">
        <v>174</v>
      </c>
      <c r="E394" s="198"/>
      <c r="F394" s="199" t="s">
        <v>178</v>
      </c>
      <c r="H394" s="200" t="n">
        <v>48</v>
      </c>
      <c r="I394" s="201"/>
      <c r="L394" s="197"/>
      <c r="M394" s="202"/>
      <c r="N394" s="203"/>
      <c r="O394" s="203"/>
      <c r="P394" s="203"/>
      <c r="Q394" s="203"/>
      <c r="R394" s="203"/>
      <c r="S394" s="203"/>
      <c r="T394" s="203"/>
      <c r="U394" s="204"/>
      <c r="AT394" s="198" t="s">
        <v>174</v>
      </c>
      <c r="AU394" s="198" t="s">
        <v>83</v>
      </c>
      <c r="AV394" s="196" t="s">
        <v>172</v>
      </c>
      <c r="AW394" s="196" t="s">
        <v>176</v>
      </c>
      <c r="AX394" s="196" t="s">
        <v>81</v>
      </c>
      <c r="AY394" s="198" t="s">
        <v>165</v>
      </c>
    </row>
    <row r="395" s="22" customFormat="true" ht="16.5" hidden="false" customHeight="true" outlineLevel="0" collapsed="false">
      <c r="B395" s="164"/>
      <c r="C395" s="205" t="s">
        <v>1046</v>
      </c>
      <c r="D395" s="205" t="s">
        <v>262</v>
      </c>
      <c r="E395" s="206" t="s">
        <v>3324</v>
      </c>
      <c r="F395" s="207" t="s">
        <v>3325</v>
      </c>
      <c r="G395" s="208" t="s">
        <v>403</v>
      </c>
      <c r="H395" s="209" t="n">
        <v>19</v>
      </c>
      <c r="I395" s="210"/>
      <c r="J395" s="211" t="n">
        <f aca="false">ROUND(I395*H395,2)</f>
        <v>0</v>
      </c>
      <c r="K395" s="207" t="s">
        <v>171</v>
      </c>
      <c r="L395" s="212"/>
      <c r="M395" s="213"/>
      <c r="N395" s="214" t="s">
        <v>44</v>
      </c>
      <c r="O395" s="54"/>
      <c r="P395" s="174" t="n">
        <f aca="false">O395*H395</f>
        <v>0</v>
      </c>
      <c r="Q395" s="174" t="n">
        <v>0.016</v>
      </c>
      <c r="R395" s="174" t="n">
        <f aca="false">Q395*H395</f>
        <v>0.304</v>
      </c>
      <c r="S395" s="174" t="n">
        <v>0</v>
      </c>
      <c r="T395" s="174" t="n">
        <f aca="false">S395*H395</f>
        <v>0</v>
      </c>
      <c r="U395" s="175"/>
      <c r="AR395" s="176" t="s">
        <v>369</v>
      </c>
      <c r="AT395" s="176" t="s">
        <v>262</v>
      </c>
      <c r="AU395" s="176" t="s">
        <v>83</v>
      </c>
      <c r="AY395" s="3" t="s">
        <v>165</v>
      </c>
      <c r="BE395" s="177" t="n">
        <f aca="false">IF(N395="základní",J395,0)</f>
        <v>0</v>
      </c>
      <c r="BF395" s="177" t="n">
        <f aca="false">IF(N395="snížená",J395,0)</f>
        <v>0</v>
      </c>
      <c r="BG395" s="177" t="n">
        <f aca="false">IF(N395="zákl. přenesená",J395,0)</f>
        <v>0</v>
      </c>
      <c r="BH395" s="177" t="n">
        <f aca="false">IF(N395="sníž. přenesená",J395,0)</f>
        <v>0</v>
      </c>
      <c r="BI395" s="177" t="n">
        <f aca="false">IF(N395="nulová",J395,0)</f>
        <v>0</v>
      </c>
      <c r="BJ395" s="3" t="s">
        <v>81</v>
      </c>
      <c r="BK395" s="177" t="n">
        <f aca="false">ROUND(I395*H395,2)</f>
        <v>0</v>
      </c>
      <c r="BL395" s="3" t="s">
        <v>273</v>
      </c>
      <c r="BM395" s="176" t="s">
        <v>3326</v>
      </c>
    </row>
    <row r="396" s="187" customFormat="true" ht="12" hidden="false" customHeight="false" outlineLevel="0" collapsed="false">
      <c r="B396" s="188"/>
      <c r="D396" s="180" t="s">
        <v>174</v>
      </c>
      <c r="E396" s="189"/>
      <c r="F396" s="190" t="s">
        <v>3076</v>
      </c>
      <c r="H396" s="191" t="n">
        <v>19</v>
      </c>
      <c r="I396" s="192"/>
      <c r="L396" s="188"/>
      <c r="M396" s="193"/>
      <c r="N396" s="194"/>
      <c r="O396" s="194"/>
      <c r="P396" s="194"/>
      <c r="Q396" s="194"/>
      <c r="R396" s="194"/>
      <c r="S396" s="194"/>
      <c r="T396" s="194"/>
      <c r="U396" s="195"/>
      <c r="AT396" s="189" t="s">
        <v>174</v>
      </c>
      <c r="AU396" s="189" t="s">
        <v>83</v>
      </c>
      <c r="AV396" s="187" t="s">
        <v>83</v>
      </c>
      <c r="AW396" s="187" t="s">
        <v>176</v>
      </c>
      <c r="AX396" s="187" t="s">
        <v>73</v>
      </c>
      <c r="AY396" s="189" t="s">
        <v>165</v>
      </c>
    </row>
    <row r="397" s="196" customFormat="true" ht="12" hidden="false" customHeight="false" outlineLevel="0" collapsed="false">
      <c r="B397" s="197"/>
      <c r="D397" s="180" t="s">
        <v>174</v>
      </c>
      <c r="E397" s="198"/>
      <c r="F397" s="199" t="s">
        <v>178</v>
      </c>
      <c r="H397" s="200" t="n">
        <v>19</v>
      </c>
      <c r="I397" s="201"/>
      <c r="L397" s="197"/>
      <c r="M397" s="202"/>
      <c r="N397" s="203"/>
      <c r="O397" s="203"/>
      <c r="P397" s="203"/>
      <c r="Q397" s="203"/>
      <c r="R397" s="203"/>
      <c r="S397" s="203"/>
      <c r="T397" s="203"/>
      <c r="U397" s="204"/>
      <c r="AT397" s="198" t="s">
        <v>174</v>
      </c>
      <c r="AU397" s="198" t="s">
        <v>83</v>
      </c>
      <c r="AV397" s="196" t="s">
        <v>172</v>
      </c>
      <c r="AW397" s="196" t="s">
        <v>176</v>
      </c>
      <c r="AX397" s="196" t="s">
        <v>81</v>
      </c>
      <c r="AY397" s="198" t="s">
        <v>165</v>
      </c>
    </row>
    <row r="398" s="22" customFormat="true" ht="16.5" hidden="false" customHeight="true" outlineLevel="0" collapsed="false">
      <c r="B398" s="164"/>
      <c r="C398" s="165" t="s">
        <v>750</v>
      </c>
      <c r="D398" s="165" t="s">
        <v>167</v>
      </c>
      <c r="E398" s="166" t="s">
        <v>3327</v>
      </c>
      <c r="F398" s="167" t="s">
        <v>3328</v>
      </c>
      <c r="G398" s="168" t="s">
        <v>2447</v>
      </c>
      <c r="H398" s="169" t="n">
        <v>28</v>
      </c>
      <c r="I398" s="170"/>
      <c r="J398" s="171" t="n">
        <f aca="false">ROUND(I398*H398,2)</f>
        <v>0</v>
      </c>
      <c r="K398" s="167"/>
      <c r="L398" s="23"/>
      <c r="M398" s="172"/>
      <c r="N398" s="173" t="s">
        <v>44</v>
      </c>
      <c r="O398" s="54"/>
      <c r="P398" s="174" t="n">
        <f aca="false">O398*H398</f>
        <v>0</v>
      </c>
      <c r="Q398" s="174" t="n">
        <v>0</v>
      </c>
      <c r="R398" s="174" t="n">
        <f aca="false">Q398*H398</f>
        <v>0</v>
      </c>
      <c r="S398" s="174" t="n">
        <v>0</v>
      </c>
      <c r="T398" s="174" t="n">
        <f aca="false">S398*H398</f>
        <v>0</v>
      </c>
      <c r="U398" s="175"/>
      <c r="AR398" s="176" t="s">
        <v>273</v>
      </c>
      <c r="AT398" s="176" t="s">
        <v>167</v>
      </c>
      <c r="AU398" s="176" t="s">
        <v>83</v>
      </c>
      <c r="AY398" s="3" t="s">
        <v>165</v>
      </c>
      <c r="BE398" s="177" t="n">
        <f aca="false">IF(N398="základní",J398,0)</f>
        <v>0</v>
      </c>
      <c r="BF398" s="177" t="n">
        <f aca="false">IF(N398="snížená",J398,0)</f>
        <v>0</v>
      </c>
      <c r="BG398" s="177" t="n">
        <f aca="false">IF(N398="zákl. přenesená",J398,0)</f>
        <v>0</v>
      </c>
      <c r="BH398" s="177" t="n">
        <f aca="false">IF(N398="sníž. přenesená",J398,0)</f>
        <v>0</v>
      </c>
      <c r="BI398" s="177" t="n">
        <f aca="false">IF(N398="nulová",J398,0)</f>
        <v>0</v>
      </c>
      <c r="BJ398" s="3" t="s">
        <v>81</v>
      </c>
      <c r="BK398" s="177" t="n">
        <f aca="false">ROUND(I398*H398,2)</f>
        <v>0</v>
      </c>
      <c r="BL398" s="3" t="s">
        <v>273</v>
      </c>
      <c r="BM398" s="176" t="s">
        <v>3329</v>
      </c>
    </row>
    <row r="399" s="187" customFormat="true" ht="12" hidden="false" customHeight="false" outlineLevel="0" collapsed="false">
      <c r="B399" s="188"/>
      <c r="D399" s="180" t="s">
        <v>174</v>
      </c>
      <c r="E399" s="189"/>
      <c r="F399" s="190" t="s">
        <v>3072</v>
      </c>
      <c r="H399" s="191" t="n">
        <v>28</v>
      </c>
      <c r="I399" s="192"/>
      <c r="L399" s="188"/>
      <c r="M399" s="193"/>
      <c r="N399" s="194"/>
      <c r="O399" s="194"/>
      <c r="P399" s="194"/>
      <c r="Q399" s="194"/>
      <c r="R399" s="194"/>
      <c r="S399" s="194"/>
      <c r="T399" s="194"/>
      <c r="U399" s="195"/>
      <c r="AT399" s="189" t="s">
        <v>174</v>
      </c>
      <c r="AU399" s="189" t="s">
        <v>83</v>
      </c>
      <c r="AV399" s="187" t="s">
        <v>83</v>
      </c>
      <c r="AW399" s="187" t="s">
        <v>176</v>
      </c>
      <c r="AX399" s="187" t="s">
        <v>73</v>
      </c>
      <c r="AY399" s="189" t="s">
        <v>165</v>
      </c>
    </row>
    <row r="400" s="196" customFormat="true" ht="12" hidden="false" customHeight="false" outlineLevel="0" collapsed="false">
      <c r="B400" s="197"/>
      <c r="D400" s="180" t="s">
        <v>174</v>
      </c>
      <c r="E400" s="198"/>
      <c r="F400" s="199" t="s">
        <v>178</v>
      </c>
      <c r="H400" s="200" t="n">
        <v>28</v>
      </c>
      <c r="I400" s="201"/>
      <c r="L400" s="197"/>
      <c r="M400" s="202"/>
      <c r="N400" s="203"/>
      <c r="O400" s="203"/>
      <c r="P400" s="203"/>
      <c r="Q400" s="203"/>
      <c r="R400" s="203"/>
      <c r="S400" s="203"/>
      <c r="T400" s="203"/>
      <c r="U400" s="204"/>
      <c r="AT400" s="198" t="s">
        <v>174</v>
      </c>
      <c r="AU400" s="198" t="s">
        <v>83</v>
      </c>
      <c r="AV400" s="196" t="s">
        <v>172</v>
      </c>
      <c r="AW400" s="196" t="s">
        <v>176</v>
      </c>
      <c r="AX400" s="196" t="s">
        <v>81</v>
      </c>
      <c r="AY400" s="198" t="s">
        <v>165</v>
      </c>
    </row>
    <row r="401" s="22" customFormat="true" ht="16.5" hidden="false" customHeight="true" outlineLevel="0" collapsed="false">
      <c r="B401" s="164"/>
      <c r="C401" s="165" t="s">
        <v>755</v>
      </c>
      <c r="D401" s="165" t="s">
        <v>167</v>
      </c>
      <c r="E401" s="166" t="s">
        <v>3330</v>
      </c>
      <c r="F401" s="167" t="s">
        <v>3331</v>
      </c>
      <c r="G401" s="168" t="s">
        <v>2447</v>
      </c>
      <c r="H401" s="169" t="n">
        <v>1</v>
      </c>
      <c r="I401" s="170"/>
      <c r="J401" s="171" t="n">
        <f aca="false">ROUND(I401*H401,2)</f>
        <v>0</v>
      </c>
      <c r="K401" s="167"/>
      <c r="L401" s="23"/>
      <c r="M401" s="172"/>
      <c r="N401" s="173" t="s">
        <v>44</v>
      </c>
      <c r="O401" s="54"/>
      <c r="P401" s="174" t="n">
        <f aca="false">O401*H401</f>
        <v>0</v>
      </c>
      <c r="Q401" s="174" t="n">
        <v>0</v>
      </c>
      <c r="R401" s="174" t="n">
        <f aca="false">Q401*H401</f>
        <v>0</v>
      </c>
      <c r="S401" s="174" t="n">
        <v>0</v>
      </c>
      <c r="T401" s="174" t="n">
        <f aca="false">S401*H401</f>
        <v>0</v>
      </c>
      <c r="U401" s="175"/>
      <c r="AR401" s="176" t="s">
        <v>273</v>
      </c>
      <c r="AT401" s="176" t="s">
        <v>167</v>
      </c>
      <c r="AU401" s="176" t="s">
        <v>83</v>
      </c>
      <c r="AY401" s="3" t="s">
        <v>165</v>
      </c>
      <c r="BE401" s="177" t="n">
        <f aca="false">IF(N401="základní",J401,0)</f>
        <v>0</v>
      </c>
      <c r="BF401" s="177" t="n">
        <f aca="false">IF(N401="snížená",J401,0)</f>
        <v>0</v>
      </c>
      <c r="BG401" s="177" t="n">
        <f aca="false">IF(N401="zákl. přenesená",J401,0)</f>
        <v>0</v>
      </c>
      <c r="BH401" s="177" t="n">
        <f aca="false">IF(N401="sníž. přenesená",J401,0)</f>
        <v>0</v>
      </c>
      <c r="BI401" s="177" t="n">
        <f aca="false">IF(N401="nulová",J401,0)</f>
        <v>0</v>
      </c>
      <c r="BJ401" s="3" t="s">
        <v>81</v>
      </c>
      <c r="BK401" s="177" t="n">
        <f aca="false">ROUND(I401*H401,2)</f>
        <v>0</v>
      </c>
      <c r="BL401" s="3" t="s">
        <v>273</v>
      </c>
      <c r="BM401" s="176" t="s">
        <v>3332</v>
      </c>
    </row>
    <row r="402" s="187" customFormat="true" ht="12" hidden="false" customHeight="false" outlineLevel="0" collapsed="false">
      <c r="B402" s="188"/>
      <c r="D402" s="180" t="s">
        <v>174</v>
      </c>
      <c r="E402" s="189"/>
      <c r="F402" s="190" t="s">
        <v>3323</v>
      </c>
      <c r="H402" s="191" t="n">
        <v>1</v>
      </c>
      <c r="I402" s="192"/>
      <c r="L402" s="188"/>
      <c r="M402" s="193"/>
      <c r="N402" s="194"/>
      <c r="O402" s="194"/>
      <c r="P402" s="194"/>
      <c r="Q402" s="194"/>
      <c r="R402" s="194"/>
      <c r="S402" s="194"/>
      <c r="T402" s="194"/>
      <c r="U402" s="195"/>
      <c r="AT402" s="189" t="s">
        <v>174</v>
      </c>
      <c r="AU402" s="189" t="s">
        <v>83</v>
      </c>
      <c r="AV402" s="187" t="s">
        <v>83</v>
      </c>
      <c r="AW402" s="187" t="s">
        <v>176</v>
      </c>
      <c r="AX402" s="187" t="s">
        <v>73</v>
      </c>
      <c r="AY402" s="189" t="s">
        <v>165</v>
      </c>
    </row>
    <row r="403" s="196" customFormat="true" ht="12" hidden="false" customHeight="false" outlineLevel="0" collapsed="false">
      <c r="B403" s="197"/>
      <c r="D403" s="180" t="s">
        <v>174</v>
      </c>
      <c r="E403" s="198"/>
      <c r="F403" s="199" t="s">
        <v>178</v>
      </c>
      <c r="H403" s="200" t="n">
        <v>1</v>
      </c>
      <c r="I403" s="201"/>
      <c r="L403" s="197"/>
      <c r="M403" s="202"/>
      <c r="N403" s="203"/>
      <c r="O403" s="203"/>
      <c r="P403" s="203"/>
      <c r="Q403" s="203"/>
      <c r="R403" s="203"/>
      <c r="S403" s="203"/>
      <c r="T403" s="203"/>
      <c r="U403" s="204"/>
      <c r="AT403" s="198" t="s">
        <v>174</v>
      </c>
      <c r="AU403" s="198" t="s">
        <v>83</v>
      </c>
      <c r="AV403" s="196" t="s">
        <v>172</v>
      </c>
      <c r="AW403" s="196" t="s">
        <v>176</v>
      </c>
      <c r="AX403" s="196" t="s">
        <v>81</v>
      </c>
      <c r="AY403" s="198" t="s">
        <v>165</v>
      </c>
    </row>
    <row r="404" s="22" customFormat="true" ht="24" hidden="false" customHeight="true" outlineLevel="0" collapsed="false">
      <c r="B404" s="164"/>
      <c r="C404" s="165" t="s">
        <v>759</v>
      </c>
      <c r="D404" s="165" t="s">
        <v>167</v>
      </c>
      <c r="E404" s="166" t="s">
        <v>3333</v>
      </c>
      <c r="F404" s="167" t="s">
        <v>3334</v>
      </c>
      <c r="G404" s="168" t="s">
        <v>1999</v>
      </c>
      <c r="H404" s="169" t="n">
        <v>4</v>
      </c>
      <c r="I404" s="170"/>
      <c r="J404" s="171" t="n">
        <f aca="false">ROUND(I404*H404,2)</f>
        <v>0</v>
      </c>
      <c r="K404" s="167" t="s">
        <v>171</v>
      </c>
      <c r="L404" s="23"/>
      <c r="M404" s="172"/>
      <c r="N404" s="173" t="s">
        <v>44</v>
      </c>
      <c r="O404" s="54"/>
      <c r="P404" s="174" t="n">
        <f aca="false">O404*H404</f>
        <v>0</v>
      </c>
      <c r="Q404" s="174" t="n">
        <v>0.00493</v>
      </c>
      <c r="R404" s="174" t="n">
        <f aca="false">Q404*H404</f>
        <v>0.01972</v>
      </c>
      <c r="S404" s="174" t="n">
        <v>0</v>
      </c>
      <c r="T404" s="174" t="n">
        <f aca="false">S404*H404</f>
        <v>0</v>
      </c>
      <c r="U404" s="175"/>
      <c r="AR404" s="176" t="s">
        <v>273</v>
      </c>
      <c r="AT404" s="176" t="s">
        <v>167</v>
      </c>
      <c r="AU404" s="176" t="s">
        <v>83</v>
      </c>
      <c r="AY404" s="3" t="s">
        <v>165</v>
      </c>
      <c r="BE404" s="177" t="n">
        <f aca="false">IF(N404="základní",J404,0)</f>
        <v>0</v>
      </c>
      <c r="BF404" s="177" t="n">
        <f aca="false">IF(N404="snížená",J404,0)</f>
        <v>0</v>
      </c>
      <c r="BG404" s="177" t="n">
        <f aca="false">IF(N404="zákl. přenesená",J404,0)</f>
        <v>0</v>
      </c>
      <c r="BH404" s="177" t="n">
        <f aca="false">IF(N404="sníž. přenesená",J404,0)</f>
        <v>0</v>
      </c>
      <c r="BI404" s="177" t="n">
        <f aca="false">IF(N404="nulová",J404,0)</f>
        <v>0</v>
      </c>
      <c r="BJ404" s="3" t="s">
        <v>81</v>
      </c>
      <c r="BK404" s="177" t="n">
        <f aca="false">ROUND(I404*H404,2)</f>
        <v>0</v>
      </c>
      <c r="BL404" s="3" t="s">
        <v>273</v>
      </c>
      <c r="BM404" s="176" t="s">
        <v>3335</v>
      </c>
    </row>
    <row r="405" s="187" customFormat="true" ht="12" hidden="false" customHeight="false" outlineLevel="0" collapsed="false">
      <c r="B405" s="188"/>
      <c r="D405" s="180" t="s">
        <v>174</v>
      </c>
      <c r="E405" s="189"/>
      <c r="F405" s="190" t="s">
        <v>3336</v>
      </c>
      <c r="H405" s="191" t="n">
        <v>4</v>
      </c>
      <c r="I405" s="192"/>
      <c r="L405" s="188"/>
      <c r="M405" s="193"/>
      <c r="N405" s="194"/>
      <c r="O405" s="194"/>
      <c r="P405" s="194"/>
      <c r="Q405" s="194"/>
      <c r="R405" s="194"/>
      <c r="S405" s="194"/>
      <c r="T405" s="194"/>
      <c r="U405" s="195"/>
      <c r="AT405" s="189" t="s">
        <v>174</v>
      </c>
      <c r="AU405" s="189" t="s">
        <v>83</v>
      </c>
      <c r="AV405" s="187" t="s">
        <v>83</v>
      </c>
      <c r="AW405" s="187" t="s">
        <v>176</v>
      </c>
      <c r="AX405" s="187" t="s">
        <v>73</v>
      </c>
      <c r="AY405" s="189" t="s">
        <v>165</v>
      </c>
    </row>
    <row r="406" s="196" customFormat="true" ht="12" hidden="false" customHeight="false" outlineLevel="0" collapsed="false">
      <c r="B406" s="197"/>
      <c r="D406" s="180" t="s">
        <v>174</v>
      </c>
      <c r="E406" s="198"/>
      <c r="F406" s="199" t="s">
        <v>178</v>
      </c>
      <c r="H406" s="200" t="n">
        <v>4</v>
      </c>
      <c r="I406" s="201"/>
      <c r="L406" s="197"/>
      <c r="M406" s="202"/>
      <c r="N406" s="203"/>
      <c r="O406" s="203"/>
      <c r="P406" s="203"/>
      <c r="Q406" s="203"/>
      <c r="R406" s="203"/>
      <c r="S406" s="203"/>
      <c r="T406" s="203"/>
      <c r="U406" s="204"/>
      <c r="AT406" s="198" t="s">
        <v>174</v>
      </c>
      <c r="AU406" s="198" t="s">
        <v>83</v>
      </c>
      <c r="AV406" s="196" t="s">
        <v>172</v>
      </c>
      <c r="AW406" s="196" t="s">
        <v>176</v>
      </c>
      <c r="AX406" s="196" t="s">
        <v>81</v>
      </c>
      <c r="AY406" s="198" t="s">
        <v>165</v>
      </c>
    </row>
    <row r="407" s="22" customFormat="true" ht="24" hidden="false" customHeight="true" outlineLevel="0" collapsed="false">
      <c r="B407" s="164"/>
      <c r="C407" s="165" t="s">
        <v>765</v>
      </c>
      <c r="D407" s="165" t="s">
        <v>167</v>
      </c>
      <c r="E407" s="166" t="s">
        <v>3337</v>
      </c>
      <c r="F407" s="167" t="s">
        <v>3338</v>
      </c>
      <c r="G407" s="168" t="s">
        <v>1999</v>
      </c>
      <c r="H407" s="169" t="n">
        <v>6</v>
      </c>
      <c r="I407" s="170"/>
      <c r="J407" s="171" t="n">
        <f aca="false">ROUND(I407*H407,2)</f>
        <v>0</v>
      </c>
      <c r="K407" s="167" t="s">
        <v>171</v>
      </c>
      <c r="L407" s="23"/>
      <c r="M407" s="172"/>
      <c r="N407" s="173" t="s">
        <v>44</v>
      </c>
      <c r="O407" s="54"/>
      <c r="P407" s="174" t="n">
        <f aca="false">O407*H407</f>
        <v>0</v>
      </c>
      <c r="Q407" s="174" t="n">
        <v>0.0147</v>
      </c>
      <c r="R407" s="174" t="n">
        <f aca="false">Q407*H407</f>
        <v>0.0882</v>
      </c>
      <c r="S407" s="174" t="n">
        <v>0</v>
      </c>
      <c r="T407" s="174" t="n">
        <f aca="false">S407*H407</f>
        <v>0</v>
      </c>
      <c r="U407" s="175"/>
      <c r="AR407" s="176" t="s">
        <v>273</v>
      </c>
      <c r="AT407" s="176" t="s">
        <v>167</v>
      </c>
      <c r="AU407" s="176" t="s">
        <v>83</v>
      </c>
      <c r="AY407" s="3" t="s">
        <v>165</v>
      </c>
      <c r="BE407" s="177" t="n">
        <f aca="false">IF(N407="základní",J407,0)</f>
        <v>0</v>
      </c>
      <c r="BF407" s="177" t="n">
        <f aca="false">IF(N407="snížená",J407,0)</f>
        <v>0</v>
      </c>
      <c r="BG407" s="177" t="n">
        <f aca="false">IF(N407="zákl. přenesená",J407,0)</f>
        <v>0</v>
      </c>
      <c r="BH407" s="177" t="n">
        <f aca="false">IF(N407="sníž. přenesená",J407,0)</f>
        <v>0</v>
      </c>
      <c r="BI407" s="177" t="n">
        <f aca="false">IF(N407="nulová",J407,0)</f>
        <v>0</v>
      </c>
      <c r="BJ407" s="3" t="s">
        <v>81</v>
      </c>
      <c r="BK407" s="177" t="n">
        <f aca="false">ROUND(I407*H407,2)</f>
        <v>0</v>
      </c>
      <c r="BL407" s="3" t="s">
        <v>273</v>
      </c>
      <c r="BM407" s="176" t="s">
        <v>3339</v>
      </c>
    </row>
    <row r="408" s="187" customFormat="true" ht="12" hidden="false" customHeight="false" outlineLevel="0" collapsed="false">
      <c r="B408" s="188"/>
      <c r="D408" s="180" t="s">
        <v>174</v>
      </c>
      <c r="E408" s="189"/>
      <c r="F408" s="190" t="s">
        <v>3089</v>
      </c>
      <c r="H408" s="191" t="n">
        <v>6</v>
      </c>
      <c r="I408" s="192"/>
      <c r="L408" s="188"/>
      <c r="M408" s="193"/>
      <c r="N408" s="194"/>
      <c r="O408" s="194"/>
      <c r="P408" s="194"/>
      <c r="Q408" s="194"/>
      <c r="R408" s="194"/>
      <c r="S408" s="194"/>
      <c r="T408" s="194"/>
      <c r="U408" s="195"/>
      <c r="AT408" s="189" t="s">
        <v>174</v>
      </c>
      <c r="AU408" s="189" t="s">
        <v>83</v>
      </c>
      <c r="AV408" s="187" t="s">
        <v>83</v>
      </c>
      <c r="AW408" s="187" t="s">
        <v>176</v>
      </c>
      <c r="AX408" s="187" t="s">
        <v>73</v>
      </c>
      <c r="AY408" s="189" t="s">
        <v>165</v>
      </c>
    </row>
    <row r="409" s="196" customFormat="true" ht="12" hidden="false" customHeight="false" outlineLevel="0" collapsed="false">
      <c r="B409" s="197"/>
      <c r="D409" s="180" t="s">
        <v>174</v>
      </c>
      <c r="E409" s="198"/>
      <c r="F409" s="199" t="s">
        <v>178</v>
      </c>
      <c r="H409" s="200" t="n">
        <v>6</v>
      </c>
      <c r="I409" s="201"/>
      <c r="L409" s="197"/>
      <c r="M409" s="202"/>
      <c r="N409" s="203"/>
      <c r="O409" s="203"/>
      <c r="P409" s="203"/>
      <c r="Q409" s="203"/>
      <c r="R409" s="203"/>
      <c r="S409" s="203"/>
      <c r="T409" s="203"/>
      <c r="U409" s="204"/>
      <c r="AT409" s="198" t="s">
        <v>174</v>
      </c>
      <c r="AU409" s="198" t="s">
        <v>83</v>
      </c>
      <c r="AV409" s="196" t="s">
        <v>172</v>
      </c>
      <c r="AW409" s="196" t="s">
        <v>176</v>
      </c>
      <c r="AX409" s="196" t="s">
        <v>81</v>
      </c>
      <c r="AY409" s="198" t="s">
        <v>165</v>
      </c>
    </row>
    <row r="410" s="22" customFormat="true" ht="24" hidden="false" customHeight="true" outlineLevel="0" collapsed="false">
      <c r="B410" s="164"/>
      <c r="C410" s="165" t="s">
        <v>776</v>
      </c>
      <c r="D410" s="165" t="s">
        <v>167</v>
      </c>
      <c r="E410" s="166" t="s">
        <v>3340</v>
      </c>
      <c r="F410" s="167" t="s">
        <v>3341</v>
      </c>
      <c r="G410" s="168" t="s">
        <v>1999</v>
      </c>
      <c r="H410" s="169" t="n">
        <v>37</v>
      </c>
      <c r="I410" s="170"/>
      <c r="J410" s="171" t="n">
        <f aca="false">ROUND(I410*H410,2)</f>
        <v>0</v>
      </c>
      <c r="K410" s="167"/>
      <c r="L410" s="23"/>
      <c r="M410" s="172"/>
      <c r="N410" s="173" t="s">
        <v>44</v>
      </c>
      <c r="O410" s="54"/>
      <c r="P410" s="174" t="n">
        <f aca="false">O410*H410</f>
        <v>0</v>
      </c>
      <c r="Q410" s="174" t="n">
        <v>0</v>
      </c>
      <c r="R410" s="174" t="n">
        <f aca="false">Q410*H410</f>
        <v>0</v>
      </c>
      <c r="S410" s="174" t="n">
        <v>0</v>
      </c>
      <c r="T410" s="174" t="n">
        <f aca="false">S410*H410</f>
        <v>0</v>
      </c>
      <c r="U410" s="175"/>
      <c r="AR410" s="176" t="s">
        <v>273</v>
      </c>
      <c r="AT410" s="176" t="s">
        <v>167</v>
      </c>
      <c r="AU410" s="176" t="s">
        <v>83</v>
      </c>
      <c r="AY410" s="3" t="s">
        <v>165</v>
      </c>
      <c r="BE410" s="177" t="n">
        <f aca="false">IF(N410="základní",J410,0)</f>
        <v>0</v>
      </c>
      <c r="BF410" s="177" t="n">
        <f aca="false">IF(N410="snížená",J410,0)</f>
        <v>0</v>
      </c>
      <c r="BG410" s="177" t="n">
        <f aca="false">IF(N410="zákl. přenesená",J410,0)</f>
        <v>0</v>
      </c>
      <c r="BH410" s="177" t="n">
        <f aca="false">IF(N410="sníž. přenesená",J410,0)</f>
        <v>0</v>
      </c>
      <c r="BI410" s="177" t="n">
        <f aca="false">IF(N410="nulová",J410,0)</f>
        <v>0</v>
      </c>
      <c r="BJ410" s="3" t="s">
        <v>81</v>
      </c>
      <c r="BK410" s="177" t="n">
        <f aca="false">ROUND(I410*H410,2)</f>
        <v>0</v>
      </c>
      <c r="BL410" s="3" t="s">
        <v>273</v>
      </c>
      <c r="BM410" s="176" t="s">
        <v>3342</v>
      </c>
    </row>
    <row r="411" s="187" customFormat="true" ht="12" hidden="false" customHeight="false" outlineLevel="0" collapsed="false">
      <c r="B411" s="188"/>
      <c r="D411" s="180" t="s">
        <v>174</v>
      </c>
      <c r="E411" s="189"/>
      <c r="F411" s="190" t="s">
        <v>3343</v>
      </c>
      <c r="H411" s="191" t="n">
        <v>8</v>
      </c>
      <c r="I411" s="192"/>
      <c r="L411" s="188"/>
      <c r="M411" s="193"/>
      <c r="N411" s="194"/>
      <c r="O411" s="194"/>
      <c r="P411" s="194"/>
      <c r="Q411" s="194"/>
      <c r="R411" s="194"/>
      <c r="S411" s="194"/>
      <c r="T411" s="194"/>
      <c r="U411" s="195"/>
      <c r="AT411" s="189" t="s">
        <v>174</v>
      </c>
      <c r="AU411" s="189" t="s">
        <v>83</v>
      </c>
      <c r="AV411" s="187" t="s">
        <v>83</v>
      </c>
      <c r="AW411" s="187" t="s">
        <v>176</v>
      </c>
      <c r="AX411" s="187" t="s">
        <v>73</v>
      </c>
      <c r="AY411" s="189" t="s">
        <v>165</v>
      </c>
    </row>
    <row r="412" s="187" customFormat="true" ht="12" hidden="false" customHeight="false" outlineLevel="0" collapsed="false">
      <c r="B412" s="188"/>
      <c r="D412" s="180" t="s">
        <v>174</v>
      </c>
      <c r="E412" s="189"/>
      <c r="F412" s="190" t="s">
        <v>3088</v>
      </c>
      <c r="H412" s="191" t="n">
        <v>28</v>
      </c>
      <c r="I412" s="192"/>
      <c r="L412" s="188"/>
      <c r="M412" s="193"/>
      <c r="N412" s="194"/>
      <c r="O412" s="194"/>
      <c r="P412" s="194"/>
      <c r="Q412" s="194"/>
      <c r="R412" s="194"/>
      <c r="S412" s="194"/>
      <c r="T412" s="194"/>
      <c r="U412" s="195"/>
      <c r="AT412" s="189" t="s">
        <v>174</v>
      </c>
      <c r="AU412" s="189" t="s">
        <v>83</v>
      </c>
      <c r="AV412" s="187" t="s">
        <v>83</v>
      </c>
      <c r="AW412" s="187" t="s">
        <v>176</v>
      </c>
      <c r="AX412" s="187" t="s">
        <v>73</v>
      </c>
      <c r="AY412" s="189" t="s">
        <v>165</v>
      </c>
    </row>
    <row r="413" s="187" customFormat="true" ht="12" hidden="false" customHeight="false" outlineLevel="0" collapsed="false">
      <c r="B413" s="188"/>
      <c r="D413" s="180" t="s">
        <v>174</v>
      </c>
      <c r="E413" s="189"/>
      <c r="F413" s="190" t="s">
        <v>3319</v>
      </c>
      <c r="H413" s="191" t="n">
        <v>1</v>
      </c>
      <c r="I413" s="192"/>
      <c r="L413" s="188"/>
      <c r="M413" s="193"/>
      <c r="N413" s="194"/>
      <c r="O413" s="194"/>
      <c r="P413" s="194"/>
      <c r="Q413" s="194"/>
      <c r="R413" s="194"/>
      <c r="S413" s="194"/>
      <c r="T413" s="194"/>
      <c r="U413" s="195"/>
      <c r="AT413" s="189" t="s">
        <v>174</v>
      </c>
      <c r="AU413" s="189" t="s">
        <v>83</v>
      </c>
      <c r="AV413" s="187" t="s">
        <v>83</v>
      </c>
      <c r="AW413" s="187" t="s">
        <v>176</v>
      </c>
      <c r="AX413" s="187" t="s">
        <v>73</v>
      </c>
      <c r="AY413" s="189" t="s">
        <v>165</v>
      </c>
    </row>
    <row r="414" s="196" customFormat="true" ht="12" hidden="false" customHeight="false" outlineLevel="0" collapsed="false">
      <c r="B414" s="197"/>
      <c r="D414" s="180" t="s">
        <v>174</v>
      </c>
      <c r="E414" s="198"/>
      <c r="F414" s="199" t="s">
        <v>178</v>
      </c>
      <c r="H414" s="200" t="n">
        <v>37</v>
      </c>
      <c r="I414" s="201"/>
      <c r="L414" s="197"/>
      <c r="M414" s="202"/>
      <c r="N414" s="203"/>
      <c r="O414" s="203"/>
      <c r="P414" s="203"/>
      <c r="Q414" s="203"/>
      <c r="R414" s="203"/>
      <c r="S414" s="203"/>
      <c r="T414" s="203"/>
      <c r="U414" s="204"/>
      <c r="AT414" s="198" t="s">
        <v>174</v>
      </c>
      <c r="AU414" s="198" t="s">
        <v>83</v>
      </c>
      <c r="AV414" s="196" t="s">
        <v>172</v>
      </c>
      <c r="AW414" s="196" t="s">
        <v>176</v>
      </c>
      <c r="AX414" s="196" t="s">
        <v>81</v>
      </c>
      <c r="AY414" s="198" t="s">
        <v>165</v>
      </c>
    </row>
    <row r="415" s="22" customFormat="true" ht="16.5" hidden="false" customHeight="true" outlineLevel="0" collapsed="false">
      <c r="B415" s="164"/>
      <c r="C415" s="165" t="s">
        <v>780</v>
      </c>
      <c r="D415" s="165" t="s">
        <v>167</v>
      </c>
      <c r="E415" s="166" t="s">
        <v>3344</v>
      </c>
      <c r="F415" s="167" t="s">
        <v>3345</v>
      </c>
      <c r="G415" s="168" t="s">
        <v>1999</v>
      </c>
      <c r="H415" s="169" t="n">
        <v>156</v>
      </c>
      <c r="I415" s="170"/>
      <c r="J415" s="171" t="n">
        <f aca="false">ROUND(I415*H415,2)</f>
        <v>0</v>
      </c>
      <c r="K415" s="167" t="s">
        <v>171</v>
      </c>
      <c r="L415" s="23"/>
      <c r="M415" s="172"/>
      <c r="N415" s="173" t="s">
        <v>44</v>
      </c>
      <c r="O415" s="54"/>
      <c r="P415" s="174" t="n">
        <f aca="false">O415*H415</f>
        <v>0</v>
      </c>
      <c r="Q415" s="174" t="n">
        <v>0</v>
      </c>
      <c r="R415" s="174" t="n">
        <f aca="false">Q415*H415</f>
        <v>0</v>
      </c>
      <c r="S415" s="174" t="n">
        <v>0</v>
      </c>
      <c r="T415" s="174" t="n">
        <f aca="false">S415*H415</f>
        <v>0</v>
      </c>
      <c r="U415" s="175"/>
      <c r="AR415" s="176" t="s">
        <v>273</v>
      </c>
      <c r="AT415" s="176" t="s">
        <v>167</v>
      </c>
      <c r="AU415" s="176" t="s">
        <v>83</v>
      </c>
      <c r="AY415" s="3" t="s">
        <v>165</v>
      </c>
      <c r="BE415" s="177" t="n">
        <f aca="false">IF(N415="základní",J415,0)</f>
        <v>0</v>
      </c>
      <c r="BF415" s="177" t="n">
        <f aca="false">IF(N415="snížená",J415,0)</f>
        <v>0</v>
      </c>
      <c r="BG415" s="177" t="n">
        <f aca="false">IF(N415="zákl. přenesená",J415,0)</f>
        <v>0</v>
      </c>
      <c r="BH415" s="177" t="n">
        <f aca="false">IF(N415="sníž. přenesená",J415,0)</f>
        <v>0</v>
      </c>
      <c r="BI415" s="177" t="n">
        <f aca="false">IF(N415="nulová",J415,0)</f>
        <v>0</v>
      </c>
      <c r="BJ415" s="3" t="s">
        <v>81</v>
      </c>
      <c r="BK415" s="177" t="n">
        <f aca="false">ROUND(I415*H415,2)</f>
        <v>0</v>
      </c>
      <c r="BL415" s="3" t="s">
        <v>273</v>
      </c>
      <c r="BM415" s="176" t="s">
        <v>3346</v>
      </c>
    </row>
    <row r="416" s="187" customFormat="true" ht="12" hidden="false" customHeight="false" outlineLevel="0" collapsed="false">
      <c r="B416" s="188"/>
      <c r="D416" s="180" t="s">
        <v>174</v>
      </c>
      <c r="E416" s="189"/>
      <c r="F416" s="190" t="s">
        <v>3210</v>
      </c>
      <c r="H416" s="191" t="n">
        <v>38</v>
      </c>
      <c r="I416" s="192"/>
      <c r="L416" s="188"/>
      <c r="M416" s="193"/>
      <c r="N416" s="194"/>
      <c r="O416" s="194"/>
      <c r="P416" s="194"/>
      <c r="Q416" s="194"/>
      <c r="R416" s="194"/>
      <c r="S416" s="194"/>
      <c r="T416" s="194"/>
      <c r="U416" s="195"/>
      <c r="AT416" s="189" t="s">
        <v>174</v>
      </c>
      <c r="AU416" s="189" t="s">
        <v>83</v>
      </c>
      <c r="AV416" s="187" t="s">
        <v>83</v>
      </c>
      <c r="AW416" s="187" t="s">
        <v>176</v>
      </c>
      <c r="AX416" s="187" t="s">
        <v>73</v>
      </c>
      <c r="AY416" s="189" t="s">
        <v>165</v>
      </c>
    </row>
    <row r="417" s="187" customFormat="true" ht="12" hidden="false" customHeight="false" outlineLevel="0" collapsed="false">
      <c r="B417" s="188"/>
      <c r="D417" s="180" t="s">
        <v>174</v>
      </c>
      <c r="E417" s="189"/>
      <c r="F417" s="190" t="s">
        <v>3347</v>
      </c>
      <c r="H417" s="191" t="n">
        <v>2</v>
      </c>
      <c r="I417" s="192"/>
      <c r="L417" s="188"/>
      <c r="M417" s="193"/>
      <c r="N417" s="194"/>
      <c r="O417" s="194"/>
      <c r="P417" s="194"/>
      <c r="Q417" s="194"/>
      <c r="R417" s="194"/>
      <c r="S417" s="194"/>
      <c r="T417" s="194"/>
      <c r="U417" s="195"/>
      <c r="AT417" s="189" t="s">
        <v>174</v>
      </c>
      <c r="AU417" s="189" t="s">
        <v>83</v>
      </c>
      <c r="AV417" s="187" t="s">
        <v>83</v>
      </c>
      <c r="AW417" s="187" t="s">
        <v>176</v>
      </c>
      <c r="AX417" s="187" t="s">
        <v>73</v>
      </c>
      <c r="AY417" s="189" t="s">
        <v>165</v>
      </c>
    </row>
    <row r="418" s="187" customFormat="true" ht="12" hidden="false" customHeight="false" outlineLevel="0" collapsed="false">
      <c r="B418" s="188"/>
      <c r="D418" s="180" t="s">
        <v>174</v>
      </c>
      <c r="E418" s="189"/>
      <c r="F418" s="190" t="s">
        <v>3209</v>
      </c>
      <c r="H418" s="191" t="n">
        <v>56</v>
      </c>
      <c r="I418" s="192"/>
      <c r="L418" s="188"/>
      <c r="M418" s="193"/>
      <c r="N418" s="194"/>
      <c r="O418" s="194"/>
      <c r="P418" s="194"/>
      <c r="Q418" s="194"/>
      <c r="R418" s="194"/>
      <c r="S418" s="194"/>
      <c r="T418" s="194"/>
      <c r="U418" s="195"/>
      <c r="AT418" s="189" t="s">
        <v>174</v>
      </c>
      <c r="AU418" s="189" t="s">
        <v>83</v>
      </c>
      <c r="AV418" s="187" t="s">
        <v>83</v>
      </c>
      <c r="AW418" s="187" t="s">
        <v>176</v>
      </c>
      <c r="AX418" s="187" t="s">
        <v>73</v>
      </c>
      <c r="AY418" s="189" t="s">
        <v>165</v>
      </c>
    </row>
    <row r="419" s="187" customFormat="true" ht="12" hidden="false" customHeight="false" outlineLevel="0" collapsed="false">
      <c r="B419" s="188"/>
      <c r="D419" s="180" t="s">
        <v>174</v>
      </c>
      <c r="E419" s="189"/>
      <c r="F419" s="190" t="s">
        <v>3212</v>
      </c>
      <c r="H419" s="191" t="n">
        <v>10</v>
      </c>
      <c r="I419" s="192"/>
      <c r="L419" s="188"/>
      <c r="M419" s="193"/>
      <c r="N419" s="194"/>
      <c r="O419" s="194"/>
      <c r="P419" s="194"/>
      <c r="Q419" s="194"/>
      <c r="R419" s="194"/>
      <c r="S419" s="194"/>
      <c r="T419" s="194"/>
      <c r="U419" s="195"/>
      <c r="AT419" s="189" t="s">
        <v>174</v>
      </c>
      <c r="AU419" s="189" t="s">
        <v>83</v>
      </c>
      <c r="AV419" s="187" t="s">
        <v>83</v>
      </c>
      <c r="AW419" s="187" t="s">
        <v>176</v>
      </c>
      <c r="AX419" s="187" t="s">
        <v>73</v>
      </c>
      <c r="AY419" s="189" t="s">
        <v>165</v>
      </c>
    </row>
    <row r="420" s="187" customFormat="true" ht="12" hidden="false" customHeight="false" outlineLevel="0" collapsed="false">
      <c r="B420" s="188"/>
      <c r="D420" s="180" t="s">
        <v>174</v>
      </c>
      <c r="E420" s="189"/>
      <c r="F420" s="190" t="s">
        <v>3213</v>
      </c>
      <c r="H420" s="191" t="n">
        <v>6</v>
      </c>
      <c r="I420" s="192"/>
      <c r="L420" s="188"/>
      <c r="M420" s="193"/>
      <c r="N420" s="194"/>
      <c r="O420" s="194"/>
      <c r="P420" s="194"/>
      <c r="Q420" s="194"/>
      <c r="R420" s="194"/>
      <c r="S420" s="194"/>
      <c r="T420" s="194"/>
      <c r="U420" s="195"/>
      <c r="AT420" s="189" t="s">
        <v>174</v>
      </c>
      <c r="AU420" s="189" t="s">
        <v>83</v>
      </c>
      <c r="AV420" s="187" t="s">
        <v>83</v>
      </c>
      <c r="AW420" s="187" t="s">
        <v>176</v>
      </c>
      <c r="AX420" s="187" t="s">
        <v>73</v>
      </c>
      <c r="AY420" s="189" t="s">
        <v>165</v>
      </c>
    </row>
    <row r="421" s="187" customFormat="true" ht="12" hidden="false" customHeight="false" outlineLevel="0" collapsed="false">
      <c r="B421" s="188"/>
      <c r="D421" s="180" t="s">
        <v>174</v>
      </c>
      <c r="E421" s="189"/>
      <c r="F421" s="190" t="s">
        <v>3215</v>
      </c>
      <c r="H421" s="191" t="n">
        <v>5</v>
      </c>
      <c r="I421" s="192"/>
      <c r="L421" s="188"/>
      <c r="M421" s="193"/>
      <c r="N421" s="194"/>
      <c r="O421" s="194"/>
      <c r="P421" s="194"/>
      <c r="Q421" s="194"/>
      <c r="R421" s="194"/>
      <c r="S421" s="194"/>
      <c r="T421" s="194"/>
      <c r="U421" s="195"/>
      <c r="AT421" s="189" t="s">
        <v>174</v>
      </c>
      <c r="AU421" s="189" t="s">
        <v>83</v>
      </c>
      <c r="AV421" s="187" t="s">
        <v>83</v>
      </c>
      <c r="AW421" s="187" t="s">
        <v>176</v>
      </c>
      <c r="AX421" s="187" t="s">
        <v>73</v>
      </c>
      <c r="AY421" s="189" t="s">
        <v>165</v>
      </c>
    </row>
    <row r="422" s="187" customFormat="true" ht="12" hidden="false" customHeight="false" outlineLevel="0" collapsed="false">
      <c r="B422" s="188"/>
      <c r="D422" s="180" t="s">
        <v>174</v>
      </c>
      <c r="E422" s="189"/>
      <c r="F422" s="190" t="s">
        <v>3216</v>
      </c>
      <c r="H422" s="191" t="n">
        <v>2</v>
      </c>
      <c r="I422" s="192"/>
      <c r="L422" s="188"/>
      <c r="M422" s="193"/>
      <c r="N422" s="194"/>
      <c r="O422" s="194"/>
      <c r="P422" s="194"/>
      <c r="Q422" s="194"/>
      <c r="R422" s="194"/>
      <c r="S422" s="194"/>
      <c r="T422" s="194"/>
      <c r="U422" s="195"/>
      <c r="AT422" s="189" t="s">
        <v>174</v>
      </c>
      <c r="AU422" s="189" t="s">
        <v>83</v>
      </c>
      <c r="AV422" s="187" t="s">
        <v>83</v>
      </c>
      <c r="AW422" s="187" t="s">
        <v>176</v>
      </c>
      <c r="AX422" s="187" t="s">
        <v>73</v>
      </c>
      <c r="AY422" s="189" t="s">
        <v>165</v>
      </c>
    </row>
    <row r="423" s="187" customFormat="true" ht="12" hidden="false" customHeight="false" outlineLevel="0" collapsed="false">
      <c r="B423" s="188"/>
      <c r="D423" s="180" t="s">
        <v>174</v>
      </c>
      <c r="E423" s="189"/>
      <c r="F423" s="190" t="s">
        <v>3217</v>
      </c>
      <c r="H423" s="191" t="n">
        <v>8</v>
      </c>
      <c r="I423" s="192"/>
      <c r="L423" s="188"/>
      <c r="M423" s="193"/>
      <c r="N423" s="194"/>
      <c r="O423" s="194"/>
      <c r="P423" s="194"/>
      <c r="Q423" s="194"/>
      <c r="R423" s="194"/>
      <c r="S423" s="194"/>
      <c r="T423" s="194"/>
      <c r="U423" s="195"/>
      <c r="AT423" s="189" t="s">
        <v>174</v>
      </c>
      <c r="AU423" s="189" t="s">
        <v>83</v>
      </c>
      <c r="AV423" s="187" t="s">
        <v>83</v>
      </c>
      <c r="AW423" s="187" t="s">
        <v>176</v>
      </c>
      <c r="AX423" s="187" t="s">
        <v>73</v>
      </c>
      <c r="AY423" s="189" t="s">
        <v>165</v>
      </c>
    </row>
    <row r="424" s="187" customFormat="true" ht="12" hidden="false" customHeight="false" outlineLevel="0" collapsed="false">
      <c r="B424" s="188"/>
      <c r="D424" s="180" t="s">
        <v>174</v>
      </c>
      <c r="E424" s="189"/>
      <c r="F424" s="190" t="s">
        <v>3218</v>
      </c>
      <c r="H424" s="191" t="n">
        <v>1</v>
      </c>
      <c r="I424" s="192"/>
      <c r="L424" s="188"/>
      <c r="M424" s="193"/>
      <c r="N424" s="194"/>
      <c r="O424" s="194"/>
      <c r="P424" s="194"/>
      <c r="Q424" s="194"/>
      <c r="R424" s="194"/>
      <c r="S424" s="194"/>
      <c r="T424" s="194"/>
      <c r="U424" s="195"/>
      <c r="AT424" s="189" t="s">
        <v>174</v>
      </c>
      <c r="AU424" s="189" t="s">
        <v>83</v>
      </c>
      <c r="AV424" s="187" t="s">
        <v>83</v>
      </c>
      <c r="AW424" s="187" t="s">
        <v>176</v>
      </c>
      <c r="AX424" s="187" t="s">
        <v>73</v>
      </c>
      <c r="AY424" s="189" t="s">
        <v>165</v>
      </c>
    </row>
    <row r="425" s="187" customFormat="true" ht="12" hidden="false" customHeight="false" outlineLevel="0" collapsed="false">
      <c r="B425" s="188"/>
      <c r="D425" s="180" t="s">
        <v>174</v>
      </c>
      <c r="E425" s="189"/>
      <c r="F425" s="190" t="s">
        <v>3219</v>
      </c>
      <c r="H425" s="191" t="n">
        <v>28</v>
      </c>
      <c r="I425" s="192"/>
      <c r="L425" s="188"/>
      <c r="M425" s="193"/>
      <c r="N425" s="194"/>
      <c r="O425" s="194"/>
      <c r="P425" s="194"/>
      <c r="Q425" s="194"/>
      <c r="R425" s="194"/>
      <c r="S425" s="194"/>
      <c r="T425" s="194"/>
      <c r="U425" s="195"/>
      <c r="AT425" s="189" t="s">
        <v>174</v>
      </c>
      <c r="AU425" s="189" t="s">
        <v>83</v>
      </c>
      <c r="AV425" s="187" t="s">
        <v>83</v>
      </c>
      <c r="AW425" s="187" t="s">
        <v>176</v>
      </c>
      <c r="AX425" s="187" t="s">
        <v>73</v>
      </c>
      <c r="AY425" s="189" t="s">
        <v>165</v>
      </c>
    </row>
    <row r="426" s="196" customFormat="true" ht="12" hidden="false" customHeight="false" outlineLevel="0" collapsed="false">
      <c r="B426" s="197"/>
      <c r="D426" s="180" t="s">
        <v>174</v>
      </c>
      <c r="E426" s="198"/>
      <c r="F426" s="199" t="s">
        <v>178</v>
      </c>
      <c r="H426" s="200" t="n">
        <v>156</v>
      </c>
      <c r="I426" s="201"/>
      <c r="L426" s="197"/>
      <c r="M426" s="202"/>
      <c r="N426" s="203"/>
      <c r="O426" s="203"/>
      <c r="P426" s="203"/>
      <c r="Q426" s="203"/>
      <c r="R426" s="203"/>
      <c r="S426" s="203"/>
      <c r="T426" s="203"/>
      <c r="U426" s="204"/>
      <c r="AT426" s="198" t="s">
        <v>174</v>
      </c>
      <c r="AU426" s="198" t="s">
        <v>83</v>
      </c>
      <c r="AV426" s="196" t="s">
        <v>172</v>
      </c>
      <c r="AW426" s="196" t="s">
        <v>176</v>
      </c>
      <c r="AX426" s="196" t="s">
        <v>81</v>
      </c>
      <c r="AY426" s="198" t="s">
        <v>165</v>
      </c>
    </row>
    <row r="427" s="22" customFormat="true" ht="24" hidden="false" customHeight="true" outlineLevel="0" collapsed="false">
      <c r="B427" s="164"/>
      <c r="C427" s="165" t="s">
        <v>785</v>
      </c>
      <c r="D427" s="165" t="s">
        <v>167</v>
      </c>
      <c r="E427" s="166" t="s">
        <v>3348</v>
      </c>
      <c r="F427" s="167" t="s">
        <v>3349</v>
      </c>
      <c r="G427" s="168" t="s">
        <v>1999</v>
      </c>
      <c r="H427" s="169" t="n">
        <v>6</v>
      </c>
      <c r="I427" s="170"/>
      <c r="J427" s="171" t="n">
        <f aca="false">ROUND(I427*H427,2)</f>
        <v>0</v>
      </c>
      <c r="K427" s="167" t="s">
        <v>171</v>
      </c>
      <c r="L427" s="23"/>
      <c r="M427" s="172"/>
      <c r="N427" s="173" t="s">
        <v>44</v>
      </c>
      <c r="O427" s="54"/>
      <c r="P427" s="174" t="n">
        <f aca="false">O427*H427</f>
        <v>0</v>
      </c>
      <c r="Q427" s="174" t="n">
        <v>0.0018</v>
      </c>
      <c r="R427" s="174" t="n">
        <f aca="false">Q427*H427</f>
        <v>0.0108</v>
      </c>
      <c r="S427" s="174" t="n">
        <v>0</v>
      </c>
      <c r="T427" s="174" t="n">
        <f aca="false">S427*H427</f>
        <v>0</v>
      </c>
      <c r="U427" s="175"/>
      <c r="AR427" s="176" t="s">
        <v>273</v>
      </c>
      <c r="AT427" s="176" t="s">
        <v>167</v>
      </c>
      <c r="AU427" s="176" t="s">
        <v>83</v>
      </c>
      <c r="AY427" s="3" t="s">
        <v>165</v>
      </c>
      <c r="BE427" s="177" t="n">
        <f aca="false">IF(N427="základní",J427,0)</f>
        <v>0</v>
      </c>
      <c r="BF427" s="177" t="n">
        <f aca="false">IF(N427="snížená",J427,0)</f>
        <v>0</v>
      </c>
      <c r="BG427" s="177" t="n">
        <f aca="false">IF(N427="zákl. přenesená",J427,0)</f>
        <v>0</v>
      </c>
      <c r="BH427" s="177" t="n">
        <f aca="false">IF(N427="sníž. přenesená",J427,0)</f>
        <v>0</v>
      </c>
      <c r="BI427" s="177" t="n">
        <f aca="false">IF(N427="nulová",J427,0)</f>
        <v>0</v>
      </c>
      <c r="BJ427" s="3" t="s">
        <v>81</v>
      </c>
      <c r="BK427" s="177" t="n">
        <f aca="false">ROUND(I427*H427,2)</f>
        <v>0</v>
      </c>
      <c r="BL427" s="3" t="s">
        <v>273</v>
      </c>
      <c r="BM427" s="176" t="s">
        <v>3350</v>
      </c>
    </row>
    <row r="428" s="187" customFormat="true" ht="12" hidden="false" customHeight="false" outlineLevel="0" collapsed="false">
      <c r="B428" s="188"/>
      <c r="D428" s="180" t="s">
        <v>174</v>
      </c>
      <c r="E428" s="189"/>
      <c r="F428" s="190" t="s">
        <v>3089</v>
      </c>
      <c r="H428" s="191" t="n">
        <v>6</v>
      </c>
      <c r="I428" s="192"/>
      <c r="L428" s="188"/>
      <c r="M428" s="193"/>
      <c r="N428" s="194"/>
      <c r="O428" s="194"/>
      <c r="P428" s="194"/>
      <c r="Q428" s="194"/>
      <c r="R428" s="194"/>
      <c r="S428" s="194"/>
      <c r="T428" s="194"/>
      <c r="U428" s="195"/>
      <c r="AT428" s="189" t="s">
        <v>174</v>
      </c>
      <c r="AU428" s="189" t="s">
        <v>83</v>
      </c>
      <c r="AV428" s="187" t="s">
        <v>83</v>
      </c>
      <c r="AW428" s="187" t="s">
        <v>176</v>
      </c>
      <c r="AX428" s="187" t="s">
        <v>73</v>
      </c>
      <c r="AY428" s="189" t="s">
        <v>165</v>
      </c>
    </row>
    <row r="429" s="196" customFormat="true" ht="12" hidden="false" customHeight="false" outlineLevel="0" collapsed="false">
      <c r="B429" s="197"/>
      <c r="D429" s="180" t="s">
        <v>174</v>
      </c>
      <c r="E429" s="198"/>
      <c r="F429" s="199" t="s">
        <v>178</v>
      </c>
      <c r="H429" s="200" t="n">
        <v>6</v>
      </c>
      <c r="I429" s="201"/>
      <c r="L429" s="197"/>
      <c r="M429" s="202"/>
      <c r="N429" s="203"/>
      <c r="O429" s="203"/>
      <c r="P429" s="203"/>
      <c r="Q429" s="203"/>
      <c r="R429" s="203"/>
      <c r="S429" s="203"/>
      <c r="T429" s="203"/>
      <c r="U429" s="204"/>
      <c r="AT429" s="198" t="s">
        <v>174</v>
      </c>
      <c r="AU429" s="198" t="s">
        <v>83</v>
      </c>
      <c r="AV429" s="196" t="s">
        <v>172</v>
      </c>
      <c r="AW429" s="196" t="s">
        <v>176</v>
      </c>
      <c r="AX429" s="196" t="s">
        <v>81</v>
      </c>
      <c r="AY429" s="198" t="s">
        <v>165</v>
      </c>
    </row>
    <row r="430" s="22" customFormat="true" ht="16.5" hidden="false" customHeight="true" outlineLevel="0" collapsed="false">
      <c r="B430" s="164"/>
      <c r="C430" s="165" t="s">
        <v>921</v>
      </c>
      <c r="D430" s="165" t="s">
        <v>167</v>
      </c>
      <c r="E430" s="166" t="s">
        <v>3351</v>
      </c>
      <c r="F430" s="167" t="s">
        <v>3352</v>
      </c>
      <c r="G430" s="168" t="s">
        <v>403</v>
      </c>
      <c r="H430" s="169" t="n">
        <v>48</v>
      </c>
      <c r="I430" s="170"/>
      <c r="J430" s="171" t="n">
        <f aca="false">ROUND(I430*H430,2)</f>
        <v>0</v>
      </c>
      <c r="K430" s="167" t="s">
        <v>171</v>
      </c>
      <c r="L430" s="23"/>
      <c r="M430" s="172"/>
      <c r="N430" s="173" t="s">
        <v>44</v>
      </c>
      <c r="O430" s="54"/>
      <c r="P430" s="174" t="n">
        <f aca="false">O430*H430</f>
        <v>0</v>
      </c>
      <c r="Q430" s="174" t="n">
        <v>0</v>
      </c>
      <c r="R430" s="174" t="n">
        <f aca="false">Q430*H430</f>
        <v>0</v>
      </c>
      <c r="S430" s="174" t="n">
        <v>0</v>
      </c>
      <c r="T430" s="174" t="n">
        <f aca="false">S430*H430</f>
        <v>0</v>
      </c>
      <c r="U430" s="175"/>
      <c r="AR430" s="176" t="s">
        <v>273</v>
      </c>
      <c r="AT430" s="176" t="s">
        <v>167</v>
      </c>
      <c r="AU430" s="176" t="s">
        <v>83</v>
      </c>
      <c r="AY430" s="3" t="s">
        <v>165</v>
      </c>
      <c r="BE430" s="177" t="n">
        <f aca="false">IF(N430="základní",J430,0)</f>
        <v>0</v>
      </c>
      <c r="BF430" s="177" t="n">
        <f aca="false">IF(N430="snížená",J430,0)</f>
        <v>0</v>
      </c>
      <c r="BG430" s="177" t="n">
        <f aca="false">IF(N430="zákl. přenesená",J430,0)</f>
        <v>0</v>
      </c>
      <c r="BH430" s="177" t="n">
        <f aca="false">IF(N430="sníž. přenesená",J430,0)</f>
        <v>0</v>
      </c>
      <c r="BI430" s="177" t="n">
        <f aca="false">IF(N430="nulová",J430,0)</f>
        <v>0</v>
      </c>
      <c r="BJ430" s="3" t="s">
        <v>81</v>
      </c>
      <c r="BK430" s="177" t="n">
        <f aca="false">ROUND(I430*H430,2)</f>
        <v>0</v>
      </c>
      <c r="BL430" s="3" t="s">
        <v>273</v>
      </c>
      <c r="BM430" s="176" t="s">
        <v>3353</v>
      </c>
    </row>
    <row r="431" s="187" customFormat="true" ht="12" hidden="false" customHeight="false" outlineLevel="0" collapsed="false">
      <c r="B431" s="188"/>
      <c r="D431" s="180" t="s">
        <v>174</v>
      </c>
      <c r="E431" s="189"/>
      <c r="F431" s="190" t="s">
        <v>3076</v>
      </c>
      <c r="H431" s="191" t="n">
        <v>19</v>
      </c>
      <c r="I431" s="192"/>
      <c r="L431" s="188"/>
      <c r="M431" s="193"/>
      <c r="N431" s="194"/>
      <c r="O431" s="194"/>
      <c r="P431" s="194"/>
      <c r="Q431" s="194"/>
      <c r="R431" s="194"/>
      <c r="S431" s="194"/>
      <c r="T431" s="194"/>
      <c r="U431" s="195"/>
      <c r="AT431" s="189" t="s">
        <v>174</v>
      </c>
      <c r="AU431" s="189" t="s">
        <v>83</v>
      </c>
      <c r="AV431" s="187" t="s">
        <v>83</v>
      </c>
      <c r="AW431" s="187" t="s">
        <v>176</v>
      </c>
      <c r="AX431" s="187" t="s">
        <v>73</v>
      </c>
      <c r="AY431" s="189" t="s">
        <v>165</v>
      </c>
    </row>
    <row r="432" s="187" customFormat="true" ht="12" hidden="false" customHeight="false" outlineLevel="0" collapsed="false">
      <c r="B432" s="188"/>
      <c r="D432" s="180" t="s">
        <v>174</v>
      </c>
      <c r="E432" s="189"/>
      <c r="F432" s="190" t="s">
        <v>3323</v>
      </c>
      <c r="H432" s="191" t="n">
        <v>1</v>
      </c>
      <c r="I432" s="192"/>
      <c r="L432" s="188"/>
      <c r="M432" s="193"/>
      <c r="N432" s="194"/>
      <c r="O432" s="194"/>
      <c r="P432" s="194"/>
      <c r="Q432" s="194"/>
      <c r="R432" s="194"/>
      <c r="S432" s="194"/>
      <c r="T432" s="194"/>
      <c r="U432" s="195"/>
      <c r="AT432" s="189" t="s">
        <v>174</v>
      </c>
      <c r="AU432" s="189" t="s">
        <v>83</v>
      </c>
      <c r="AV432" s="187" t="s">
        <v>83</v>
      </c>
      <c r="AW432" s="187" t="s">
        <v>176</v>
      </c>
      <c r="AX432" s="187" t="s">
        <v>73</v>
      </c>
      <c r="AY432" s="189" t="s">
        <v>165</v>
      </c>
    </row>
    <row r="433" s="187" customFormat="true" ht="12" hidden="false" customHeight="false" outlineLevel="0" collapsed="false">
      <c r="B433" s="188"/>
      <c r="D433" s="180" t="s">
        <v>174</v>
      </c>
      <c r="E433" s="189"/>
      <c r="F433" s="190" t="s">
        <v>3072</v>
      </c>
      <c r="H433" s="191" t="n">
        <v>28</v>
      </c>
      <c r="I433" s="192"/>
      <c r="L433" s="188"/>
      <c r="M433" s="193"/>
      <c r="N433" s="194"/>
      <c r="O433" s="194"/>
      <c r="P433" s="194"/>
      <c r="Q433" s="194"/>
      <c r="R433" s="194"/>
      <c r="S433" s="194"/>
      <c r="T433" s="194"/>
      <c r="U433" s="195"/>
      <c r="AT433" s="189" t="s">
        <v>174</v>
      </c>
      <c r="AU433" s="189" t="s">
        <v>83</v>
      </c>
      <c r="AV433" s="187" t="s">
        <v>83</v>
      </c>
      <c r="AW433" s="187" t="s">
        <v>176</v>
      </c>
      <c r="AX433" s="187" t="s">
        <v>73</v>
      </c>
      <c r="AY433" s="189" t="s">
        <v>165</v>
      </c>
    </row>
    <row r="434" s="196" customFormat="true" ht="12" hidden="false" customHeight="false" outlineLevel="0" collapsed="false">
      <c r="B434" s="197"/>
      <c r="D434" s="180" t="s">
        <v>174</v>
      </c>
      <c r="E434" s="198"/>
      <c r="F434" s="199" t="s">
        <v>178</v>
      </c>
      <c r="H434" s="200" t="n">
        <v>48</v>
      </c>
      <c r="I434" s="201"/>
      <c r="L434" s="197"/>
      <c r="M434" s="202"/>
      <c r="N434" s="203"/>
      <c r="O434" s="203"/>
      <c r="P434" s="203"/>
      <c r="Q434" s="203"/>
      <c r="R434" s="203"/>
      <c r="S434" s="203"/>
      <c r="T434" s="203"/>
      <c r="U434" s="204"/>
      <c r="AT434" s="198" t="s">
        <v>174</v>
      </c>
      <c r="AU434" s="198" t="s">
        <v>83</v>
      </c>
      <c r="AV434" s="196" t="s">
        <v>172</v>
      </c>
      <c r="AW434" s="196" t="s">
        <v>176</v>
      </c>
      <c r="AX434" s="196" t="s">
        <v>81</v>
      </c>
      <c r="AY434" s="198" t="s">
        <v>165</v>
      </c>
    </row>
    <row r="435" s="22" customFormat="true" ht="24" hidden="false" customHeight="true" outlineLevel="0" collapsed="false">
      <c r="B435" s="164"/>
      <c r="C435" s="205" t="s">
        <v>925</v>
      </c>
      <c r="D435" s="205" t="s">
        <v>262</v>
      </c>
      <c r="E435" s="206" t="s">
        <v>3354</v>
      </c>
      <c r="F435" s="207" t="s">
        <v>3355</v>
      </c>
      <c r="G435" s="208" t="s">
        <v>403</v>
      </c>
      <c r="H435" s="209" t="n">
        <v>47</v>
      </c>
      <c r="I435" s="210"/>
      <c r="J435" s="211" t="n">
        <f aca="false">ROUND(I435*H435,2)</f>
        <v>0</v>
      </c>
      <c r="K435" s="207" t="s">
        <v>171</v>
      </c>
      <c r="L435" s="212"/>
      <c r="M435" s="213"/>
      <c r="N435" s="214" t="s">
        <v>44</v>
      </c>
      <c r="O435" s="54"/>
      <c r="P435" s="174" t="n">
        <f aca="false">O435*H435</f>
        <v>0</v>
      </c>
      <c r="Q435" s="174" t="n">
        <v>0.0015</v>
      </c>
      <c r="R435" s="174" t="n">
        <f aca="false">Q435*H435</f>
        <v>0.0705</v>
      </c>
      <c r="S435" s="174" t="n">
        <v>0</v>
      </c>
      <c r="T435" s="174" t="n">
        <f aca="false">S435*H435</f>
        <v>0</v>
      </c>
      <c r="U435" s="175"/>
      <c r="AR435" s="176" t="s">
        <v>369</v>
      </c>
      <c r="AT435" s="176" t="s">
        <v>262</v>
      </c>
      <c r="AU435" s="176" t="s">
        <v>83</v>
      </c>
      <c r="AY435" s="3" t="s">
        <v>165</v>
      </c>
      <c r="BE435" s="177" t="n">
        <f aca="false">IF(N435="základní",J435,0)</f>
        <v>0</v>
      </c>
      <c r="BF435" s="177" t="n">
        <f aca="false">IF(N435="snížená",J435,0)</f>
        <v>0</v>
      </c>
      <c r="BG435" s="177" t="n">
        <f aca="false">IF(N435="zákl. přenesená",J435,0)</f>
        <v>0</v>
      </c>
      <c r="BH435" s="177" t="n">
        <f aca="false">IF(N435="sníž. přenesená",J435,0)</f>
        <v>0</v>
      </c>
      <c r="BI435" s="177" t="n">
        <f aca="false">IF(N435="nulová",J435,0)</f>
        <v>0</v>
      </c>
      <c r="BJ435" s="3" t="s">
        <v>81</v>
      </c>
      <c r="BK435" s="177" t="n">
        <f aca="false">ROUND(I435*H435,2)</f>
        <v>0</v>
      </c>
      <c r="BL435" s="3" t="s">
        <v>273</v>
      </c>
      <c r="BM435" s="176" t="s">
        <v>3356</v>
      </c>
    </row>
    <row r="436" s="187" customFormat="true" ht="12" hidden="false" customHeight="false" outlineLevel="0" collapsed="false">
      <c r="B436" s="188"/>
      <c r="D436" s="180" t="s">
        <v>174</v>
      </c>
      <c r="E436" s="189"/>
      <c r="F436" s="190" t="s">
        <v>3357</v>
      </c>
      <c r="H436" s="191" t="n">
        <v>19</v>
      </c>
      <c r="I436" s="192"/>
      <c r="L436" s="188"/>
      <c r="M436" s="193"/>
      <c r="N436" s="194"/>
      <c r="O436" s="194"/>
      <c r="P436" s="194"/>
      <c r="Q436" s="194"/>
      <c r="R436" s="194"/>
      <c r="S436" s="194"/>
      <c r="T436" s="194"/>
      <c r="U436" s="195"/>
      <c r="AT436" s="189" t="s">
        <v>174</v>
      </c>
      <c r="AU436" s="189" t="s">
        <v>83</v>
      </c>
      <c r="AV436" s="187" t="s">
        <v>83</v>
      </c>
      <c r="AW436" s="187" t="s">
        <v>176</v>
      </c>
      <c r="AX436" s="187" t="s">
        <v>73</v>
      </c>
      <c r="AY436" s="189" t="s">
        <v>165</v>
      </c>
    </row>
    <row r="437" s="187" customFormat="true" ht="12" hidden="false" customHeight="false" outlineLevel="0" collapsed="false">
      <c r="B437" s="188"/>
      <c r="D437" s="180" t="s">
        <v>174</v>
      </c>
      <c r="E437" s="189"/>
      <c r="F437" s="190" t="s">
        <v>3072</v>
      </c>
      <c r="H437" s="191" t="n">
        <v>28</v>
      </c>
      <c r="I437" s="192"/>
      <c r="L437" s="188"/>
      <c r="M437" s="193"/>
      <c r="N437" s="194"/>
      <c r="O437" s="194"/>
      <c r="P437" s="194"/>
      <c r="Q437" s="194"/>
      <c r="R437" s="194"/>
      <c r="S437" s="194"/>
      <c r="T437" s="194"/>
      <c r="U437" s="195"/>
      <c r="AT437" s="189" t="s">
        <v>174</v>
      </c>
      <c r="AU437" s="189" t="s">
        <v>83</v>
      </c>
      <c r="AV437" s="187" t="s">
        <v>83</v>
      </c>
      <c r="AW437" s="187" t="s">
        <v>176</v>
      </c>
      <c r="AX437" s="187" t="s">
        <v>73</v>
      </c>
      <c r="AY437" s="189" t="s">
        <v>165</v>
      </c>
    </row>
    <row r="438" s="196" customFormat="true" ht="12" hidden="false" customHeight="false" outlineLevel="0" collapsed="false">
      <c r="B438" s="197"/>
      <c r="D438" s="180" t="s">
        <v>174</v>
      </c>
      <c r="E438" s="198"/>
      <c r="F438" s="199" t="s">
        <v>178</v>
      </c>
      <c r="H438" s="200" t="n">
        <v>47</v>
      </c>
      <c r="I438" s="201"/>
      <c r="L438" s="197"/>
      <c r="M438" s="202"/>
      <c r="N438" s="203"/>
      <c r="O438" s="203"/>
      <c r="P438" s="203"/>
      <c r="Q438" s="203"/>
      <c r="R438" s="203"/>
      <c r="S438" s="203"/>
      <c r="T438" s="203"/>
      <c r="U438" s="204"/>
      <c r="AT438" s="198" t="s">
        <v>174</v>
      </c>
      <c r="AU438" s="198" t="s">
        <v>83</v>
      </c>
      <c r="AV438" s="196" t="s">
        <v>172</v>
      </c>
      <c r="AW438" s="196" t="s">
        <v>176</v>
      </c>
      <c r="AX438" s="196" t="s">
        <v>81</v>
      </c>
      <c r="AY438" s="198" t="s">
        <v>165</v>
      </c>
    </row>
    <row r="439" s="22" customFormat="true" ht="16.5" hidden="false" customHeight="true" outlineLevel="0" collapsed="false">
      <c r="B439" s="164"/>
      <c r="C439" s="205" t="s">
        <v>930</v>
      </c>
      <c r="D439" s="205" t="s">
        <v>262</v>
      </c>
      <c r="E439" s="206" t="s">
        <v>3358</v>
      </c>
      <c r="F439" s="207" t="s">
        <v>3359</v>
      </c>
      <c r="G439" s="208" t="s">
        <v>403</v>
      </c>
      <c r="H439" s="209" t="n">
        <v>1</v>
      </c>
      <c r="I439" s="210"/>
      <c r="J439" s="211" t="n">
        <f aca="false">ROUND(I439*H439,2)</f>
        <v>0</v>
      </c>
      <c r="K439" s="207"/>
      <c r="L439" s="212"/>
      <c r="M439" s="213"/>
      <c r="N439" s="214" t="s">
        <v>44</v>
      </c>
      <c r="O439" s="54"/>
      <c r="P439" s="174" t="n">
        <f aca="false">O439*H439</f>
        <v>0</v>
      </c>
      <c r="Q439" s="174" t="n">
        <v>0</v>
      </c>
      <c r="R439" s="174" t="n">
        <f aca="false">Q439*H439</f>
        <v>0</v>
      </c>
      <c r="S439" s="174" t="n">
        <v>0</v>
      </c>
      <c r="T439" s="174" t="n">
        <f aca="false">S439*H439</f>
        <v>0</v>
      </c>
      <c r="U439" s="175"/>
      <c r="AR439" s="176" t="s">
        <v>369</v>
      </c>
      <c r="AT439" s="176" t="s">
        <v>262</v>
      </c>
      <c r="AU439" s="176" t="s">
        <v>83</v>
      </c>
      <c r="AY439" s="3" t="s">
        <v>165</v>
      </c>
      <c r="BE439" s="177" t="n">
        <f aca="false">IF(N439="základní",J439,0)</f>
        <v>0</v>
      </c>
      <c r="BF439" s="177" t="n">
        <f aca="false">IF(N439="snížená",J439,0)</f>
        <v>0</v>
      </c>
      <c r="BG439" s="177" t="n">
        <f aca="false">IF(N439="zákl. přenesená",J439,0)</f>
        <v>0</v>
      </c>
      <c r="BH439" s="177" t="n">
        <f aca="false">IF(N439="sníž. přenesená",J439,0)</f>
        <v>0</v>
      </c>
      <c r="BI439" s="177" t="n">
        <f aca="false">IF(N439="nulová",J439,0)</f>
        <v>0</v>
      </c>
      <c r="BJ439" s="3" t="s">
        <v>81</v>
      </c>
      <c r="BK439" s="177" t="n">
        <f aca="false">ROUND(I439*H439,2)</f>
        <v>0</v>
      </c>
      <c r="BL439" s="3" t="s">
        <v>273</v>
      </c>
      <c r="BM439" s="176" t="s">
        <v>3360</v>
      </c>
    </row>
    <row r="440" s="187" customFormat="true" ht="12" hidden="false" customHeight="false" outlineLevel="0" collapsed="false">
      <c r="B440" s="188"/>
      <c r="D440" s="180" t="s">
        <v>174</v>
      </c>
      <c r="E440" s="189"/>
      <c r="F440" s="190" t="s">
        <v>3361</v>
      </c>
      <c r="H440" s="191" t="n">
        <v>1</v>
      </c>
      <c r="I440" s="192"/>
      <c r="L440" s="188"/>
      <c r="M440" s="193"/>
      <c r="N440" s="194"/>
      <c r="O440" s="194"/>
      <c r="P440" s="194"/>
      <c r="Q440" s="194"/>
      <c r="R440" s="194"/>
      <c r="S440" s="194"/>
      <c r="T440" s="194"/>
      <c r="U440" s="195"/>
      <c r="AT440" s="189" t="s">
        <v>174</v>
      </c>
      <c r="AU440" s="189" t="s">
        <v>83</v>
      </c>
      <c r="AV440" s="187" t="s">
        <v>83</v>
      </c>
      <c r="AW440" s="187" t="s">
        <v>176</v>
      </c>
      <c r="AX440" s="187" t="s">
        <v>73</v>
      </c>
      <c r="AY440" s="189" t="s">
        <v>165</v>
      </c>
    </row>
    <row r="441" s="196" customFormat="true" ht="12" hidden="false" customHeight="false" outlineLevel="0" collapsed="false">
      <c r="B441" s="197"/>
      <c r="D441" s="180" t="s">
        <v>174</v>
      </c>
      <c r="E441" s="198"/>
      <c r="F441" s="199" t="s">
        <v>178</v>
      </c>
      <c r="H441" s="200" t="n">
        <v>1</v>
      </c>
      <c r="I441" s="201"/>
      <c r="L441" s="197"/>
      <c r="M441" s="202"/>
      <c r="N441" s="203"/>
      <c r="O441" s="203"/>
      <c r="P441" s="203"/>
      <c r="Q441" s="203"/>
      <c r="R441" s="203"/>
      <c r="S441" s="203"/>
      <c r="T441" s="203"/>
      <c r="U441" s="204"/>
      <c r="AT441" s="198" t="s">
        <v>174</v>
      </c>
      <c r="AU441" s="198" t="s">
        <v>83</v>
      </c>
      <c r="AV441" s="196" t="s">
        <v>172</v>
      </c>
      <c r="AW441" s="196" t="s">
        <v>176</v>
      </c>
      <c r="AX441" s="196" t="s">
        <v>81</v>
      </c>
      <c r="AY441" s="198" t="s">
        <v>165</v>
      </c>
    </row>
    <row r="442" s="22" customFormat="true" ht="16.5" hidden="false" customHeight="true" outlineLevel="0" collapsed="false">
      <c r="B442" s="164"/>
      <c r="C442" s="165" t="s">
        <v>934</v>
      </c>
      <c r="D442" s="165" t="s">
        <v>167</v>
      </c>
      <c r="E442" s="166" t="s">
        <v>3362</v>
      </c>
      <c r="F442" s="167" t="s">
        <v>3363</v>
      </c>
      <c r="G442" s="168" t="s">
        <v>403</v>
      </c>
      <c r="H442" s="169" t="n">
        <v>5</v>
      </c>
      <c r="I442" s="170"/>
      <c r="J442" s="171" t="n">
        <f aca="false">ROUND(I442*H442,2)</f>
        <v>0</v>
      </c>
      <c r="K442" s="167" t="s">
        <v>171</v>
      </c>
      <c r="L442" s="23"/>
      <c r="M442" s="172"/>
      <c r="N442" s="173" t="s">
        <v>44</v>
      </c>
      <c r="O442" s="54"/>
      <c r="P442" s="174" t="n">
        <f aca="false">O442*H442</f>
        <v>0</v>
      </c>
      <c r="Q442" s="174" t="n">
        <v>0</v>
      </c>
      <c r="R442" s="174" t="n">
        <f aca="false">Q442*H442</f>
        <v>0</v>
      </c>
      <c r="S442" s="174" t="n">
        <v>0</v>
      </c>
      <c r="T442" s="174" t="n">
        <f aca="false">S442*H442</f>
        <v>0</v>
      </c>
      <c r="U442" s="175"/>
      <c r="AR442" s="176" t="s">
        <v>273</v>
      </c>
      <c r="AT442" s="176" t="s">
        <v>167</v>
      </c>
      <c r="AU442" s="176" t="s">
        <v>83</v>
      </c>
      <c r="AY442" s="3" t="s">
        <v>165</v>
      </c>
      <c r="BE442" s="177" t="n">
        <f aca="false">IF(N442="základní",J442,0)</f>
        <v>0</v>
      </c>
      <c r="BF442" s="177" t="n">
        <f aca="false">IF(N442="snížená",J442,0)</f>
        <v>0</v>
      </c>
      <c r="BG442" s="177" t="n">
        <f aca="false">IF(N442="zákl. přenesená",J442,0)</f>
        <v>0</v>
      </c>
      <c r="BH442" s="177" t="n">
        <f aca="false">IF(N442="sníž. přenesená",J442,0)</f>
        <v>0</v>
      </c>
      <c r="BI442" s="177" t="n">
        <f aca="false">IF(N442="nulová",J442,0)</f>
        <v>0</v>
      </c>
      <c r="BJ442" s="3" t="s">
        <v>81</v>
      </c>
      <c r="BK442" s="177" t="n">
        <f aca="false">ROUND(I442*H442,2)</f>
        <v>0</v>
      </c>
      <c r="BL442" s="3" t="s">
        <v>273</v>
      </c>
      <c r="BM442" s="176" t="s">
        <v>3364</v>
      </c>
    </row>
    <row r="443" s="187" customFormat="true" ht="12" hidden="false" customHeight="false" outlineLevel="0" collapsed="false">
      <c r="B443" s="188"/>
      <c r="D443" s="180" t="s">
        <v>174</v>
      </c>
      <c r="E443" s="189"/>
      <c r="F443" s="190" t="s">
        <v>3365</v>
      </c>
      <c r="H443" s="191" t="n">
        <v>5</v>
      </c>
      <c r="I443" s="192"/>
      <c r="L443" s="188"/>
      <c r="M443" s="193"/>
      <c r="N443" s="194"/>
      <c r="O443" s="194"/>
      <c r="P443" s="194"/>
      <c r="Q443" s="194"/>
      <c r="R443" s="194"/>
      <c r="S443" s="194"/>
      <c r="T443" s="194"/>
      <c r="U443" s="195"/>
      <c r="AT443" s="189" t="s">
        <v>174</v>
      </c>
      <c r="AU443" s="189" t="s">
        <v>83</v>
      </c>
      <c r="AV443" s="187" t="s">
        <v>83</v>
      </c>
      <c r="AW443" s="187" t="s">
        <v>176</v>
      </c>
      <c r="AX443" s="187" t="s">
        <v>73</v>
      </c>
      <c r="AY443" s="189" t="s">
        <v>165</v>
      </c>
    </row>
    <row r="444" s="196" customFormat="true" ht="12" hidden="false" customHeight="false" outlineLevel="0" collapsed="false">
      <c r="B444" s="197"/>
      <c r="D444" s="180" t="s">
        <v>174</v>
      </c>
      <c r="E444" s="198"/>
      <c r="F444" s="199" t="s">
        <v>178</v>
      </c>
      <c r="H444" s="200" t="n">
        <v>5</v>
      </c>
      <c r="I444" s="201"/>
      <c r="L444" s="197"/>
      <c r="M444" s="202"/>
      <c r="N444" s="203"/>
      <c r="O444" s="203"/>
      <c r="P444" s="203"/>
      <c r="Q444" s="203"/>
      <c r="R444" s="203"/>
      <c r="S444" s="203"/>
      <c r="T444" s="203"/>
      <c r="U444" s="204"/>
      <c r="AT444" s="198" t="s">
        <v>174</v>
      </c>
      <c r="AU444" s="198" t="s">
        <v>83</v>
      </c>
      <c r="AV444" s="196" t="s">
        <v>172</v>
      </c>
      <c r="AW444" s="196" t="s">
        <v>176</v>
      </c>
      <c r="AX444" s="196" t="s">
        <v>81</v>
      </c>
      <c r="AY444" s="198" t="s">
        <v>165</v>
      </c>
    </row>
    <row r="445" s="22" customFormat="true" ht="24" hidden="false" customHeight="true" outlineLevel="0" collapsed="false">
      <c r="B445" s="164"/>
      <c r="C445" s="205" t="s">
        <v>939</v>
      </c>
      <c r="D445" s="205" t="s">
        <v>262</v>
      </c>
      <c r="E445" s="206" t="s">
        <v>3366</v>
      </c>
      <c r="F445" s="207" t="s">
        <v>3367</v>
      </c>
      <c r="G445" s="208" t="s">
        <v>403</v>
      </c>
      <c r="H445" s="209" t="n">
        <v>5</v>
      </c>
      <c r="I445" s="210"/>
      <c r="J445" s="211" t="n">
        <f aca="false">ROUND(I445*H445,2)</f>
        <v>0</v>
      </c>
      <c r="K445" s="207" t="s">
        <v>171</v>
      </c>
      <c r="L445" s="212"/>
      <c r="M445" s="213"/>
      <c r="N445" s="214" t="s">
        <v>44</v>
      </c>
      <c r="O445" s="54"/>
      <c r="P445" s="174" t="n">
        <f aca="false">O445*H445</f>
        <v>0</v>
      </c>
      <c r="Q445" s="174" t="n">
        <v>0.001</v>
      </c>
      <c r="R445" s="174" t="n">
        <f aca="false">Q445*H445</f>
        <v>0.005</v>
      </c>
      <c r="S445" s="174" t="n">
        <v>0</v>
      </c>
      <c r="T445" s="174" t="n">
        <f aca="false">S445*H445</f>
        <v>0</v>
      </c>
      <c r="U445" s="175"/>
      <c r="AR445" s="176" t="s">
        <v>369</v>
      </c>
      <c r="AT445" s="176" t="s">
        <v>262</v>
      </c>
      <c r="AU445" s="176" t="s">
        <v>83</v>
      </c>
      <c r="AY445" s="3" t="s">
        <v>165</v>
      </c>
      <c r="BE445" s="177" t="n">
        <f aca="false">IF(N445="základní",J445,0)</f>
        <v>0</v>
      </c>
      <c r="BF445" s="177" t="n">
        <f aca="false">IF(N445="snížená",J445,0)</f>
        <v>0</v>
      </c>
      <c r="BG445" s="177" t="n">
        <f aca="false">IF(N445="zákl. přenesená",J445,0)</f>
        <v>0</v>
      </c>
      <c r="BH445" s="177" t="n">
        <f aca="false">IF(N445="sníž. přenesená",J445,0)</f>
        <v>0</v>
      </c>
      <c r="BI445" s="177" t="n">
        <f aca="false">IF(N445="nulová",J445,0)</f>
        <v>0</v>
      </c>
      <c r="BJ445" s="3" t="s">
        <v>81</v>
      </c>
      <c r="BK445" s="177" t="n">
        <f aca="false">ROUND(I445*H445,2)</f>
        <v>0</v>
      </c>
      <c r="BL445" s="3" t="s">
        <v>273</v>
      </c>
      <c r="BM445" s="176" t="s">
        <v>3368</v>
      </c>
    </row>
    <row r="446" s="187" customFormat="true" ht="12" hidden="false" customHeight="false" outlineLevel="0" collapsed="false">
      <c r="B446" s="188"/>
      <c r="D446" s="180" t="s">
        <v>174</v>
      </c>
      <c r="E446" s="189"/>
      <c r="F446" s="190" t="s">
        <v>195</v>
      </c>
      <c r="H446" s="191" t="n">
        <v>5</v>
      </c>
      <c r="I446" s="192"/>
      <c r="L446" s="188"/>
      <c r="M446" s="193"/>
      <c r="N446" s="194"/>
      <c r="O446" s="194"/>
      <c r="P446" s="194"/>
      <c r="Q446" s="194"/>
      <c r="R446" s="194"/>
      <c r="S446" s="194"/>
      <c r="T446" s="194"/>
      <c r="U446" s="195"/>
      <c r="AT446" s="189" t="s">
        <v>174</v>
      </c>
      <c r="AU446" s="189" t="s">
        <v>83</v>
      </c>
      <c r="AV446" s="187" t="s">
        <v>83</v>
      </c>
      <c r="AW446" s="187" t="s">
        <v>176</v>
      </c>
      <c r="AX446" s="187" t="s">
        <v>73</v>
      </c>
      <c r="AY446" s="189" t="s">
        <v>165</v>
      </c>
    </row>
    <row r="447" s="196" customFormat="true" ht="12" hidden="false" customHeight="false" outlineLevel="0" collapsed="false">
      <c r="B447" s="197"/>
      <c r="D447" s="180" t="s">
        <v>174</v>
      </c>
      <c r="E447" s="198"/>
      <c r="F447" s="199" t="s">
        <v>178</v>
      </c>
      <c r="H447" s="200" t="n">
        <v>5</v>
      </c>
      <c r="I447" s="201"/>
      <c r="L447" s="197"/>
      <c r="M447" s="202"/>
      <c r="N447" s="203"/>
      <c r="O447" s="203"/>
      <c r="P447" s="203"/>
      <c r="Q447" s="203"/>
      <c r="R447" s="203"/>
      <c r="S447" s="203"/>
      <c r="T447" s="203"/>
      <c r="U447" s="204"/>
      <c r="AT447" s="198" t="s">
        <v>174</v>
      </c>
      <c r="AU447" s="198" t="s">
        <v>83</v>
      </c>
      <c r="AV447" s="196" t="s">
        <v>172</v>
      </c>
      <c r="AW447" s="196" t="s">
        <v>176</v>
      </c>
      <c r="AX447" s="196" t="s">
        <v>81</v>
      </c>
      <c r="AY447" s="198" t="s">
        <v>165</v>
      </c>
    </row>
    <row r="448" s="22" customFormat="true" ht="24" hidden="false" customHeight="true" outlineLevel="0" collapsed="false">
      <c r="B448" s="164"/>
      <c r="C448" s="165" t="s">
        <v>952</v>
      </c>
      <c r="D448" s="165" t="s">
        <v>167</v>
      </c>
      <c r="E448" s="166" t="s">
        <v>3369</v>
      </c>
      <c r="F448" s="167" t="s">
        <v>3370</v>
      </c>
      <c r="G448" s="168" t="s">
        <v>403</v>
      </c>
      <c r="H448" s="169" t="n">
        <v>5</v>
      </c>
      <c r="I448" s="170"/>
      <c r="J448" s="171" t="n">
        <f aca="false">ROUND(I448*H448,2)</f>
        <v>0</v>
      </c>
      <c r="K448" s="167" t="s">
        <v>171</v>
      </c>
      <c r="L448" s="23"/>
      <c r="M448" s="172"/>
      <c r="N448" s="173" t="s">
        <v>44</v>
      </c>
      <c r="O448" s="54"/>
      <c r="P448" s="174" t="n">
        <f aca="false">O448*H448</f>
        <v>0</v>
      </c>
      <c r="Q448" s="174" t="n">
        <v>0.00013</v>
      </c>
      <c r="R448" s="174" t="n">
        <f aca="false">Q448*H448</f>
        <v>0.00065</v>
      </c>
      <c r="S448" s="174" t="n">
        <v>0</v>
      </c>
      <c r="T448" s="174" t="n">
        <f aca="false">S448*H448</f>
        <v>0</v>
      </c>
      <c r="U448" s="175"/>
      <c r="AR448" s="176" t="s">
        <v>273</v>
      </c>
      <c r="AT448" s="176" t="s">
        <v>167</v>
      </c>
      <c r="AU448" s="176" t="s">
        <v>83</v>
      </c>
      <c r="AY448" s="3" t="s">
        <v>165</v>
      </c>
      <c r="BE448" s="177" t="n">
        <f aca="false">IF(N448="základní",J448,0)</f>
        <v>0</v>
      </c>
      <c r="BF448" s="177" t="n">
        <f aca="false">IF(N448="snížená",J448,0)</f>
        <v>0</v>
      </c>
      <c r="BG448" s="177" t="n">
        <f aca="false">IF(N448="zákl. přenesená",J448,0)</f>
        <v>0</v>
      </c>
      <c r="BH448" s="177" t="n">
        <f aca="false">IF(N448="sníž. přenesená",J448,0)</f>
        <v>0</v>
      </c>
      <c r="BI448" s="177" t="n">
        <f aca="false">IF(N448="nulová",J448,0)</f>
        <v>0</v>
      </c>
      <c r="BJ448" s="3" t="s">
        <v>81</v>
      </c>
      <c r="BK448" s="177" t="n">
        <f aca="false">ROUND(I448*H448,2)</f>
        <v>0</v>
      </c>
      <c r="BL448" s="3" t="s">
        <v>273</v>
      </c>
      <c r="BM448" s="176" t="s">
        <v>3371</v>
      </c>
    </row>
    <row r="449" s="187" customFormat="true" ht="12" hidden="false" customHeight="false" outlineLevel="0" collapsed="false">
      <c r="B449" s="188"/>
      <c r="D449" s="180" t="s">
        <v>174</v>
      </c>
      <c r="E449" s="189"/>
      <c r="F449" s="190" t="s">
        <v>3372</v>
      </c>
      <c r="H449" s="191" t="n">
        <v>5</v>
      </c>
      <c r="I449" s="192"/>
      <c r="L449" s="188"/>
      <c r="M449" s="193"/>
      <c r="N449" s="194"/>
      <c r="O449" s="194"/>
      <c r="P449" s="194"/>
      <c r="Q449" s="194"/>
      <c r="R449" s="194"/>
      <c r="S449" s="194"/>
      <c r="T449" s="194"/>
      <c r="U449" s="195"/>
      <c r="AT449" s="189" t="s">
        <v>174</v>
      </c>
      <c r="AU449" s="189" t="s">
        <v>83</v>
      </c>
      <c r="AV449" s="187" t="s">
        <v>83</v>
      </c>
      <c r="AW449" s="187" t="s">
        <v>176</v>
      </c>
      <c r="AX449" s="187" t="s">
        <v>73</v>
      </c>
      <c r="AY449" s="189" t="s">
        <v>165</v>
      </c>
    </row>
    <row r="450" s="196" customFormat="true" ht="12" hidden="false" customHeight="false" outlineLevel="0" collapsed="false">
      <c r="B450" s="197"/>
      <c r="D450" s="180" t="s">
        <v>174</v>
      </c>
      <c r="E450" s="198"/>
      <c r="F450" s="199" t="s">
        <v>178</v>
      </c>
      <c r="H450" s="200" t="n">
        <v>5</v>
      </c>
      <c r="I450" s="201"/>
      <c r="L450" s="197"/>
      <c r="M450" s="202"/>
      <c r="N450" s="203"/>
      <c r="O450" s="203"/>
      <c r="P450" s="203"/>
      <c r="Q450" s="203"/>
      <c r="R450" s="203"/>
      <c r="S450" s="203"/>
      <c r="T450" s="203"/>
      <c r="U450" s="204"/>
      <c r="AT450" s="198" t="s">
        <v>174</v>
      </c>
      <c r="AU450" s="198" t="s">
        <v>83</v>
      </c>
      <c r="AV450" s="196" t="s">
        <v>172</v>
      </c>
      <c r="AW450" s="196" t="s">
        <v>176</v>
      </c>
      <c r="AX450" s="196" t="s">
        <v>81</v>
      </c>
      <c r="AY450" s="198" t="s">
        <v>165</v>
      </c>
    </row>
    <row r="451" s="22" customFormat="true" ht="24" hidden="false" customHeight="true" outlineLevel="0" collapsed="false">
      <c r="B451" s="164"/>
      <c r="C451" s="205" t="s">
        <v>956</v>
      </c>
      <c r="D451" s="205" t="s">
        <v>262</v>
      </c>
      <c r="E451" s="206" t="s">
        <v>3373</v>
      </c>
      <c r="F451" s="207" t="s">
        <v>3374</v>
      </c>
      <c r="G451" s="208" t="s">
        <v>403</v>
      </c>
      <c r="H451" s="209" t="n">
        <v>5</v>
      </c>
      <c r="I451" s="210"/>
      <c r="J451" s="211" t="n">
        <f aca="false">ROUND(I451*H451,2)</f>
        <v>0</v>
      </c>
      <c r="K451" s="207" t="s">
        <v>171</v>
      </c>
      <c r="L451" s="212"/>
      <c r="M451" s="213"/>
      <c r="N451" s="214" t="s">
        <v>44</v>
      </c>
      <c r="O451" s="54"/>
      <c r="P451" s="174" t="n">
        <f aca="false">O451*H451</f>
        <v>0</v>
      </c>
      <c r="Q451" s="174" t="n">
        <v>0.0018</v>
      </c>
      <c r="R451" s="174" t="n">
        <f aca="false">Q451*H451</f>
        <v>0.009</v>
      </c>
      <c r="S451" s="174" t="n">
        <v>0</v>
      </c>
      <c r="T451" s="174" t="n">
        <f aca="false">S451*H451</f>
        <v>0</v>
      </c>
      <c r="U451" s="175"/>
      <c r="AR451" s="176" t="s">
        <v>369</v>
      </c>
      <c r="AT451" s="176" t="s">
        <v>262</v>
      </c>
      <c r="AU451" s="176" t="s">
        <v>83</v>
      </c>
      <c r="AY451" s="3" t="s">
        <v>165</v>
      </c>
      <c r="BE451" s="177" t="n">
        <f aca="false">IF(N451="základní",J451,0)</f>
        <v>0</v>
      </c>
      <c r="BF451" s="177" t="n">
        <f aca="false">IF(N451="snížená",J451,0)</f>
        <v>0</v>
      </c>
      <c r="BG451" s="177" t="n">
        <f aca="false">IF(N451="zákl. přenesená",J451,0)</f>
        <v>0</v>
      </c>
      <c r="BH451" s="177" t="n">
        <f aca="false">IF(N451="sníž. přenesená",J451,0)</f>
        <v>0</v>
      </c>
      <c r="BI451" s="177" t="n">
        <f aca="false">IF(N451="nulová",J451,0)</f>
        <v>0</v>
      </c>
      <c r="BJ451" s="3" t="s">
        <v>81</v>
      </c>
      <c r="BK451" s="177" t="n">
        <f aca="false">ROUND(I451*H451,2)</f>
        <v>0</v>
      </c>
      <c r="BL451" s="3" t="s">
        <v>273</v>
      </c>
      <c r="BM451" s="176" t="s">
        <v>3375</v>
      </c>
    </row>
    <row r="452" s="187" customFormat="true" ht="12" hidden="false" customHeight="false" outlineLevel="0" collapsed="false">
      <c r="B452" s="188"/>
      <c r="D452" s="180" t="s">
        <v>174</v>
      </c>
      <c r="E452" s="189"/>
      <c r="F452" s="190" t="s">
        <v>195</v>
      </c>
      <c r="H452" s="191" t="n">
        <v>5</v>
      </c>
      <c r="I452" s="192"/>
      <c r="L452" s="188"/>
      <c r="M452" s="193"/>
      <c r="N452" s="194"/>
      <c r="O452" s="194"/>
      <c r="P452" s="194"/>
      <c r="Q452" s="194"/>
      <c r="R452" s="194"/>
      <c r="S452" s="194"/>
      <c r="T452" s="194"/>
      <c r="U452" s="195"/>
      <c r="AT452" s="189" t="s">
        <v>174</v>
      </c>
      <c r="AU452" s="189" t="s">
        <v>83</v>
      </c>
      <c r="AV452" s="187" t="s">
        <v>83</v>
      </c>
      <c r="AW452" s="187" t="s">
        <v>176</v>
      </c>
      <c r="AX452" s="187" t="s">
        <v>73</v>
      </c>
      <c r="AY452" s="189" t="s">
        <v>165</v>
      </c>
    </row>
    <row r="453" s="196" customFormat="true" ht="12" hidden="false" customHeight="false" outlineLevel="0" collapsed="false">
      <c r="B453" s="197"/>
      <c r="D453" s="180" t="s">
        <v>174</v>
      </c>
      <c r="E453" s="198"/>
      <c r="F453" s="199" t="s">
        <v>178</v>
      </c>
      <c r="H453" s="200" t="n">
        <v>5</v>
      </c>
      <c r="I453" s="201"/>
      <c r="L453" s="197"/>
      <c r="M453" s="202"/>
      <c r="N453" s="203"/>
      <c r="O453" s="203"/>
      <c r="P453" s="203"/>
      <c r="Q453" s="203"/>
      <c r="R453" s="203"/>
      <c r="S453" s="203"/>
      <c r="T453" s="203"/>
      <c r="U453" s="204"/>
      <c r="AT453" s="198" t="s">
        <v>174</v>
      </c>
      <c r="AU453" s="198" t="s">
        <v>83</v>
      </c>
      <c r="AV453" s="196" t="s">
        <v>172</v>
      </c>
      <c r="AW453" s="196" t="s">
        <v>176</v>
      </c>
      <c r="AX453" s="196" t="s">
        <v>81</v>
      </c>
      <c r="AY453" s="198" t="s">
        <v>165</v>
      </c>
    </row>
    <row r="454" s="22" customFormat="true" ht="16.5" hidden="false" customHeight="true" outlineLevel="0" collapsed="false">
      <c r="B454" s="164"/>
      <c r="C454" s="165" t="s">
        <v>961</v>
      </c>
      <c r="D454" s="165" t="s">
        <v>167</v>
      </c>
      <c r="E454" s="166" t="s">
        <v>3376</v>
      </c>
      <c r="F454" s="167" t="s">
        <v>3377</v>
      </c>
      <c r="G454" s="168" t="s">
        <v>403</v>
      </c>
      <c r="H454" s="169" t="n">
        <v>28</v>
      </c>
      <c r="I454" s="170"/>
      <c r="J454" s="171" t="n">
        <f aca="false">ROUND(I454*H454,2)</f>
        <v>0</v>
      </c>
      <c r="K454" s="167" t="s">
        <v>171</v>
      </c>
      <c r="L454" s="23"/>
      <c r="M454" s="172"/>
      <c r="N454" s="173" t="s">
        <v>44</v>
      </c>
      <c r="O454" s="54"/>
      <c r="P454" s="174" t="n">
        <f aca="false">O454*H454</f>
        <v>0</v>
      </c>
      <c r="Q454" s="174" t="n">
        <v>0.00023</v>
      </c>
      <c r="R454" s="174" t="n">
        <f aca="false">Q454*H454</f>
        <v>0.00644</v>
      </c>
      <c r="S454" s="174" t="n">
        <v>0</v>
      </c>
      <c r="T454" s="174" t="n">
        <f aca="false">S454*H454</f>
        <v>0</v>
      </c>
      <c r="U454" s="175"/>
      <c r="AR454" s="176" t="s">
        <v>273</v>
      </c>
      <c r="AT454" s="176" t="s">
        <v>167</v>
      </c>
      <c r="AU454" s="176" t="s">
        <v>83</v>
      </c>
      <c r="AY454" s="3" t="s">
        <v>165</v>
      </c>
      <c r="BE454" s="177" t="n">
        <f aca="false">IF(N454="základní",J454,0)</f>
        <v>0</v>
      </c>
      <c r="BF454" s="177" t="n">
        <f aca="false">IF(N454="snížená",J454,0)</f>
        <v>0</v>
      </c>
      <c r="BG454" s="177" t="n">
        <f aca="false">IF(N454="zákl. přenesená",J454,0)</f>
        <v>0</v>
      </c>
      <c r="BH454" s="177" t="n">
        <f aca="false">IF(N454="sníž. přenesená",J454,0)</f>
        <v>0</v>
      </c>
      <c r="BI454" s="177" t="n">
        <f aca="false">IF(N454="nulová",J454,0)</f>
        <v>0</v>
      </c>
      <c r="BJ454" s="3" t="s">
        <v>81</v>
      </c>
      <c r="BK454" s="177" t="n">
        <f aca="false">ROUND(I454*H454,2)</f>
        <v>0</v>
      </c>
      <c r="BL454" s="3" t="s">
        <v>273</v>
      </c>
      <c r="BM454" s="176" t="s">
        <v>3378</v>
      </c>
    </row>
    <row r="455" s="187" customFormat="true" ht="12" hidden="false" customHeight="false" outlineLevel="0" collapsed="false">
      <c r="B455" s="188"/>
      <c r="D455" s="180" t="s">
        <v>174</v>
      </c>
      <c r="E455" s="189"/>
      <c r="F455" s="190" t="s">
        <v>3072</v>
      </c>
      <c r="H455" s="191" t="n">
        <v>28</v>
      </c>
      <c r="I455" s="192"/>
      <c r="L455" s="188"/>
      <c r="M455" s="193"/>
      <c r="N455" s="194"/>
      <c r="O455" s="194"/>
      <c r="P455" s="194"/>
      <c r="Q455" s="194"/>
      <c r="R455" s="194"/>
      <c r="S455" s="194"/>
      <c r="T455" s="194"/>
      <c r="U455" s="195"/>
      <c r="AT455" s="189" t="s">
        <v>174</v>
      </c>
      <c r="AU455" s="189" t="s">
        <v>83</v>
      </c>
      <c r="AV455" s="187" t="s">
        <v>83</v>
      </c>
      <c r="AW455" s="187" t="s">
        <v>176</v>
      </c>
      <c r="AX455" s="187" t="s">
        <v>73</v>
      </c>
      <c r="AY455" s="189" t="s">
        <v>165</v>
      </c>
    </row>
    <row r="456" s="196" customFormat="true" ht="12" hidden="false" customHeight="false" outlineLevel="0" collapsed="false">
      <c r="B456" s="197"/>
      <c r="D456" s="180" t="s">
        <v>174</v>
      </c>
      <c r="E456" s="198"/>
      <c r="F456" s="199" t="s">
        <v>178</v>
      </c>
      <c r="H456" s="200" t="n">
        <v>28</v>
      </c>
      <c r="I456" s="201"/>
      <c r="L456" s="197"/>
      <c r="M456" s="202"/>
      <c r="N456" s="203"/>
      <c r="O456" s="203"/>
      <c r="P456" s="203"/>
      <c r="Q456" s="203"/>
      <c r="R456" s="203"/>
      <c r="S456" s="203"/>
      <c r="T456" s="203"/>
      <c r="U456" s="204"/>
      <c r="AT456" s="198" t="s">
        <v>174</v>
      </c>
      <c r="AU456" s="198" t="s">
        <v>83</v>
      </c>
      <c r="AV456" s="196" t="s">
        <v>172</v>
      </c>
      <c r="AW456" s="196" t="s">
        <v>176</v>
      </c>
      <c r="AX456" s="196" t="s">
        <v>81</v>
      </c>
      <c r="AY456" s="198" t="s">
        <v>165</v>
      </c>
    </row>
    <row r="457" s="22" customFormat="true" ht="16.5" hidden="false" customHeight="true" outlineLevel="0" collapsed="false">
      <c r="B457" s="164"/>
      <c r="C457" s="165" t="s">
        <v>989</v>
      </c>
      <c r="D457" s="165" t="s">
        <v>167</v>
      </c>
      <c r="E457" s="166" t="s">
        <v>3379</v>
      </c>
      <c r="F457" s="167" t="s">
        <v>3380</v>
      </c>
      <c r="G457" s="168" t="s">
        <v>403</v>
      </c>
      <c r="H457" s="169" t="n">
        <v>25</v>
      </c>
      <c r="I457" s="170"/>
      <c r="J457" s="171" t="n">
        <f aca="false">ROUND(I457*H457,2)</f>
        <v>0</v>
      </c>
      <c r="K457" s="167" t="s">
        <v>171</v>
      </c>
      <c r="L457" s="23"/>
      <c r="M457" s="172"/>
      <c r="N457" s="173" t="s">
        <v>44</v>
      </c>
      <c r="O457" s="54"/>
      <c r="P457" s="174" t="n">
        <f aca="false">O457*H457</f>
        <v>0</v>
      </c>
      <c r="Q457" s="174" t="n">
        <v>0.00028</v>
      </c>
      <c r="R457" s="174" t="n">
        <f aca="false">Q457*H457</f>
        <v>0.007</v>
      </c>
      <c r="S457" s="174" t="n">
        <v>0</v>
      </c>
      <c r="T457" s="174" t="n">
        <f aca="false">S457*H457</f>
        <v>0</v>
      </c>
      <c r="U457" s="175"/>
      <c r="AR457" s="176" t="s">
        <v>273</v>
      </c>
      <c r="AT457" s="176" t="s">
        <v>167</v>
      </c>
      <c r="AU457" s="176" t="s">
        <v>83</v>
      </c>
      <c r="AY457" s="3" t="s">
        <v>165</v>
      </c>
      <c r="BE457" s="177" t="n">
        <f aca="false">IF(N457="základní",J457,0)</f>
        <v>0</v>
      </c>
      <c r="BF457" s="177" t="n">
        <f aca="false">IF(N457="snížená",J457,0)</f>
        <v>0</v>
      </c>
      <c r="BG457" s="177" t="n">
        <f aca="false">IF(N457="zákl. přenesená",J457,0)</f>
        <v>0</v>
      </c>
      <c r="BH457" s="177" t="n">
        <f aca="false">IF(N457="sníž. přenesená",J457,0)</f>
        <v>0</v>
      </c>
      <c r="BI457" s="177" t="n">
        <f aca="false">IF(N457="nulová",J457,0)</f>
        <v>0</v>
      </c>
      <c r="BJ457" s="3" t="s">
        <v>81</v>
      </c>
      <c r="BK457" s="177" t="n">
        <f aca="false">ROUND(I457*H457,2)</f>
        <v>0</v>
      </c>
      <c r="BL457" s="3" t="s">
        <v>273</v>
      </c>
      <c r="BM457" s="176" t="s">
        <v>3381</v>
      </c>
    </row>
    <row r="458" s="187" customFormat="true" ht="12" hidden="false" customHeight="false" outlineLevel="0" collapsed="false">
      <c r="B458" s="188"/>
      <c r="D458" s="180" t="s">
        <v>174</v>
      </c>
      <c r="E458" s="189"/>
      <c r="F458" s="190" t="s">
        <v>3076</v>
      </c>
      <c r="H458" s="191" t="n">
        <v>19</v>
      </c>
      <c r="I458" s="192"/>
      <c r="L458" s="188"/>
      <c r="M458" s="193"/>
      <c r="N458" s="194"/>
      <c r="O458" s="194"/>
      <c r="P458" s="194"/>
      <c r="Q458" s="194"/>
      <c r="R458" s="194"/>
      <c r="S458" s="194"/>
      <c r="T458" s="194"/>
      <c r="U458" s="195"/>
      <c r="AT458" s="189" t="s">
        <v>174</v>
      </c>
      <c r="AU458" s="189" t="s">
        <v>83</v>
      </c>
      <c r="AV458" s="187" t="s">
        <v>83</v>
      </c>
      <c r="AW458" s="187" t="s">
        <v>176</v>
      </c>
      <c r="AX458" s="187" t="s">
        <v>73</v>
      </c>
      <c r="AY458" s="189" t="s">
        <v>165</v>
      </c>
    </row>
    <row r="459" s="187" customFormat="true" ht="12" hidden="false" customHeight="false" outlineLevel="0" collapsed="false">
      <c r="B459" s="188"/>
      <c r="D459" s="180" t="s">
        <v>174</v>
      </c>
      <c r="E459" s="189"/>
      <c r="F459" s="190" t="s">
        <v>3077</v>
      </c>
      <c r="H459" s="191" t="n">
        <v>1</v>
      </c>
      <c r="I459" s="192"/>
      <c r="L459" s="188"/>
      <c r="M459" s="193"/>
      <c r="N459" s="194"/>
      <c r="O459" s="194"/>
      <c r="P459" s="194"/>
      <c r="Q459" s="194"/>
      <c r="R459" s="194"/>
      <c r="S459" s="194"/>
      <c r="T459" s="194"/>
      <c r="U459" s="195"/>
      <c r="AT459" s="189" t="s">
        <v>174</v>
      </c>
      <c r="AU459" s="189" t="s">
        <v>83</v>
      </c>
      <c r="AV459" s="187" t="s">
        <v>83</v>
      </c>
      <c r="AW459" s="187" t="s">
        <v>176</v>
      </c>
      <c r="AX459" s="187" t="s">
        <v>73</v>
      </c>
      <c r="AY459" s="189" t="s">
        <v>165</v>
      </c>
    </row>
    <row r="460" s="187" customFormat="true" ht="12" hidden="false" customHeight="false" outlineLevel="0" collapsed="false">
      <c r="B460" s="188"/>
      <c r="D460" s="180" t="s">
        <v>174</v>
      </c>
      <c r="E460" s="189"/>
      <c r="F460" s="190" t="s">
        <v>3078</v>
      </c>
      <c r="H460" s="191" t="n">
        <v>5</v>
      </c>
      <c r="I460" s="192"/>
      <c r="L460" s="188"/>
      <c r="M460" s="193"/>
      <c r="N460" s="194"/>
      <c r="O460" s="194"/>
      <c r="P460" s="194"/>
      <c r="Q460" s="194"/>
      <c r="R460" s="194"/>
      <c r="S460" s="194"/>
      <c r="T460" s="194"/>
      <c r="U460" s="195"/>
      <c r="AT460" s="189" t="s">
        <v>174</v>
      </c>
      <c r="AU460" s="189" t="s">
        <v>83</v>
      </c>
      <c r="AV460" s="187" t="s">
        <v>83</v>
      </c>
      <c r="AW460" s="187" t="s">
        <v>176</v>
      </c>
      <c r="AX460" s="187" t="s">
        <v>73</v>
      </c>
      <c r="AY460" s="189" t="s">
        <v>165</v>
      </c>
    </row>
    <row r="461" s="196" customFormat="true" ht="12" hidden="false" customHeight="false" outlineLevel="0" collapsed="false">
      <c r="B461" s="197"/>
      <c r="D461" s="180" t="s">
        <v>174</v>
      </c>
      <c r="E461" s="198"/>
      <c r="F461" s="199" t="s">
        <v>178</v>
      </c>
      <c r="H461" s="200" t="n">
        <v>25</v>
      </c>
      <c r="I461" s="201"/>
      <c r="L461" s="197"/>
      <c r="M461" s="202"/>
      <c r="N461" s="203"/>
      <c r="O461" s="203"/>
      <c r="P461" s="203"/>
      <c r="Q461" s="203"/>
      <c r="R461" s="203"/>
      <c r="S461" s="203"/>
      <c r="T461" s="203"/>
      <c r="U461" s="204"/>
      <c r="AT461" s="198" t="s">
        <v>174</v>
      </c>
      <c r="AU461" s="198" t="s">
        <v>83</v>
      </c>
      <c r="AV461" s="196" t="s">
        <v>172</v>
      </c>
      <c r="AW461" s="196" t="s">
        <v>176</v>
      </c>
      <c r="AX461" s="196" t="s">
        <v>81</v>
      </c>
      <c r="AY461" s="198" t="s">
        <v>165</v>
      </c>
    </row>
    <row r="462" s="22" customFormat="true" ht="24" hidden="false" customHeight="true" outlineLevel="0" collapsed="false">
      <c r="B462" s="164"/>
      <c r="C462" s="165" t="s">
        <v>994</v>
      </c>
      <c r="D462" s="165" t="s">
        <v>167</v>
      </c>
      <c r="E462" s="166" t="s">
        <v>3382</v>
      </c>
      <c r="F462" s="167" t="s">
        <v>3383</v>
      </c>
      <c r="G462" s="168" t="s">
        <v>403</v>
      </c>
      <c r="H462" s="169" t="n">
        <v>9</v>
      </c>
      <c r="I462" s="170"/>
      <c r="J462" s="171" t="n">
        <f aca="false">ROUND(I462*H462,2)</f>
        <v>0</v>
      </c>
      <c r="K462" s="167"/>
      <c r="L462" s="23"/>
      <c r="M462" s="172"/>
      <c r="N462" s="173" t="s">
        <v>44</v>
      </c>
      <c r="O462" s="54"/>
      <c r="P462" s="174" t="n">
        <f aca="false">O462*H462</f>
        <v>0</v>
      </c>
      <c r="Q462" s="174" t="n">
        <v>9E-005</v>
      </c>
      <c r="R462" s="174" t="n">
        <f aca="false">Q462*H462</f>
        <v>0.00081</v>
      </c>
      <c r="S462" s="174" t="n">
        <v>0</v>
      </c>
      <c r="T462" s="174" t="n">
        <f aca="false">S462*H462</f>
        <v>0</v>
      </c>
      <c r="U462" s="175"/>
      <c r="AR462" s="176" t="s">
        <v>273</v>
      </c>
      <c r="AT462" s="176" t="s">
        <v>167</v>
      </c>
      <c r="AU462" s="176" t="s">
        <v>83</v>
      </c>
      <c r="AY462" s="3" t="s">
        <v>165</v>
      </c>
      <c r="BE462" s="177" t="n">
        <f aca="false">IF(N462="základní",J462,0)</f>
        <v>0</v>
      </c>
      <c r="BF462" s="177" t="n">
        <f aca="false">IF(N462="snížená",J462,0)</f>
        <v>0</v>
      </c>
      <c r="BG462" s="177" t="n">
        <f aca="false">IF(N462="zákl. přenesená",J462,0)</f>
        <v>0</v>
      </c>
      <c r="BH462" s="177" t="n">
        <f aca="false">IF(N462="sníž. přenesená",J462,0)</f>
        <v>0</v>
      </c>
      <c r="BI462" s="177" t="n">
        <f aca="false">IF(N462="nulová",J462,0)</f>
        <v>0</v>
      </c>
      <c r="BJ462" s="3" t="s">
        <v>81</v>
      </c>
      <c r="BK462" s="177" t="n">
        <f aca="false">ROUND(I462*H462,2)</f>
        <v>0</v>
      </c>
      <c r="BL462" s="3" t="s">
        <v>273</v>
      </c>
      <c r="BM462" s="176" t="s">
        <v>3384</v>
      </c>
    </row>
    <row r="463" s="187" customFormat="true" ht="12" hidden="false" customHeight="false" outlineLevel="0" collapsed="false">
      <c r="B463" s="188"/>
      <c r="D463" s="180" t="s">
        <v>174</v>
      </c>
      <c r="E463" s="189"/>
      <c r="F463" s="190" t="s">
        <v>3385</v>
      </c>
      <c r="H463" s="191" t="n">
        <v>9</v>
      </c>
      <c r="I463" s="192"/>
      <c r="L463" s="188"/>
      <c r="M463" s="193"/>
      <c r="N463" s="194"/>
      <c r="O463" s="194"/>
      <c r="P463" s="194"/>
      <c r="Q463" s="194"/>
      <c r="R463" s="194"/>
      <c r="S463" s="194"/>
      <c r="T463" s="194"/>
      <c r="U463" s="195"/>
      <c r="AT463" s="189" t="s">
        <v>174</v>
      </c>
      <c r="AU463" s="189" t="s">
        <v>83</v>
      </c>
      <c r="AV463" s="187" t="s">
        <v>83</v>
      </c>
      <c r="AW463" s="187" t="s">
        <v>176</v>
      </c>
      <c r="AX463" s="187" t="s">
        <v>73</v>
      </c>
      <c r="AY463" s="189" t="s">
        <v>165</v>
      </c>
    </row>
    <row r="464" s="196" customFormat="true" ht="12" hidden="false" customHeight="false" outlineLevel="0" collapsed="false">
      <c r="B464" s="197"/>
      <c r="D464" s="180" t="s">
        <v>174</v>
      </c>
      <c r="E464" s="198"/>
      <c r="F464" s="199" t="s">
        <v>178</v>
      </c>
      <c r="H464" s="200" t="n">
        <v>9</v>
      </c>
      <c r="I464" s="201"/>
      <c r="L464" s="197"/>
      <c r="M464" s="202"/>
      <c r="N464" s="203"/>
      <c r="O464" s="203"/>
      <c r="P464" s="203"/>
      <c r="Q464" s="203"/>
      <c r="R464" s="203"/>
      <c r="S464" s="203"/>
      <c r="T464" s="203"/>
      <c r="U464" s="204"/>
      <c r="AT464" s="198" t="s">
        <v>174</v>
      </c>
      <c r="AU464" s="198" t="s">
        <v>83</v>
      </c>
      <c r="AV464" s="196" t="s">
        <v>172</v>
      </c>
      <c r="AW464" s="196" t="s">
        <v>176</v>
      </c>
      <c r="AX464" s="196" t="s">
        <v>81</v>
      </c>
      <c r="AY464" s="198" t="s">
        <v>165</v>
      </c>
    </row>
    <row r="465" s="22" customFormat="true" ht="24" hidden="false" customHeight="true" outlineLevel="0" collapsed="false">
      <c r="B465" s="164"/>
      <c r="C465" s="165" t="s">
        <v>1018</v>
      </c>
      <c r="D465" s="165" t="s">
        <v>167</v>
      </c>
      <c r="E465" s="166" t="s">
        <v>3386</v>
      </c>
      <c r="F465" s="167" t="s">
        <v>3387</v>
      </c>
      <c r="G465" s="168" t="s">
        <v>403</v>
      </c>
      <c r="H465" s="169" t="n">
        <v>7</v>
      </c>
      <c r="I465" s="170"/>
      <c r="J465" s="171" t="n">
        <f aca="false">ROUND(I465*H465,2)</f>
        <v>0</v>
      </c>
      <c r="K465" s="167"/>
      <c r="L465" s="23"/>
      <c r="M465" s="172"/>
      <c r="N465" s="173" t="s">
        <v>44</v>
      </c>
      <c r="O465" s="54"/>
      <c r="P465" s="174" t="n">
        <f aca="false">O465*H465</f>
        <v>0</v>
      </c>
      <c r="Q465" s="174" t="n">
        <v>0.00031</v>
      </c>
      <c r="R465" s="174" t="n">
        <f aca="false">Q465*H465</f>
        <v>0.00217</v>
      </c>
      <c r="S465" s="174" t="n">
        <v>0</v>
      </c>
      <c r="T465" s="174" t="n">
        <f aca="false">S465*H465</f>
        <v>0</v>
      </c>
      <c r="U465" s="175"/>
      <c r="AR465" s="176" t="s">
        <v>273</v>
      </c>
      <c r="AT465" s="176" t="s">
        <v>167</v>
      </c>
      <c r="AU465" s="176" t="s">
        <v>83</v>
      </c>
      <c r="AY465" s="3" t="s">
        <v>165</v>
      </c>
      <c r="BE465" s="177" t="n">
        <f aca="false">IF(N465="základní",J465,0)</f>
        <v>0</v>
      </c>
      <c r="BF465" s="177" t="n">
        <f aca="false">IF(N465="snížená",J465,0)</f>
        <v>0</v>
      </c>
      <c r="BG465" s="177" t="n">
        <f aca="false">IF(N465="zákl. přenesená",J465,0)</f>
        <v>0</v>
      </c>
      <c r="BH465" s="177" t="n">
        <f aca="false">IF(N465="sníž. přenesená",J465,0)</f>
        <v>0</v>
      </c>
      <c r="BI465" s="177" t="n">
        <f aca="false">IF(N465="nulová",J465,0)</f>
        <v>0</v>
      </c>
      <c r="BJ465" s="3" t="s">
        <v>81</v>
      </c>
      <c r="BK465" s="177" t="n">
        <f aca="false">ROUND(I465*H465,2)</f>
        <v>0</v>
      </c>
      <c r="BL465" s="3" t="s">
        <v>273</v>
      </c>
      <c r="BM465" s="176" t="s">
        <v>3388</v>
      </c>
    </row>
    <row r="466" s="187" customFormat="true" ht="12" hidden="false" customHeight="false" outlineLevel="0" collapsed="false">
      <c r="B466" s="188"/>
      <c r="D466" s="180" t="s">
        <v>174</v>
      </c>
      <c r="E466" s="189"/>
      <c r="F466" s="190" t="s">
        <v>3389</v>
      </c>
      <c r="H466" s="191" t="n">
        <v>4</v>
      </c>
      <c r="I466" s="192"/>
      <c r="L466" s="188"/>
      <c r="M466" s="193"/>
      <c r="N466" s="194"/>
      <c r="O466" s="194"/>
      <c r="P466" s="194"/>
      <c r="Q466" s="194"/>
      <c r="R466" s="194"/>
      <c r="S466" s="194"/>
      <c r="T466" s="194"/>
      <c r="U466" s="195"/>
      <c r="AT466" s="189" t="s">
        <v>174</v>
      </c>
      <c r="AU466" s="189" t="s">
        <v>83</v>
      </c>
      <c r="AV466" s="187" t="s">
        <v>83</v>
      </c>
      <c r="AW466" s="187" t="s">
        <v>176</v>
      </c>
      <c r="AX466" s="187" t="s">
        <v>73</v>
      </c>
      <c r="AY466" s="189" t="s">
        <v>165</v>
      </c>
    </row>
    <row r="467" s="187" customFormat="true" ht="12" hidden="false" customHeight="false" outlineLevel="0" collapsed="false">
      <c r="B467" s="188"/>
      <c r="D467" s="180" t="s">
        <v>174</v>
      </c>
      <c r="E467" s="189"/>
      <c r="F467" s="190" t="s">
        <v>3390</v>
      </c>
      <c r="H467" s="191" t="n">
        <v>3</v>
      </c>
      <c r="I467" s="192"/>
      <c r="L467" s="188"/>
      <c r="M467" s="193"/>
      <c r="N467" s="194"/>
      <c r="O467" s="194"/>
      <c r="P467" s="194"/>
      <c r="Q467" s="194"/>
      <c r="R467" s="194"/>
      <c r="S467" s="194"/>
      <c r="T467" s="194"/>
      <c r="U467" s="195"/>
      <c r="AT467" s="189" t="s">
        <v>174</v>
      </c>
      <c r="AU467" s="189" t="s">
        <v>83</v>
      </c>
      <c r="AV467" s="187" t="s">
        <v>83</v>
      </c>
      <c r="AW467" s="187" t="s">
        <v>176</v>
      </c>
      <c r="AX467" s="187" t="s">
        <v>73</v>
      </c>
      <c r="AY467" s="189" t="s">
        <v>165</v>
      </c>
    </row>
    <row r="468" s="196" customFormat="true" ht="12" hidden="false" customHeight="false" outlineLevel="0" collapsed="false">
      <c r="B468" s="197"/>
      <c r="D468" s="180" t="s">
        <v>174</v>
      </c>
      <c r="E468" s="198"/>
      <c r="F468" s="199" t="s">
        <v>178</v>
      </c>
      <c r="H468" s="200" t="n">
        <v>7</v>
      </c>
      <c r="I468" s="201"/>
      <c r="L468" s="197"/>
      <c r="M468" s="202"/>
      <c r="N468" s="203"/>
      <c r="O468" s="203"/>
      <c r="P468" s="203"/>
      <c r="Q468" s="203"/>
      <c r="R468" s="203"/>
      <c r="S468" s="203"/>
      <c r="T468" s="203"/>
      <c r="U468" s="204"/>
      <c r="AT468" s="198" t="s">
        <v>174</v>
      </c>
      <c r="AU468" s="198" t="s">
        <v>83</v>
      </c>
      <c r="AV468" s="196" t="s">
        <v>172</v>
      </c>
      <c r="AW468" s="196" t="s">
        <v>176</v>
      </c>
      <c r="AX468" s="196" t="s">
        <v>81</v>
      </c>
      <c r="AY468" s="198" t="s">
        <v>165</v>
      </c>
    </row>
    <row r="469" s="22" customFormat="true" ht="48" hidden="false" customHeight="true" outlineLevel="0" collapsed="false">
      <c r="B469" s="164"/>
      <c r="C469" s="165" t="s">
        <v>1024</v>
      </c>
      <c r="D469" s="165" t="s">
        <v>167</v>
      </c>
      <c r="E469" s="166" t="s">
        <v>3391</v>
      </c>
      <c r="F469" s="167" t="s">
        <v>3392</v>
      </c>
      <c r="G469" s="168" t="s">
        <v>265</v>
      </c>
      <c r="H469" s="169" t="n">
        <v>0.788</v>
      </c>
      <c r="I469" s="170"/>
      <c r="J469" s="171" t="n">
        <f aca="false">ROUND(I469*H469,2)</f>
        <v>0</v>
      </c>
      <c r="K469" s="167" t="s">
        <v>171</v>
      </c>
      <c r="L469" s="23"/>
      <c r="M469" s="172"/>
      <c r="N469" s="173" t="s">
        <v>44</v>
      </c>
      <c r="O469" s="54"/>
      <c r="P469" s="174" t="n">
        <f aca="false">O469*H469</f>
        <v>0</v>
      </c>
      <c r="Q469" s="174" t="n">
        <v>0</v>
      </c>
      <c r="R469" s="174" t="n">
        <f aca="false">Q469*H469</f>
        <v>0</v>
      </c>
      <c r="S469" s="174" t="n">
        <v>0</v>
      </c>
      <c r="T469" s="174" t="n">
        <f aca="false">S469*H469</f>
        <v>0</v>
      </c>
      <c r="U469" s="175"/>
      <c r="AR469" s="176" t="s">
        <v>273</v>
      </c>
      <c r="AT469" s="176" t="s">
        <v>167</v>
      </c>
      <c r="AU469" s="176" t="s">
        <v>83</v>
      </c>
      <c r="AY469" s="3" t="s">
        <v>165</v>
      </c>
      <c r="BE469" s="177" t="n">
        <f aca="false">IF(N469="základní",J469,0)</f>
        <v>0</v>
      </c>
      <c r="BF469" s="177" t="n">
        <f aca="false">IF(N469="snížená",J469,0)</f>
        <v>0</v>
      </c>
      <c r="BG469" s="177" t="n">
        <f aca="false">IF(N469="zákl. přenesená",J469,0)</f>
        <v>0</v>
      </c>
      <c r="BH469" s="177" t="n">
        <f aca="false">IF(N469="sníž. přenesená",J469,0)</f>
        <v>0</v>
      </c>
      <c r="BI469" s="177" t="n">
        <f aca="false">IF(N469="nulová",J469,0)</f>
        <v>0</v>
      </c>
      <c r="BJ469" s="3" t="s">
        <v>81</v>
      </c>
      <c r="BK469" s="177" t="n">
        <f aca="false">ROUND(I469*H469,2)</f>
        <v>0</v>
      </c>
      <c r="BL469" s="3" t="s">
        <v>273</v>
      </c>
      <c r="BM469" s="176" t="s">
        <v>3393</v>
      </c>
    </row>
    <row r="470" s="150" customFormat="true" ht="23" hidden="false" customHeight="true" outlineLevel="0" collapsed="false">
      <c r="B470" s="151"/>
      <c r="D470" s="152" t="s">
        <v>72</v>
      </c>
      <c r="E470" s="162" t="s">
        <v>3394</v>
      </c>
      <c r="F470" s="162" t="s">
        <v>3395</v>
      </c>
      <c r="I470" s="154"/>
      <c r="J470" s="163" t="n">
        <f aca="false">BK470</f>
        <v>0</v>
      </c>
      <c r="L470" s="151"/>
      <c r="M470" s="156"/>
      <c r="N470" s="157"/>
      <c r="O470" s="157"/>
      <c r="P470" s="158" t="n">
        <f aca="false">SUM(P471:P480)</f>
        <v>0</v>
      </c>
      <c r="Q470" s="157"/>
      <c r="R470" s="158" t="n">
        <f aca="false">SUM(R471:R480)</f>
        <v>0.68195</v>
      </c>
      <c r="S470" s="157"/>
      <c r="T470" s="158" t="n">
        <f aca="false">SUM(T471:T480)</f>
        <v>0</v>
      </c>
      <c r="U470" s="159"/>
      <c r="AR470" s="152" t="s">
        <v>83</v>
      </c>
      <c r="AT470" s="160" t="s">
        <v>72</v>
      </c>
      <c r="AU470" s="160" t="s">
        <v>81</v>
      </c>
      <c r="AY470" s="152" t="s">
        <v>165</v>
      </c>
      <c r="BK470" s="161" t="n">
        <f aca="false">SUM(BK471:BK480)</f>
        <v>0</v>
      </c>
    </row>
    <row r="471" s="22" customFormat="true" ht="24" hidden="false" customHeight="true" outlineLevel="0" collapsed="false">
      <c r="B471" s="164"/>
      <c r="C471" s="165" t="s">
        <v>1028</v>
      </c>
      <c r="D471" s="165" t="s">
        <v>167</v>
      </c>
      <c r="E471" s="166" t="s">
        <v>3396</v>
      </c>
      <c r="F471" s="167" t="s">
        <v>3397</v>
      </c>
      <c r="G471" s="168" t="s">
        <v>1999</v>
      </c>
      <c r="H471" s="169" t="n">
        <v>37</v>
      </c>
      <c r="I471" s="170"/>
      <c r="J471" s="171" t="n">
        <f aca="false">ROUND(I471*H471,2)</f>
        <v>0</v>
      </c>
      <c r="K471" s="167" t="s">
        <v>171</v>
      </c>
      <c r="L471" s="23"/>
      <c r="M471" s="172"/>
      <c r="N471" s="173" t="s">
        <v>44</v>
      </c>
      <c r="O471" s="54"/>
      <c r="P471" s="174" t="n">
        <f aca="false">O471*H471</f>
        <v>0</v>
      </c>
      <c r="Q471" s="174" t="n">
        <v>0.0092</v>
      </c>
      <c r="R471" s="174" t="n">
        <f aca="false">Q471*H471</f>
        <v>0.3404</v>
      </c>
      <c r="S471" s="174" t="n">
        <v>0</v>
      </c>
      <c r="T471" s="174" t="n">
        <f aca="false">S471*H471</f>
        <v>0</v>
      </c>
      <c r="U471" s="175"/>
      <c r="AR471" s="176" t="s">
        <v>273</v>
      </c>
      <c r="AT471" s="176" t="s">
        <v>167</v>
      </c>
      <c r="AU471" s="176" t="s">
        <v>83</v>
      </c>
      <c r="AY471" s="3" t="s">
        <v>165</v>
      </c>
      <c r="BE471" s="177" t="n">
        <f aca="false">IF(N471="základní",J471,0)</f>
        <v>0</v>
      </c>
      <c r="BF471" s="177" t="n">
        <f aca="false">IF(N471="snížená",J471,0)</f>
        <v>0</v>
      </c>
      <c r="BG471" s="177" t="n">
        <f aca="false">IF(N471="zákl. přenesená",J471,0)</f>
        <v>0</v>
      </c>
      <c r="BH471" s="177" t="n">
        <f aca="false">IF(N471="sníž. přenesená",J471,0)</f>
        <v>0</v>
      </c>
      <c r="BI471" s="177" t="n">
        <f aca="false">IF(N471="nulová",J471,0)</f>
        <v>0</v>
      </c>
      <c r="BJ471" s="3" t="s">
        <v>81</v>
      </c>
      <c r="BK471" s="177" t="n">
        <f aca="false">ROUND(I471*H471,2)</f>
        <v>0</v>
      </c>
      <c r="BL471" s="3" t="s">
        <v>273</v>
      </c>
      <c r="BM471" s="176" t="s">
        <v>3398</v>
      </c>
    </row>
    <row r="472" s="187" customFormat="true" ht="12" hidden="false" customHeight="false" outlineLevel="0" collapsed="false">
      <c r="B472" s="188"/>
      <c r="D472" s="180" t="s">
        <v>174</v>
      </c>
      <c r="E472" s="189"/>
      <c r="F472" s="190" t="s">
        <v>3343</v>
      </c>
      <c r="H472" s="191" t="n">
        <v>8</v>
      </c>
      <c r="I472" s="192"/>
      <c r="L472" s="188"/>
      <c r="M472" s="193"/>
      <c r="N472" s="194"/>
      <c r="O472" s="194"/>
      <c r="P472" s="194"/>
      <c r="Q472" s="194"/>
      <c r="R472" s="194"/>
      <c r="S472" s="194"/>
      <c r="T472" s="194"/>
      <c r="U472" s="195"/>
      <c r="AT472" s="189" t="s">
        <v>174</v>
      </c>
      <c r="AU472" s="189" t="s">
        <v>83</v>
      </c>
      <c r="AV472" s="187" t="s">
        <v>83</v>
      </c>
      <c r="AW472" s="187" t="s">
        <v>176</v>
      </c>
      <c r="AX472" s="187" t="s">
        <v>73</v>
      </c>
      <c r="AY472" s="189" t="s">
        <v>165</v>
      </c>
    </row>
    <row r="473" s="187" customFormat="true" ht="12" hidden="false" customHeight="false" outlineLevel="0" collapsed="false">
      <c r="B473" s="188"/>
      <c r="D473" s="180" t="s">
        <v>174</v>
      </c>
      <c r="E473" s="189"/>
      <c r="F473" s="190" t="s">
        <v>3088</v>
      </c>
      <c r="H473" s="191" t="n">
        <v>28</v>
      </c>
      <c r="I473" s="192"/>
      <c r="L473" s="188"/>
      <c r="M473" s="193"/>
      <c r="N473" s="194"/>
      <c r="O473" s="194"/>
      <c r="P473" s="194"/>
      <c r="Q473" s="194"/>
      <c r="R473" s="194"/>
      <c r="S473" s="194"/>
      <c r="T473" s="194"/>
      <c r="U473" s="195"/>
      <c r="AT473" s="189" t="s">
        <v>174</v>
      </c>
      <c r="AU473" s="189" t="s">
        <v>83</v>
      </c>
      <c r="AV473" s="187" t="s">
        <v>83</v>
      </c>
      <c r="AW473" s="187" t="s">
        <v>176</v>
      </c>
      <c r="AX473" s="187" t="s">
        <v>73</v>
      </c>
      <c r="AY473" s="189" t="s">
        <v>165</v>
      </c>
    </row>
    <row r="474" s="187" customFormat="true" ht="12" hidden="false" customHeight="false" outlineLevel="0" collapsed="false">
      <c r="B474" s="188"/>
      <c r="D474" s="180" t="s">
        <v>174</v>
      </c>
      <c r="E474" s="189"/>
      <c r="F474" s="190" t="s">
        <v>3319</v>
      </c>
      <c r="H474" s="191" t="n">
        <v>1</v>
      </c>
      <c r="I474" s="192"/>
      <c r="L474" s="188"/>
      <c r="M474" s="193"/>
      <c r="N474" s="194"/>
      <c r="O474" s="194"/>
      <c r="P474" s="194"/>
      <c r="Q474" s="194"/>
      <c r="R474" s="194"/>
      <c r="S474" s="194"/>
      <c r="T474" s="194"/>
      <c r="U474" s="195"/>
      <c r="AT474" s="189" t="s">
        <v>174</v>
      </c>
      <c r="AU474" s="189" t="s">
        <v>83</v>
      </c>
      <c r="AV474" s="187" t="s">
        <v>83</v>
      </c>
      <c r="AW474" s="187" t="s">
        <v>176</v>
      </c>
      <c r="AX474" s="187" t="s">
        <v>73</v>
      </c>
      <c r="AY474" s="189" t="s">
        <v>165</v>
      </c>
    </row>
    <row r="475" s="196" customFormat="true" ht="12" hidden="false" customHeight="false" outlineLevel="0" collapsed="false">
      <c r="B475" s="197"/>
      <c r="D475" s="180" t="s">
        <v>174</v>
      </c>
      <c r="E475" s="198"/>
      <c r="F475" s="199" t="s">
        <v>178</v>
      </c>
      <c r="H475" s="200" t="n">
        <v>37</v>
      </c>
      <c r="I475" s="201"/>
      <c r="L475" s="197"/>
      <c r="M475" s="202"/>
      <c r="N475" s="203"/>
      <c r="O475" s="203"/>
      <c r="P475" s="203"/>
      <c r="Q475" s="203"/>
      <c r="R475" s="203"/>
      <c r="S475" s="203"/>
      <c r="T475" s="203"/>
      <c r="U475" s="204"/>
      <c r="AT475" s="198" t="s">
        <v>174</v>
      </c>
      <c r="AU475" s="198" t="s">
        <v>83</v>
      </c>
      <c r="AV475" s="196" t="s">
        <v>172</v>
      </c>
      <c r="AW475" s="196" t="s">
        <v>176</v>
      </c>
      <c r="AX475" s="196" t="s">
        <v>81</v>
      </c>
      <c r="AY475" s="198" t="s">
        <v>165</v>
      </c>
    </row>
    <row r="476" s="22" customFormat="true" ht="24" hidden="false" customHeight="true" outlineLevel="0" collapsed="false">
      <c r="B476" s="164"/>
      <c r="C476" s="165" t="s">
        <v>1032</v>
      </c>
      <c r="D476" s="165" t="s">
        <v>167</v>
      </c>
      <c r="E476" s="166" t="s">
        <v>3399</v>
      </c>
      <c r="F476" s="167" t="s">
        <v>3400</v>
      </c>
      <c r="G476" s="168" t="s">
        <v>1999</v>
      </c>
      <c r="H476" s="169" t="n">
        <v>28</v>
      </c>
      <c r="I476" s="170"/>
      <c r="J476" s="171" t="n">
        <f aca="false">ROUND(I476*H476,2)</f>
        <v>0</v>
      </c>
      <c r="K476" s="167" t="s">
        <v>171</v>
      </c>
      <c r="L476" s="23"/>
      <c r="M476" s="172"/>
      <c r="N476" s="173" t="s">
        <v>44</v>
      </c>
      <c r="O476" s="54"/>
      <c r="P476" s="174" t="n">
        <f aca="false">O476*H476</f>
        <v>0</v>
      </c>
      <c r="Q476" s="174" t="n">
        <v>0.012</v>
      </c>
      <c r="R476" s="174" t="n">
        <f aca="false">Q476*H476</f>
        <v>0.336</v>
      </c>
      <c r="S476" s="174" t="n">
        <v>0</v>
      </c>
      <c r="T476" s="174" t="n">
        <f aca="false">S476*H476</f>
        <v>0</v>
      </c>
      <c r="U476" s="175"/>
      <c r="AR476" s="176" t="s">
        <v>273</v>
      </c>
      <c r="AT476" s="176" t="s">
        <v>167</v>
      </c>
      <c r="AU476" s="176" t="s">
        <v>83</v>
      </c>
      <c r="AY476" s="3" t="s">
        <v>165</v>
      </c>
      <c r="BE476" s="177" t="n">
        <f aca="false">IF(N476="základní",J476,0)</f>
        <v>0</v>
      </c>
      <c r="BF476" s="177" t="n">
        <f aca="false">IF(N476="snížená",J476,0)</f>
        <v>0</v>
      </c>
      <c r="BG476" s="177" t="n">
        <f aca="false">IF(N476="zákl. přenesená",J476,0)</f>
        <v>0</v>
      </c>
      <c r="BH476" s="177" t="n">
        <f aca="false">IF(N476="sníž. přenesená",J476,0)</f>
        <v>0</v>
      </c>
      <c r="BI476" s="177" t="n">
        <f aca="false">IF(N476="nulová",J476,0)</f>
        <v>0</v>
      </c>
      <c r="BJ476" s="3" t="s">
        <v>81</v>
      </c>
      <c r="BK476" s="177" t="n">
        <f aca="false">ROUND(I476*H476,2)</f>
        <v>0</v>
      </c>
      <c r="BL476" s="3" t="s">
        <v>273</v>
      </c>
      <c r="BM476" s="176" t="s">
        <v>3401</v>
      </c>
    </row>
    <row r="477" s="187" customFormat="true" ht="12" hidden="false" customHeight="false" outlineLevel="0" collapsed="false">
      <c r="B477" s="188"/>
      <c r="D477" s="180" t="s">
        <v>174</v>
      </c>
      <c r="E477" s="189"/>
      <c r="F477" s="190" t="s">
        <v>3072</v>
      </c>
      <c r="H477" s="191" t="n">
        <v>28</v>
      </c>
      <c r="I477" s="192"/>
      <c r="L477" s="188"/>
      <c r="M477" s="193"/>
      <c r="N477" s="194"/>
      <c r="O477" s="194"/>
      <c r="P477" s="194"/>
      <c r="Q477" s="194"/>
      <c r="R477" s="194"/>
      <c r="S477" s="194"/>
      <c r="T477" s="194"/>
      <c r="U477" s="195"/>
      <c r="AT477" s="189" t="s">
        <v>174</v>
      </c>
      <c r="AU477" s="189" t="s">
        <v>83</v>
      </c>
      <c r="AV477" s="187" t="s">
        <v>83</v>
      </c>
      <c r="AW477" s="187" t="s">
        <v>176</v>
      </c>
      <c r="AX477" s="187" t="s">
        <v>73</v>
      </c>
      <c r="AY477" s="189" t="s">
        <v>165</v>
      </c>
    </row>
    <row r="478" s="196" customFormat="true" ht="12" hidden="false" customHeight="false" outlineLevel="0" collapsed="false">
      <c r="B478" s="197"/>
      <c r="D478" s="180" t="s">
        <v>174</v>
      </c>
      <c r="E478" s="198"/>
      <c r="F478" s="199" t="s">
        <v>178</v>
      </c>
      <c r="H478" s="200" t="n">
        <v>28</v>
      </c>
      <c r="I478" s="201"/>
      <c r="L478" s="197"/>
      <c r="M478" s="202"/>
      <c r="N478" s="203"/>
      <c r="O478" s="203"/>
      <c r="P478" s="203"/>
      <c r="Q478" s="203"/>
      <c r="R478" s="203"/>
      <c r="S478" s="203"/>
      <c r="T478" s="203"/>
      <c r="U478" s="204"/>
      <c r="AT478" s="198" t="s">
        <v>174</v>
      </c>
      <c r="AU478" s="198" t="s">
        <v>83</v>
      </c>
      <c r="AV478" s="196" t="s">
        <v>172</v>
      </c>
      <c r="AW478" s="196" t="s">
        <v>176</v>
      </c>
      <c r="AX478" s="196" t="s">
        <v>81</v>
      </c>
      <c r="AY478" s="198" t="s">
        <v>165</v>
      </c>
    </row>
    <row r="479" s="22" customFormat="true" ht="16.5" hidden="false" customHeight="true" outlineLevel="0" collapsed="false">
      <c r="B479" s="164"/>
      <c r="C479" s="165" t="s">
        <v>1036</v>
      </c>
      <c r="D479" s="165" t="s">
        <v>167</v>
      </c>
      <c r="E479" s="166" t="s">
        <v>3402</v>
      </c>
      <c r="F479" s="167" t="s">
        <v>3403</v>
      </c>
      <c r="G479" s="168" t="s">
        <v>1999</v>
      </c>
      <c r="H479" s="169" t="n">
        <v>37</v>
      </c>
      <c r="I479" s="170"/>
      <c r="J479" s="171" t="n">
        <f aca="false">ROUND(I479*H479,2)</f>
        <v>0</v>
      </c>
      <c r="K479" s="167" t="s">
        <v>171</v>
      </c>
      <c r="L479" s="23"/>
      <c r="M479" s="172"/>
      <c r="N479" s="173" t="s">
        <v>44</v>
      </c>
      <c r="O479" s="54"/>
      <c r="P479" s="174" t="n">
        <f aca="false">O479*H479</f>
        <v>0</v>
      </c>
      <c r="Q479" s="174" t="n">
        <v>0.00015</v>
      </c>
      <c r="R479" s="174" t="n">
        <f aca="false">Q479*H479</f>
        <v>0.00555</v>
      </c>
      <c r="S479" s="174" t="n">
        <v>0</v>
      </c>
      <c r="T479" s="174" t="n">
        <f aca="false">S479*H479</f>
        <v>0</v>
      </c>
      <c r="U479" s="175"/>
      <c r="AR479" s="176" t="s">
        <v>273</v>
      </c>
      <c r="AT479" s="176" t="s">
        <v>167</v>
      </c>
      <c r="AU479" s="176" t="s">
        <v>83</v>
      </c>
      <c r="AY479" s="3" t="s">
        <v>165</v>
      </c>
      <c r="BE479" s="177" t="n">
        <f aca="false">IF(N479="základní",J479,0)</f>
        <v>0</v>
      </c>
      <c r="BF479" s="177" t="n">
        <f aca="false">IF(N479="snížená",J479,0)</f>
        <v>0</v>
      </c>
      <c r="BG479" s="177" t="n">
        <f aca="false">IF(N479="zákl. přenesená",J479,0)</f>
        <v>0</v>
      </c>
      <c r="BH479" s="177" t="n">
        <f aca="false">IF(N479="sníž. přenesená",J479,0)</f>
        <v>0</v>
      </c>
      <c r="BI479" s="177" t="n">
        <f aca="false">IF(N479="nulová",J479,0)</f>
        <v>0</v>
      </c>
      <c r="BJ479" s="3" t="s">
        <v>81</v>
      </c>
      <c r="BK479" s="177" t="n">
        <f aca="false">ROUND(I479*H479,2)</f>
        <v>0</v>
      </c>
      <c r="BL479" s="3" t="s">
        <v>273</v>
      </c>
      <c r="BM479" s="176" t="s">
        <v>3404</v>
      </c>
    </row>
    <row r="480" s="22" customFormat="true" ht="48" hidden="false" customHeight="true" outlineLevel="0" collapsed="false">
      <c r="B480" s="164"/>
      <c r="C480" s="165" t="s">
        <v>1040</v>
      </c>
      <c r="D480" s="165" t="s">
        <v>167</v>
      </c>
      <c r="E480" s="166" t="s">
        <v>3405</v>
      </c>
      <c r="F480" s="167" t="s">
        <v>3406</v>
      </c>
      <c r="G480" s="168" t="s">
        <v>265</v>
      </c>
      <c r="H480" s="169" t="n">
        <v>0.682</v>
      </c>
      <c r="I480" s="170"/>
      <c r="J480" s="171" t="n">
        <f aca="false">ROUND(I480*H480,2)</f>
        <v>0</v>
      </c>
      <c r="K480" s="167" t="s">
        <v>171</v>
      </c>
      <c r="L480" s="23"/>
      <c r="M480" s="226"/>
      <c r="N480" s="227" t="s">
        <v>44</v>
      </c>
      <c r="O480" s="228"/>
      <c r="P480" s="229" t="n">
        <f aca="false">O480*H480</f>
        <v>0</v>
      </c>
      <c r="Q480" s="229" t="n">
        <v>0</v>
      </c>
      <c r="R480" s="229" t="n">
        <f aca="false">Q480*H480</f>
        <v>0</v>
      </c>
      <c r="S480" s="229" t="n">
        <v>0</v>
      </c>
      <c r="T480" s="229" t="n">
        <f aca="false">S480*H480</f>
        <v>0</v>
      </c>
      <c r="U480" s="230"/>
      <c r="AR480" s="176" t="s">
        <v>273</v>
      </c>
      <c r="AT480" s="176" t="s">
        <v>167</v>
      </c>
      <c r="AU480" s="176" t="s">
        <v>83</v>
      </c>
      <c r="AY480" s="3" t="s">
        <v>165</v>
      </c>
      <c r="BE480" s="177" t="n">
        <f aca="false">IF(N480="základní",J480,0)</f>
        <v>0</v>
      </c>
      <c r="BF480" s="177" t="n">
        <f aca="false">IF(N480="snížená",J480,0)</f>
        <v>0</v>
      </c>
      <c r="BG480" s="177" t="n">
        <f aca="false">IF(N480="zákl. přenesená",J480,0)</f>
        <v>0</v>
      </c>
      <c r="BH480" s="177" t="n">
        <f aca="false">IF(N480="sníž. přenesená",J480,0)</f>
        <v>0</v>
      </c>
      <c r="BI480" s="177" t="n">
        <f aca="false">IF(N480="nulová",J480,0)</f>
        <v>0</v>
      </c>
      <c r="BJ480" s="3" t="s">
        <v>81</v>
      </c>
      <c r="BK480" s="177" t="n">
        <f aca="false">ROUND(I480*H480,2)</f>
        <v>0</v>
      </c>
      <c r="BL480" s="3" t="s">
        <v>273</v>
      </c>
      <c r="BM480" s="176" t="s">
        <v>3407</v>
      </c>
    </row>
    <row r="481" s="22" customFormat="true" ht="7" hidden="false" customHeight="true" outlineLevel="0" collapsed="false">
      <c r="B481" s="38"/>
      <c r="C481" s="39"/>
      <c r="D481" s="39"/>
      <c r="E481" s="39"/>
      <c r="F481" s="39"/>
      <c r="G481" s="39"/>
      <c r="H481" s="39"/>
      <c r="I481" s="122"/>
      <c r="J481" s="39"/>
      <c r="K481" s="39"/>
      <c r="L481" s="23"/>
    </row>
  </sheetData>
  <sheetProtection algorithmName="SHA-512" hashValue="tig7FF7Gps6HbHzZ1H2MDLND/pSJV8bqxgXNj4yX2QcJ3EpbLlR2TWULG5Nptt1jpqEUeKBRBsX3+sNIdMeX9g==" saltValue="dU44tOQPJQVNIY0EgoJacA==" spinCount="100000" sheet="true" objects="true" scenarios="true"/>
  <autoFilter ref="C84:K480"/>
  <mergeCells count="9">
    <mergeCell ref="L2:V2"/>
    <mergeCell ref="E7:H7"/>
    <mergeCell ref="E9:H9"/>
    <mergeCell ref="E18:H18"/>
    <mergeCell ref="E27:H27"/>
    <mergeCell ref="E48:H48"/>
    <mergeCell ref="E50:H50"/>
    <mergeCell ref="E75:H75"/>
    <mergeCell ref="E77:H77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173"/>
  <sheetViews>
    <sheetView showFormulas="false" showGridLines="false" showRowColHeaders="true" showZeros="true" rightToLeft="false" tabSelected="false" showOutlineSymbols="true" defaultGridColor="true" view="normal" topLeftCell="A72" colorId="64" zoomScale="100" zoomScaleNormal="100" zoomScalePageLayoutView="100" workbookViewId="0">
      <selection pane="topLeft" activeCell="E2" activeCellId="0" sqref="E2"/>
    </sheetView>
  </sheetViews>
  <sheetFormatPr defaultColWidth="8.76953125" defaultRowHeight="11" zeroHeight="false" outlineLevelRow="0" outlineLevelCol="0"/>
  <cols>
    <col collapsed="false" customWidth="true" hidden="false" outlineLevel="0" max="1" min="1" style="0" width="8.25"/>
    <col collapsed="false" customWidth="true" hidden="false" outlineLevel="0" max="2" min="2" style="0" width="1.75"/>
    <col collapsed="false" customWidth="true" hidden="false" outlineLevel="0" max="4" min="3" style="0" width="4.25"/>
    <col collapsed="false" customWidth="true" hidden="false" outlineLevel="0" max="5" min="5" style="0" width="17.25"/>
    <col collapsed="false" customWidth="true" hidden="false" outlineLevel="0" max="6" min="6" style="0" width="50.75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95" width="20.25"/>
    <col collapsed="false" customWidth="true" hidden="false" outlineLevel="0" max="11" min="10" style="0" width="20.25"/>
    <col collapsed="false" customWidth="true" hidden="false" outlineLevel="0" max="12" min="12" style="0" width="9.25"/>
    <col collapsed="false" customWidth="true" hidden="true" outlineLevel="0" max="13" min="13" style="0" width="10.75"/>
    <col collapsed="false" customWidth="true" hidden="true" outlineLevel="0" max="14" min="14" style="0" width="9.25"/>
    <col collapsed="false" customWidth="true" hidden="true" outlineLevel="0" max="21" min="15" style="0" width="14.25"/>
    <col collapsed="false" customWidth="true" hidden="false" outlineLevel="0" max="22" min="22" style="0" width="12.25"/>
    <col collapsed="false" customWidth="true" hidden="false" outlineLevel="0" max="23" min="23" style="0" width="16.25"/>
    <col collapsed="false" customWidth="true" hidden="false" outlineLevel="0" max="24" min="24" style="0" width="12.25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5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5"/>
    <col collapsed="false" customWidth="true" hidden="true" outlineLevel="0" max="65" min="44" style="0" width="9.25"/>
  </cols>
  <sheetData>
    <row r="2" customFormat="false" ht="37" hidden="false" customHeight="true" outlineLevel="0" collapsed="false"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89</v>
      </c>
    </row>
    <row r="3" customFormat="false" ht="7" hidden="false" customHeight="true" outlineLevel="0" collapsed="false">
      <c r="B3" s="4"/>
      <c r="C3" s="5"/>
      <c r="D3" s="5"/>
      <c r="E3" s="5"/>
      <c r="F3" s="5"/>
      <c r="G3" s="5"/>
      <c r="H3" s="5"/>
      <c r="I3" s="96"/>
      <c r="J3" s="5"/>
      <c r="K3" s="5"/>
      <c r="L3" s="6"/>
      <c r="AT3" s="3" t="s">
        <v>83</v>
      </c>
    </row>
    <row r="4" customFormat="false" ht="25" hidden="false" customHeight="true" outlineLevel="0" collapsed="false">
      <c r="B4" s="6"/>
      <c r="D4" s="7" t="s">
        <v>108</v>
      </c>
      <c r="L4" s="6"/>
      <c r="M4" s="97" t="s">
        <v>10</v>
      </c>
      <c r="AT4" s="3" t="s">
        <v>3</v>
      </c>
    </row>
    <row r="5" customFormat="false" ht="7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16</v>
      </c>
      <c r="L6" s="6"/>
    </row>
    <row r="7" customFormat="false" ht="16.5" hidden="false" customHeight="true" outlineLevel="0" collapsed="false">
      <c r="B7" s="6"/>
      <c r="E7" s="98" t="str">
        <f aca="false">'Rekapitulace stavby'!K6</f>
        <v>Rekonstrukce MŠ Štěpánov</v>
      </c>
      <c r="F7" s="98"/>
      <c r="G7" s="98"/>
      <c r="H7" s="98"/>
      <c r="L7" s="6"/>
    </row>
    <row r="8" s="22" customFormat="true" ht="12" hidden="false" customHeight="true" outlineLevel="0" collapsed="false">
      <c r="B8" s="23"/>
      <c r="D8" s="15" t="s">
        <v>109</v>
      </c>
      <c r="I8" s="99"/>
      <c r="L8" s="23"/>
    </row>
    <row r="9" s="22" customFormat="true" ht="37" hidden="false" customHeight="true" outlineLevel="0" collapsed="false">
      <c r="B9" s="23"/>
      <c r="E9" s="100" t="s">
        <v>3408</v>
      </c>
      <c r="F9" s="100"/>
      <c r="G9" s="100"/>
      <c r="H9" s="100"/>
      <c r="I9" s="99"/>
      <c r="L9" s="23"/>
    </row>
    <row r="10" s="22" customFormat="true" ht="11" hidden="false" customHeight="false" outlineLevel="0" collapsed="false">
      <c r="B10" s="23"/>
      <c r="I10" s="99"/>
      <c r="L10" s="23"/>
    </row>
    <row r="11" s="22" customFormat="true" ht="12" hidden="false" customHeight="true" outlineLevel="0" collapsed="false">
      <c r="B11" s="23"/>
      <c r="D11" s="15" t="s">
        <v>18</v>
      </c>
      <c r="F11" s="16" t="s">
        <v>19</v>
      </c>
      <c r="I11" s="101" t="s">
        <v>20</v>
      </c>
      <c r="J11" s="16"/>
      <c r="L11" s="23"/>
    </row>
    <row r="12" s="22" customFormat="true" ht="12" hidden="false" customHeight="true" outlineLevel="0" collapsed="false">
      <c r="B12" s="23"/>
      <c r="D12" s="15" t="s">
        <v>21</v>
      </c>
      <c r="F12" s="16" t="s">
        <v>22</v>
      </c>
      <c r="I12" s="101" t="s">
        <v>23</v>
      </c>
      <c r="J12" s="102" t="str">
        <f aca="false">'Rekapitulace stavby'!AN8</f>
        <v>30. 3. 2020</v>
      </c>
      <c r="L12" s="23"/>
    </row>
    <row r="13" s="22" customFormat="true" ht="11" hidden="false" customHeight="true" outlineLevel="0" collapsed="false">
      <c r="B13" s="23"/>
      <c r="I13" s="99"/>
      <c r="L13" s="23"/>
    </row>
    <row r="14" s="22" customFormat="true" ht="12" hidden="false" customHeight="true" outlineLevel="0" collapsed="false">
      <c r="B14" s="23"/>
      <c r="D14" s="15" t="s">
        <v>25</v>
      </c>
      <c r="I14" s="101" t="s">
        <v>26</v>
      </c>
      <c r="J14" s="16" t="s">
        <v>27</v>
      </c>
      <c r="L14" s="23"/>
    </row>
    <row r="15" s="22" customFormat="true" ht="18" hidden="false" customHeight="true" outlineLevel="0" collapsed="false">
      <c r="B15" s="23"/>
      <c r="E15" s="16" t="s">
        <v>28</v>
      </c>
      <c r="I15" s="101" t="s">
        <v>29</v>
      </c>
      <c r="J15" s="16" t="s">
        <v>30</v>
      </c>
      <c r="L15" s="23"/>
    </row>
    <row r="16" s="22" customFormat="true" ht="7" hidden="false" customHeight="true" outlineLevel="0" collapsed="false">
      <c r="B16" s="23"/>
      <c r="I16" s="99"/>
      <c r="L16" s="23"/>
    </row>
    <row r="17" s="22" customFormat="true" ht="12" hidden="false" customHeight="true" outlineLevel="0" collapsed="false">
      <c r="B17" s="23"/>
      <c r="D17" s="15" t="s">
        <v>31</v>
      </c>
      <c r="I17" s="101" t="s">
        <v>26</v>
      </c>
      <c r="J17" s="17" t="str">
        <f aca="false">'Rekapitulace stavby'!AN13</f>
        <v>Vyplň údaj</v>
      </c>
      <c r="L17" s="23"/>
    </row>
    <row r="18" s="22" customFormat="true" ht="18" hidden="false" customHeight="true" outlineLevel="0" collapsed="false">
      <c r="B18" s="23"/>
      <c r="E18" s="103" t="str">
        <f aca="false">'Rekapitulace stavby'!E14</f>
        <v>Vyplň údaj</v>
      </c>
      <c r="F18" s="103"/>
      <c r="G18" s="103"/>
      <c r="H18" s="103"/>
      <c r="I18" s="101" t="s">
        <v>29</v>
      </c>
      <c r="J18" s="17" t="str">
        <f aca="false">'Rekapitulace stavby'!AN14</f>
        <v>Vyplň údaj</v>
      </c>
      <c r="L18" s="23"/>
    </row>
    <row r="19" s="22" customFormat="true" ht="7" hidden="false" customHeight="true" outlineLevel="0" collapsed="false">
      <c r="B19" s="23"/>
      <c r="I19" s="99"/>
      <c r="L19" s="23"/>
    </row>
    <row r="20" s="22" customFormat="true" ht="12" hidden="false" customHeight="true" outlineLevel="0" collapsed="false">
      <c r="B20" s="23"/>
      <c r="D20" s="15" t="s">
        <v>33</v>
      </c>
      <c r="I20" s="101" t="s">
        <v>26</v>
      </c>
      <c r="J20" s="16" t="s">
        <v>27</v>
      </c>
      <c r="L20" s="23"/>
    </row>
    <row r="21" s="22" customFormat="true" ht="18" hidden="false" customHeight="true" outlineLevel="0" collapsed="false">
      <c r="B21" s="23"/>
      <c r="E21" s="16" t="s">
        <v>34</v>
      </c>
      <c r="I21" s="101" t="s">
        <v>29</v>
      </c>
      <c r="J21" s="16" t="s">
        <v>30</v>
      </c>
      <c r="L21" s="23"/>
    </row>
    <row r="22" s="22" customFormat="true" ht="7" hidden="false" customHeight="true" outlineLevel="0" collapsed="false">
      <c r="B22" s="23"/>
      <c r="I22" s="99"/>
      <c r="L22" s="23"/>
    </row>
    <row r="23" s="22" customFormat="true" ht="12" hidden="false" customHeight="true" outlineLevel="0" collapsed="false">
      <c r="B23" s="23"/>
      <c r="D23" s="15" t="s">
        <v>35</v>
      </c>
      <c r="I23" s="101" t="s">
        <v>26</v>
      </c>
      <c r="J23" s="16" t="s">
        <v>27</v>
      </c>
      <c r="L23" s="23"/>
    </row>
    <row r="24" s="22" customFormat="true" ht="18" hidden="false" customHeight="true" outlineLevel="0" collapsed="false">
      <c r="B24" s="23"/>
      <c r="E24" s="16" t="s">
        <v>36</v>
      </c>
      <c r="I24" s="101" t="s">
        <v>29</v>
      </c>
      <c r="J24" s="16" t="s">
        <v>30</v>
      </c>
      <c r="L24" s="23"/>
    </row>
    <row r="25" s="22" customFormat="true" ht="7" hidden="false" customHeight="true" outlineLevel="0" collapsed="false">
      <c r="B25" s="23"/>
      <c r="I25" s="99"/>
      <c r="L25" s="23"/>
    </row>
    <row r="26" s="22" customFormat="true" ht="12" hidden="false" customHeight="true" outlineLevel="0" collapsed="false">
      <c r="B26" s="23"/>
      <c r="D26" s="15" t="s">
        <v>37</v>
      </c>
      <c r="I26" s="99"/>
      <c r="L26" s="23"/>
    </row>
    <row r="27" s="104" customFormat="true" ht="16.5" hidden="false" customHeight="true" outlineLevel="0" collapsed="false">
      <c r="B27" s="105"/>
      <c r="E27" s="20" t="s">
        <v>111</v>
      </c>
      <c r="F27" s="20"/>
      <c r="G27" s="20"/>
      <c r="H27" s="20"/>
      <c r="I27" s="106"/>
      <c r="L27" s="105"/>
    </row>
    <row r="28" s="22" customFormat="true" ht="7" hidden="false" customHeight="true" outlineLevel="0" collapsed="false">
      <c r="B28" s="23"/>
      <c r="I28" s="99"/>
      <c r="L28" s="23"/>
    </row>
    <row r="29" s="22" customFormat="true" ht="7" hidden="false" customHeight="true" outlineLevel="0" collapsed="false">
      <c r="B29" s="23"/>
      <c r="D29" s="52"/>
      <c r="E29" s="52"/>
      <c r="F29" s="52"/>
      <c r="G29" s="52"/>
      <c r="H29" s="52"/>
      <c r="I29" s="107"/>
      <c r="J29" s="52"/>
      <c r="K29" s="52"/>
      <c r="L29" s="23"/>
    </row>
    <row r="30" s="22" customFormat="true" ht="25.25" hidden="false" customHeight="true" outlineLevel="0" collapsed="false">
      <c r="B30" s="23"/>
      <c r="D30" s="108" t="s">
        <v>39</v>
      </c>
      <c r="I30" s="99"/>
      <c r="J30" s="109" t="n">
        <f aca="false">ROUND(J85, 2)</f>
        <v>0</v>
      </c>
      <c r="L30" s="23"/>
    </row>
    <row r="31" s="22" customFormat="true" ht="7" hidden="false" customHeight="true" outlineLevel="0" collapsed="false">
      <c r="B31" s="23"/>
      <c r="D31" s="52"/>
      <c r="E31" s="52"/>
      <c r="F31" s="52"/>
      <c r="G31" s="52"/>
      <c r="H31" s="52"/>
      <c r="I31" s="107"/>
      <c r="J31" s="52"/>
      <c r="K31" s="52"/>
      <c r="L31" s="23"/>
    </row>
    <row r="32" s="22" customFormat="true" ht="14.5" hidden="false" customHeight="true" outlineLevel="0" collapsed="false">
      <c r="B32" s="23"/>
      <c r="F32" s="110" t="s">
        <v>41</v>
      </c>
      <c r="I32" s="111" t="s">
        <v>40</v>
      </c>
      <c r="J32" s="110" t="s">
        <v>42</v>
      </c>
      <c r="L32" s="23"/>
    </row>
    <row r="33" s="22" customFormat="true" ht="14.5" hidden="false" customHeight="true" outlineLevel="0" collapsed="false">
      <c r="B33" s="23"/>
      <c r="D33" s="112" t="s">
        <v>43</v>
      </c>
      <c r="E33" s="15" t="s">
        <v>44</v>
      </c>
      <c r="F33" s="113" t="n">
        <f aca="false">ROUND((SUM(BE85:BE172)),  2)</f>
        <v>0</v>
      </c>
      <c r="I33" s="114" t="n">
        <v>0.21</v>
      </c>
      <c r="J33" s="113" t="n">
        <f aca="false">ROUND(((SUM(BE85:BE172))*I33),  2)</f>
        <v>0</v>
      </c>
      <c r="L33" s="23"/>
    </row>
    <row r="34" s="22" customFormat="true" ht="14.5" hidden="false" customHeight="true" outlineLevel="0" collapsed="false">
      <c r="B34" s="23"/>
      <c r="E34" s="15" t="s">
        <v>45</v>
      </c>
      <c r="F34" s="113" t="n">
        <f aca="false">ROUND((SUM(BF85:BF172)),  2)</f>
        <v>0</v>
      </c>
      <c r="I34" s="114" t="n">
        <v>0.15</v>
      </c>
      <c r="J34" s="113" t="n">
        <f aca="false">ROUND(((SUM(BF85:BF172))*I34),  2)</f>
        <v>0</v>
      </c>
      <c r="L34" s="23"/>
    </row>
    <row r="35" s="22" customFormat="true" ht="14.5" hidden="true" customHeight="true" outlineLevel="0" collapsed="false">
      <c r="B35" s="23"/>
      <c r="E35" s="15" t="s">
        <v>46</v>
      </c>
      <c r="F35" s="113" t="n">
        <f aca="false">ROUND((SUM(BG85:BG172)),  2)</f>
        <v>0</v>
      </c>
      <c r="I35" s="114" t="n">
        <v>0.21</v>
      </c>
      <c r="J35" s="113" t="n">
        <f aca="false">0</f>
        <v>0</v>
      </c>
      <c r="L35" s="23"/>
    </row>
    <row r="36" s="22" customFormat="true" ht="14.5" hidden="true" customHeight="true" outlineLevel="0" collapsed="false">
      <c r="B36" s="23"/>
      <c r="E36" s="15" t="s">
        <v>47</v>
      </c>
      <c r="F36" s="113" t="n">
        <f aca="false">ROUND((SUM(BH85:BH172)),  2)</f>
        <v>0</v>
      </c>
      <c r="I36" s="114" t="n">
        <v>0.15</v>
      </c>
      <c r="J36" s="113" t="n">
        <f aca="false">0</f>
        <v>0</v>
      </c>
      <c r="L36" s="23"/>
    </row>
    <row r="37" s="22" customFormat="true" ht="14.5" hidden="true" customHeight="true" outlineLevel="0" collapsed="false">
      <c r="B37" s="23"/>
      <c r="E37" s="15" t="s">
        <v>48</v>
      </c>
      <c r="F37" s="113" t="n">
        <f aca="false">ROUND((SUM(BI85:BI172)),  2)</f>
        <v>0</v>
      </c>
      <c r="I37" s="114" t="n">
        <v>0</v>
      </c>
      <c r="J37" s="113" t="n">
        <f aca="false">0</f>
        <v>0</v>
      </c>
      <c r="L37" s="23"/>
    </row>
    <row r="38" s="22" customFormat="true" ht="7" hidden="false" customHeight="true" outlineLevel="0" collapsed="false">
      <c r="B38" s="23"/>
      <c r="I38" s="99"/>
      <c r="L38" s="23"/>
    </row>
    <row r="39" s="22" customFormat="true" ht="25.25" hidden="false" customHeight="true" outlineLevel="0" collapsed="false">
      <c r="B39" s="23"/>
      <c r="C39" s="115"/>
      <c r="D39" s="116" t="s">
        <v>49</v>
      </c>
      <c r="E39" s="57"/>
      <c r="F39" s="57"/>
      <c r="G39" s="117" t="s">
        <v>50</v>
      </c>
      <c r="H39" s="118" t="s">
        <v>51</v>
      </c>
      <c r="I39" s="119"/>
      <c r="J39" s="120" t="n">
        <f aca="false">SUM(J30:J37)</f>
        <v>0</v>
      </c>
      <c r="K39" s="121"/>
      <c r="L39" s="23"/>
    </row>
    <row r="40" s="22" customFormat="true" ht="14.5" hidden="false" customHeight="true" outlineLevel="0" collapsed="false">
      <c r="B40" s="38"/>
      <c r="C40" s="39"/>
      <c r="D40" s="39"/>
      <c r="E40" s="39"/>
      <c r="F40" s="39"/>
      <c r="G40" s="39"/>
      <c r="H40" s="39"/>
      <c r="I40" s="122"/>
      <c r="J40" s="39"/>
      <c r="K40" s="39"/>
      <c r="L40" s="23"/>
    </row>
    <row r="44" s="22" customFormat="true" ht="7" hidden="false" customHeight="true" outlineLevel="0" collapsed="false">
      <c r="B44" s="40"/>
      <c r="C44" s="41"/>
      <c r="D44" s="41"/>
      <c r="E44" s="41"/>
      <c r="F44" s="41"/>
      <c r="G44" s="41"/>
      <c r="H44" s="41"/>
      <c r="I44" s="123"/>
      <c r="J44" s="41"/>
      <c r="K44" s="41"/>
      <c r="L44" s="23"/>
    </row>
    <row r="45" s="22" customFormat="true" ht="25" hidden="false" customHeight="true" outlineLevel="0" collapsed="false">
      <c r="B45" s="23"/>
      <c r="C45" s="7" t="s">
        <v>112</v>
      </c>
      <c r="I45" s="99"/>
      <c r="L45" s="23"/>
    </row>
    <row r="46" s="22" customFormat="true" ht="7" hidden="false" customHeight="true" outlineLevel="0" collapsed="false">
      <c r="B46" s="23"/>
      <c r="I46" s="99"/>
      <c r="L46" s="23"/>
    </row>
    <row r="47" s="22" customFormat="true" ht="12" hidden="false" customHeight="true" outlineLevel="0" collapsed="false">
      <c r="B47" s="23"/>
      <c r="C47" s="15" t="s">
        <v>16</v>
      </c>
      <c r="I47" s="99"/>
      <c r="L47" s="23"/>
    </row>
    <row r="48" s="22" customFormat="true" ht="16.5" hidden="false" customHeight="true" outlineLevel="0" collapsed="false">
      <c r="B48" s="23"/>
      <c r="E48" s="98" t="str">
        <f aca="false">E7</f>
        <v>Rekonstrukce MŠ Štěpánov</v>
      </c>
      <c r="F48" s="98"/>
      <c r="G48" s="98"/>
      <c r="H48" s="98"/>
      <c r="I48" s="99"/>
      <c r="L48" s="23"/>
    </row>
    <row r="49" s="22" customFormat="true" ht="12" hidden="false" customHeight="true" outlineLevel="0" collapsed="false">
      <c r="B49" s="23"/>
      <c r="C49" s="15" t="s">
        <v>109</v>
      </c>
      <c r="I49" s="99"/>
      <c r="L49" s="23"/>
    </row>
    <row r="50" s="22" customFormat="true" ht="16.5" hidden="false" customHeight="true" outlineLevel="0" collapsed="false">
      <c r="B50" s="23"/>
      <c r="E50" s="100" t="str">
        <f aca="false">E9</f>
        <v>9-03 - ÚT</v>
      </c>
      <c r="F50" s="100"/>
      <c r="G50" s="100"/>
      <c r="H50" s="100"/>
      <c r="I50" s="99"/>
      <c r="L50" s="23"/>
    </row>
    <row r="51" s="22" customFormat="true" ht="7" hidden="false" customHeight="true" outlineLevel="0" collapsed="false">
      <c r="B51" s="23"/>
      <c r="I51" s="99"/>
      <c r="L51" s="23"/>
    </row>
    <row r="52" s="22" customFormat="true" ht="12" hidden="false" customHeight="true" outlineLevel="0" collapsed="false">
      <c r="B52" s="23"/>
      <c r="C52" s="15" t="s">
        <v>21</v>
      </c>
      <c r="F52" s="16" t="str">
        <f aca="false">F12</f>
        <v>Štěpánov</v>
      </c>
      <c r="I52" s="101" t="s">
        <v>23</v>
      </c>
      <c r="J52" s="102" t="str">
        <f aca="false">IF(J12="","",J12)</f>
        <v>30. 3. 2020</v>
      </c>
      <c r="L52" s="23"/>
    </row>
    <row r="53" s="22" customFormat="true" ht="7" hidden="false" customHeight="true" outlineLevel="0" collapsed="false">
      <c r="B53" s="23"/>
      <c r="I53" s="99"/>
      <c r="L53" s="23"/>
    </row>
    <row r="54" s="22" customFormat="true" ht="28" hidden="false" customHeight="true" outlineLevel="0" collapsed="false">
      <c r="B54" s="23"/>
      <c r="C54" s="15" t="s">
        <v>25</v>
      </c>
      <c r="F54" s="16" t="str">
        <f aca="false">E15</f>
        <v>Obec Štěpánov, Horní 444/7, Štěpánov</v>
      </c>
      <c r="I54" s="101" t="s">
        <v>33</v>
      </c>
      <c r="J54" s="124" t="str">
        <f aca="false">E21</f>
        <v>SPZ DESIGN, s.r.o</v>
      </c>
      <c r="L54" s="23"/>
    </row>
    <row r="55" s="22" customFormat="true" ht="15.25" hidden="false" customHeight="true" outlineLevel="0" collapsed="false">
      <c r="B55" s="23"/>
      <c r="C55" s="15" t="s">
        <v>31</v>
      </c>
      <c r="F55" s="16" t="str">
        <f aca="false">IF(E18="","",E18)</f>
        <v>Vyplň údaj</v>
      </c>
      <c r="I55" s="101" t="s">
        <v>35</v>
      </c>
      <c r="J55" s="124" t="str">
        <f aca="false">E24</f>
        <v>Ing.Zavadil</v>
      </c>
      <c r="L55" s="23"/>
    </row>
    <row r="56" s="22" customFormat="true" ht="10.25" hidden="false" customHeight="true" outlineLevel="0" collapsed="false">
      <c r="B56" s="23"/>
      <c r="I56" s="99"/>
      <c r="L56" s="23"/>
    </row>
    <row r="57" s="22" customFormat="true" ht="29.25" hidden="false" customHeight="true" outlineLevel="0" collapsed="false">
      <c r="B57" s="23"/>
      <c r="C57" s="125" t="s">
        <v>113</v>
      </c>
      <c r="D57" s="115"/>
      <c r="E57" s="115"/>
      <c r="F57" s="115"/>
      <c r="G57" s="115"/>
      <c r="H57" s="115"/>
      <c r="I57" s="126"/>
      <c r="J57" s="127" t="s">
        <v>114</v>
      </c>
      <c r="K57" s="115"/>
      <c r="L57" s="23"/>
    </row>
    <row r="58" s="22" customFormat="true" ht="10.25" hidden="false" customHeight="true" outlineLevel="0" collapsed="false">
      <c r="B58" s="23"/>
      <c r="I58" s="99"/>
      <c r="L58" s="23"/>
    </row>
    <row r="59" s="22" customFormat="true" ht="23" hidden="false" customHeight="true" outlineLevel="0" collapsed="false">
      <c r="B59" s="23"/>
      <c r="C59" s="128" t="s">
        <v>71</v>
      </c>
      <c r="I59" s="99"/>
      <c r="J59" s="109" t="n">
        <f aca="false">J85</f>
        <v>0</v>
      </c>
      <c r="L59" s="23"/>
      <c r="AU59" s="3" t="s">
        <v>115</v>
      </c>
    </row>
    <row r="60" s="129" customFormat="true" ht="25" hidden="false" customHeight="true" outlineLevel="0" collapsed="false">
      <c r="B60" s="130"/>
      <c r="D60" s="131" t="s">
        <v>128</v>
      </c>
      <c r="E60" s="132"/>
      <c r="F60" s="132"/>
      <c r="G60" s="132"/>
      <c r="H60" s="132"/>
      <c r="I60" s="133"/>
      <c r="J60" s="134" t="n">
        <f aca="false">J86</f>
        <v>0</v>
      </c>
      <c r="L60" s="130"/>
    </row>
    <row r="61" s="135" customFormat="true" ht="20" hidden="false" customHeight="true" outlineLevel="0" collapsed="false">
      <c r="B61" s="136"/>
      <c r="D61" s="137" t="s">
        <v>3409</v>
      </c>
      <c r="E61" s="138"/>
      <c r="F61" s="138"/>
      <c r="G61" s="138"/>
      <c r="H61" s="138"/>
      <c r="I61" s="139"/>
      <c r="J61" s="140" t="n">
        <f aca="false">J87</f>
        <v>0</v>
      </c>
      <c r="L61" s="136"/>
    </row>
    <row r="62" s="135" customFormat="true" ht="20" hidden="false" customHeight="true" outlineLevel="0" collapsed="false">
      <c r="B62" s="136"/>
      <c r="D62" s="137" t="s">
        <v>3410</v>
      </c>
      <c r="E62" s="138"/>
      <c r="F62" s="138"/>
      <c r="G62" s="138"/>
      <c r="H62" s="138"/>
      <c r="I62" s="139"/>
      <c r="J62" s="140" t="n">
        <f aca="false">J90</f>
        <v>0</v>
      </c>
      <c r="L62" s="136"/>
    </row>
    <row r="63" s="135" customFormat="true" ht="20" hidden="false" customHeight="true" outlineLevel="0" collapsed="false">
      <c r="B63" s="136"/>
      <c r="D63" s="137" t="s">
        <v>3411</v>
      </c>
      <c r="E63" s="138"/>
      <c r="F63" s="138"/>
      <c r="G63" s="138"/>
      <c r="H63" s="138"/>
      <c r="I63" s="139"/>
      <c r="J63" s="140" t="n">
        <f aca="false">J93</f>
        <v>0</v>
      </c>
      <c r="L63" s="136"/>
    </row>
    <row r="64" s="135" customFormat="true" ht="20" hidden="false" customHeight="true" outlineLevel="0" collapsed="false">
      <c r="B64" s="136"/>
      <c r="D64" s="137" t="s">
        <v>3412</v>
      </c>
      <c r="E64" s="138"/>
      <c r="F64" s="138"/>
      <c r="G64" s="138"/>
      <c r="H64" s="138"/>
      <c r="I64" s="139"/>
      <c r="J64" s="140" t="n">
        <f aca="false">J134</f>
        <v>0</v>
      </c>
      <c r="L64" s="136"/>
    </row>
    <row r="65" s="135" customFormat="true" ht="20" hidden="false" customHeight="true" outlineLevel="0" collapsed="false">
      <c r="B65" s="136"/>
      <c r="D65" s="137" t="s">
        <v>3413</v>
      </c>
      <c r="E65" s="138"/>
      <c r="F65" s="138"/>
      <c r="G65" s="138"/>
      <c r="H65" s="138"/>
      <c r="I65" s="139"/>
      <c r="J65" s="140" t="n">
        <f aca="false">J149</f>
        <v>0</v>
      </c>
      <c r="L65" s="136"/>
    </row>
    <row r="66" s="22" customFormat="true" ht="21.75" hidden="false" customHeight="true" outlineLevel="0" collapsed="false">
      <c r="B66" s="23"/>
      <c r="I66" s="99"/>
      <c r="L66" s="23"/>
    </row>
    <row r="67" s="22" customFormat="true" ht="7" hidden="false" customHeight="true" outlineLevel="0" collapsed="false">
      <c r="B67" s="38"/>
      <c r="C67" s="39"/>
      <c r="D67" s="39"/>
      <c r="E67" s="39"/>
      <c r="F67" s="39"/>
      <c r="G67" s="39"/>
      <c r="H67" s="39"/>
      <c r="I67" s="122"/>
      <c r="J67" s="39"/>
      <c r="K67" s="39"/>
      <c r="L67" s="23"/>
    </row>
    <row r="71" s="22" customFormat="true" ht="7" hidden="false" customHeight="true" outlineLevel="0" collapsed="false">
      <c r="B71" s="40"/>
      <c r="C71" s="41"/>
      <c r="D71" s="41"/>
      <c r="E71" s="41"/>
      <c r="F71" s="41"/>
      <c r="G71" s="41"/>
      <c r="H71" s="41"/>
      <c r="I71" s="123"/>
      <c r="J71" s="41"/>
      <c r="K71" s="41"/>
      <c r="L71" s="23"/>
    </row>
    <row r="72" s="22" customFormat="true" ht="25" hidden="false" customHeight="true" outlineLevel="0" collapsed="false">
      <c r="B72" s="23"/>
      <c r="C72" s="7" t="s">
        <v>149</v>
      </c>
      <c r="I72" s="99"/>
      <c r="L72" s="23"/>
    </row>
    <row r="73" s="22" customFormat="true" ht="7" hidden="false" customHeight="true" outlineLevel="0" collapsed="false">
      <c r="B73" s="23"/>
      <c r="I73" s="99"/>
      <c r="L73" s="23"/>
    </row>
    <row r="74" s="22" customFormat="true" ht="12" hidden="false" customHeight="true" outlineLevel="0" collapsed="false">
      <c r="B74" s="23"/>
      <c r="C74" s="15" t="s">
        <v>16</v>
      </c>
      <c r="I74" s="99"/>
      <c r="L74" s="23"/>
    </row>
    <row r="75" s="22" customFormat="true" ht="16.5" hidden="false" customHeight="true" outlineLevel="0" collapsed="false">
      <c r="B75" s="23"/>
      <c r="E75" s="98" t="str">
        <f aca="false">E7</f>
        <v>Rekonstrukce MŠ Štěpánov</v>
      </c>
      <c r="F75" s="98"/>
      <c r="G75" s="98"/>
      <c r="H75" s="98"/>
      <c r="I75" s="99"/>
      <c r="L75" s="23"/>
    </row>
    <row r="76" s="22" customFormat="true" ht="12" hidden="false" customHeight="true" outlineLevel="0" collapsed="false">
      <c r="B76" s="23"/>
      <c r="C76" s="15" t="s">
        <v>109</v>
      </c>
      <c r="I76" s="99"/>
      <c r="L76" s="23"/>
    </row>
    <row r="77" s="22" customFormat="true" ht="16.5" hidden="false" customHeight="true" outlineLevel="0" collapsed="false">
      <c r="B77" s="23"/>
      <c r="E77" s="100" t="str">
        <f aca="false">E9</f>
        <v>9-03 - ÚT</v>
      </c>
      <c r="F77" s="100"/>
      <c r="G77" s="100"/>
      <c r="H77" s="100"/>
      <c r="I77" s="99"/>
      <c r="L77" s="23"/>
    </row>
    <row r="78" s="22" customFormat="true" ht="7" hidden="false" customHeight="true" outlineLevel="0" collapsed="false">
      <c r="B78" s="23"/>
      <c r="I78" s="99"/>
      <c r="L78" s="23"/>
    </row>
    <row r="79" s="22" customFormat="true" ht="12" hidden="false" customHeight="true" outlineLevel="0" collapsed="false">
      <c r="B79" s="23"/>
      <c r="C79" s="15" t="s">
        <v>21</v>
      </c>
      <c r="F79" s="16" t="str">
        <f aca="false">F12</f>
        <v>Štěpánov</v>
      </c>
      <c r="I79" s="101" t="s">
        <v>23</v>
      </c>
      <c r="J79" s="102" t="str">
        <f aca="false">IF(J12="","",J12)</f>
        <v>30. 3. 2020</v>
      </c>
      <c r="L79" s="23"/>
    </row>
    <row r="80" s="22" customFormat="true" ht="7" hidden="false" customHeight="true" outlineLevel="0" collapsed="false">
      <c r="B80" s="23"/>
      <c r="I80" s="99"/>
      <c r="L80" s="23"/>
    </row>
    <row r="81" s="22" customFormat="true" ht="28" hidden="false" customHeight="true" outlineLevel="0" collapsed="false">
      <c r="B81" s="23"/>
      <c r="C81" s="15" t="s">
        <v>25</v>
      </c>
      <c r="F81" s="16" t="str">
        <f aca="false">E15</f>
        <v>Obec Štěpánov, Horní 444/7, Štěpánov</v>
      </c>
      <c r="I81" s="101" t="s">
        <v>33</v>
      </c>
      <c r="J81" s="124" t="str">
        <f aca="false">E21</f>
        <v>SPZ DESIGN, s.r.o</v>
      </c>
      <c r="L81" s="23"/>
    </row>
    <row r="82" s="22" customFormat="true" ht="15.25" hidden="false" customHeight="true" outlineLevel="0" collapsed="false">
      <c r="B82" s="23"/>
      <c r="C82" s="15" t="s">
        <v>31</v>
      </c>
      <c r="F82" s="16" t="str">
        <f aca="false">IF(E18="","",E18)</f>
        <v>Vyplň údaj</v>
      </c>
      <c r="I82" s="101" t="s">
        <v>35</v>
      </c>
      <c r="J82" s="124" t="str">
        <f aca="false">E24</f>
        <v>Ing.Zavadil</v>
      </c>
      <c r="L82" s="23"/>
    </row>
    <row r="83" s="22" customFormat="true" ht="10.25" hidden="false" customHeight="true" outlineLevel="0" collapsed="false">
      <c r="B83" s="23"/>
      <c r="I83" s="99"/>
      <c r="L83" s="23"/>
    </row>
    <row r="84" s="141" customFormat="true" ht="29.25" hidden="false" customHeight="true" outlineLevel="0" collapsed="false">
      <c r="B84" s="142"/>
      <c r="C84" s="143" t="s">
        <v>150</v>
      </c>
      <c r="D84" s="144" t="s">
        <v>58</v>
      </c>
      <c r="E84" s="144" t="s">
        <v>54</v>
      </c>
      <c r="F84" s="144" t="s">
        <v>55</v>
      </c>
      <c r="G84" s="144" t="s">
        <v>151</v>
      </c>
      <c r="H84" s="144" t="s">
        <v>152</v>
      </c>
      <c r="I84" s="145" t="s">
        <v>153</v>
      </c>
      <c r="J84" s="144" t="s">
        <v>114</v>
      </c>
      <c r="K84" s="146" t="s">
        <v>154</v>
      </c>
      <c r="L84" s="142"/>
      <c r="M84" s="61"/>
      <c r="N84" s="62" t="s">
        <v>43</v>
      </c>
      <c r="O84" s="62" t="s">
        <v>155</v>
      </c>
      <c r="P84" s="62" t="s">
        <v>156</v>
      </c>
      <c r="Q84" s="62" t="s">
        <v>157</v>
      </c>
      <c r="R84" s="62" t="s">
        <v>158</v>
      </c>
      <c r="S84" s="62" t="s">
        <v>159</v>
      </c>
      <c r="T84" s="62" t="s">
        <v>160</v>
      </c>
      <c r="U84" s="63" t="s">
        <v>161</v>
      </c>
    </row>
    <row r="85" s="22" customFormat="true" ht="23" hidden="false" customHeight="true" outlineLevel="0" collapsed="false">
      <c r="B85" s="23"/>
      <c r="C85" s="67" t="s">
        <v>162</v>
      </c>
      <c r="I85" s="99"/>
      <c r="J85" s="147" t="n">
        <f aca="false">BK85</f>
        <v>0</v>
      </c>
      <c r="L85" s="23"/>
      <c r="M85" s="64"/>
      <c r="N85" s="52"/>
      <c r="O85" s="52"/>
      <c r="P85" s="148" t="n">
        <f aca="false">P86</f>
        <v>0</v>
      </c>
      <c r="Q85" s="52"/>
      <c r="R85" s="148" t="n">
        <f aca="false">R86</f>
        <v>1.71394</v>
      </c>
      <c r="S85" s="52"/>
      <c r="T85" s="148" t="n">
        <f aca="false">T86</f>
        <v>0</v>
      </c>
      <c r="U85" s="53"/>
      <c r="AT85" s="3" t="s">
        <v>72</v>
      </c>
      <c r="AU85" s="3" t="s">
        <v>115</v>
      </c>
      <c r="BK85" s="149" t="n">
        <f aca="false">BK86</f>
        <v>0</v>
      </c>
    </row>
    <row r="86" s="150" customFormat="true" ht="26" hidden="false" customHeight="true" outlineLevel="0" collapsed="false">
      <c r="B86" s="151"/>
      <c r="D86" s="152" t="s">
        <v>72</v>
      </c>
      <c r="E86" s="153" t="s">
        <v>1776</v>
      </c>
      <c r="F86" s="153" t="s">
        <v>1777</v>
      </c>
      <c r="I86" s="154"/>
      <c r="J86" s="155" t="n">
        <f aca="false">BK86</f>
        <v>0</v>
      </c>
      <c r="L86" s="151"/>
      <c r="M86" s="156"/>
      <c r="N86" s="157"/>
      <c r="O86" s="157"/>
      <c r="P86" s="158" t="n">
        <f aca="false">P87+P90+P93+P134+P149</f>
        <v>0</v>
      </c>
      <c r="Q86" s="157"/>
      <c r="R86" s="158" t="n">
        <f aca="false">R87+R90+R93+R134+R149</f>
        <v>1.71394</v>
      </c>
      <c r="S86" s="157"/>
      <c r="T86" s="158" t="n">
        <f aca="false">T87+T90+T93+T134+T149</f>
        <v>0</v>
      </c>
      <c r="U86" s="159"/>
      <c r="AR86" s="152" t="s">
        <v>83</v>
      </c>
      <c r="AT86" s="160" t="s">
        <v>72</v>
      </c>
      <c r="AU86" s="160" t="s">
        <v>73</v>
      </c>
      <c r="AY86" s="152" t="s">
        <v>165</v>
      </c>
      <c r="BK86" s="161" t="n">
        <f aca="false">BK87+BK90+BK93+BK134+BK149</f>
        <v>0</v>
      </c>
    </row>
    <row r="87" s="150" customFormat="true" ht="23" hidden="false" customHeight="true" outlineLevel="0" collapsed="false">
      <c r="B87" s="151"/>
      <c r="D87" s="152" t="s">
        <v>72</v>
      </c>
      <c r="E87" s="162" t="s">
        <v>3414</v>
      </c>
      <c r="F87" s="162" t="s">
        <v>3415</v>
      </c>
      <c r="I87" s="154"/>
      <c r="J87" s="163" t="n">
        <f aca="false">BK87</f>
        <v>0</v>
      </c>
      <c r="L87" s="151"/>
      <c r="M87" s="156"/>
      <c r="N87" s="157"/>
      <c r="O87" s="157"/>
      <c r="P87" s="158" t="n">
        <f aca="false">SUM(P88:P89)</f>
        <v>0</v>
      </c>
      <c r="Q87" s="157"/>
      <c r="R87" s="158" t="n">
        <f aca="false">SUM(R88:R89)</f>
        <v>0</v>
      </c>
      <c r="S87" s="157"/>
      <c r="T87" s="158" t="n">
        <f aca="false">SUM(T88:T89)</f>
        <v>0</v>
      </c>
      <c r="U87" s="159"/>
      <c r="AR87" s="152" t="s">
        <v>83</v>
      </c>
      <c r="AT87" s="160" t="s">
        <v>72</v>
      </c>
      <c r="AU87" s="160" t="s">
        <v>81</v>
      </c>
      <c r="AY87" s="152" t="s">
        <v>165</v>
      </c>
      <c r="BK87" s="161" t="n">
        <f aca="false">SUM(BK88:BK89)</f>
        <v>0</v>
      </c>
    </row>
    <row r="88" s="22" customFormat="true" ht="24" hidden="false" customHeight="true" outlineLevel="0" collapsed="false">
      <c r="B88" s="164"/>
      <c r="C88" s="165" t="s">
        <v>81</v>
      </c>
      <c r="D88" s="165" t="s">
        <v>167</v>
      </c>
      <c r="E88" s="166" t="s">
        <v>3416</v>
      </c>
      <c r="F88" s="167" t="s">
        <v>3417</v>
      </c>
      <c r="G88" s="168" t="s">
        <v>2997</v>
      </c>
      <c r="H88" s="169" t="n">
        <v>150</v>
      </c>
      <c r="I88" s="170"/>
      <c r="J88" s="171" t="n">
        <f aca="false">ROUND(I88*H88,2)</f>
        <v>0</v>
      </c>
      <c r="K88" s="167"/>
      <c r="L88" s="23"/>
      <c r="M88" s="172"/>
      <c r="N88" s="173" t="s">
        <v>44</v>
      </c>
      <c r="O88" s="54"/>
      <c r="P88" s="174" t="n">
        <f aca="false">O88*H88</f>
        <v>0</v>
      </c>
      <c r="Q88" s="174" t="n">
        <v>0</v>
      </c>
      <c r="R88" s="174" t="n">
        <f aca="false">Q88*H88</f>
        <v>0</v>
      </c>
      <c r="S88" s="174" t="n">
        <v>0</v>
      </c>
      <c r="T88" s="174" t="n">
        <f aca="false">S88*H88</f>
        <v>0</v>
      </c>
      <c r="U88" s="175"/>
      <c r="AR88" s="176" t="s">
        <v>273</v>
      </c>
      <c r="AT88" s="176" t="s">
        <v>167</v>
      </c>
      <c r="AU88" s="176" t="s">
        <v>83</v>
      </c>
      <c r="AY88" s="3" t="s">
        <v>165</v>
      </c>
      <c r="BE88" s="177" t="n">
        <f aca="false">IF(N88="základní",J88,0)</f>
        <v>0</v>
      </c>
      <c r="BF88" s="177" t="n">
        <f aca="false">IF(N88="snížená",J88,0)</f>
        <v>0</v>
      </c>
      <c r="BG88" s="177" t="n">
        <f aca="false">IF(N88="zákl. přenesená",J88,0)</f>
        <v>0</v>
      </c>
      <c r="BH88" s="177" t="n">
        <f aca="false">IF(N88="sníž. přenesená",J88,0)</f>
        <v>0</v>
      </c>
      <c r="BI88" s="177" t="n">
        <f aca="false">IF(N88="nulová",J88,0)</f>
        <v>0</v>
      </c>
      <c r="BJ88" s="3" t="s">
        <v>81</v>
      </c>
      <c r="BK88" s="177" t="n">
        <f aca="false">ROUND(I88*H88,2)</f>
        <v>0</v>
      </c>
      <c r="BL88" s="3" t="s">
        <v>273</v>
      </c>
      <c r="BM88" s="176" t="s">
        <v>3418</v>
      </c>
    </row>
    <row r="89" s="22" customFormat="true" ht="16.5" hidden="false" customHeight="true" outlineLevel="0" collapsed="false">
      <c r="B89" s="164"/>
      <c r="C89" s="165" t="s">
        <v>83</v>
      </c>
      <c r="D89" s="165" t="s">
        <v>167</v>
      </c>
      <c r="E89" s="166" t="s">
        <v>3419</v>
      </c>
      <c r="F89" s="167" t="s">
        <v>3420</v>
      </c>
      <c r="G89" s="168" t="s">
        <v>1908</v>
      </c>
      <c r="H89" s="169" t="n">
        <v>1</v>
      </c>
      <c r="I89" s="170"/>
      <c r="J89" s="171" t="n">
        <f aca="false">ROUND(I89*H89,2)</f>
        <v>0</v>
      </c>
      <c r="K89" s="167"/>
      <c r="L89" s="23"/>
      <c r="M89" s="172"/>
      <c r="N89" s="173" t="s">
        <v>44</v>
      </c>
      <c r="O89" s="54"/>
      <c r="P89" s="174" t="n">
        <f aca="false">O89*H89</f>
        <v>0</v>
      </c>
      <c r="Q89" s="174" t="n">
        <v>0</v>
      </c>
      <c r="R89" s="174" t="n">
        <f aca="false">Q89*H89</f>
        <v>0</v>
      </c>
      <c r="S89" s="174" t="n">
        <v>0</v>
      </c>
      <c r="T89" s="174" t="n">
        <f aca="false">S89*H89</f>
        <v>0</v>
      </c>
      <c r="U89" s="175"/>
      <c r="AR89" s="176" t="s">
        <v>273</v>
      </c>
      <c r="AT89" s="176" t="s">
        <v>167</v>
      </c>
      <c r="AU89" s="176" t="s">
        <v>83</v>
      </c>
      <c r="AY89" s="3" t="s">
        <v>165</v>
      </c>
      <c r="BE89" s="177" t="n">
        <f aca="false">IF(N89="základní",J89,0)</f>
        <v>0</v>
      </c>
      <c r="BF89" s="177" t="n">
        <f aca="false">IF(N89="snížená",J89,0)</f>
        <v>0</v>
      </c>
      <c r="BG89" s="177" t="n">
        <f aca="false">IF(N89="zákl. přenesená",J89,0)</f>
        <v>0</v>
      </c>
      <c r="BH89" s="177" t="n">
        <f aca="false">IF(N89="sníž. přenesená",J89,0)</f>
        <v>0</v>
      </c>
      <c r="BI89" s="177" t="n">
        <f aca="false">IF(N89="nulová",J89,0)</f>
        <v>0</v>
      </c>
      <c r="BJ89" s="3" t="s">
        <v>81</v>
      </c>
      <c r="BK89" s="177" t="n">
        <f aca="false">ROUND(I89*H89,2)</f>
        <v>0</v>
      </c>
      <c r="BL89" s="3" t="s">
        <v>273</v>
      </c>
      <c r="BM89" s="176" t="s">
        <v>3421</v>
      </c>
    </row>
    <row r="90" s="150" customFormat="true" ht="23" hidden="false" customHeight="true" outlineLevel="0" collapsed="false">
      <c r="B90" s="151"/>
      <c r="D90" s="152" t="s">
        <v>72</v>
      </c>
      <c r="E90" s="162" t="s">
        <v>3422</v>
      </c>
      <c r="F90" s="162" t="s">
        <v>3423</v>
      </c>
      <c r="I90" s="154"/>
      <c r="J90" s="163" t="n">
        <f aca="false">BK90</f>
        <v>0</v>
      </c>
      <c r="L90" s="151"/>
      <c r="M90" s="156"/>
      <c r="N90" s="157"/>
      <c r="O90" s="157"/>
      <c r="P90" s="158" t="n">
        <f aca="false">SUM(P91:P92)</f>
        <v>0</v>
      </c>
      <c r="Q90" s="157"/>
      <c r="R90" s="158" t="n">
        <f aca="false">SUM(R91:R92)</f>
        <v>0</v>
      </c>
      <c r="S90" s="157"/>
      <c r="T90" s="158" t="n">
        <f aca="false">SUM(T91:T92)</f>
        <v>0</v>
      </c>
      <c r="U90" s="159"/>
      <c r="AR90" s="152" t="s">
        <v>83</v>
      </c>
      <c r="AT90" s="160" t="s">
        <v>72</v>
      </c>
      <c r="AU90" s="160" t="s">
        <v>81</v>
      </c>
      <c r="AY90" s="152" t="s">
        <v>165</v>
      </c>
      <c r="BK90" s="161" t="n">
        <f aca="false">SUM(BK91:BK92)</f>
        <v>0</v>
      </c>
    </row>
    <row r="91" s="22" customFormat="true" ht="36" hidden="false" customHeight="true" outlineLevel="0" collapsed="false">
      <c r="B91" s="164"/>
      <c r="C91" s="165" t="s">
        <v>184</v>
      </c>
      <c r="D91" s="165" t="s">
        <v>167</v>
      </c>
      <c r="E91" s="166" t="s">
        <v>3424</v>
      </c>
      <c r="F91" s="167" t="s">
        <v>3425</v>
      </c>
      <c r="G91" s="168" t="s">
        <v>3426</v>
      </c>
      <c r="H91" s="169" t="n">
        <v>1</v>
      </c>
      <c r="I91" s="170"/>
      <c r="J91" s="171" t="n">
        <f aca="false">ROUND(I91*H91,2)</f>
        <v>0</v>
      </c>
      <c r="K91" s="167"/>
      <c r="L91" s="23"/>
      <c r="M91" s="172"/>
      <c r="N91" s="173" t="s">
        <v>44</v>
      </c>
      <c r="O91" s="54"/>
      <c r="P91" s="174" t="n">
        <f aca="false">O91*H91</f>
        <v>0</v>
      </c>
      <c r="Q91" s="174" t="n">
        <v>0</v>
      </c>
      <c r="R91" s="174" t="n">
        <f aca="false">Q91*H91</f>
        <v>0</v>
      </c>
      <c r="S91" s="174" t="n">
        <v>0</v>
      </c>
      <c r="T91" s="174" t="n">
        <f aca="false">S91*H91</f>
        <v>0</v>
      </c>
      <c r="U91" s="175"/>
      <c r="AR91" s="176" t="s">
        <v>273</v>
      </c>
      <c r="AT91" s="176" t="s">
        <v>167</v>
      </c>
      <c r="AU91" s="176" t="s">
        <v>83</v>
      </c>
      <c r="AY91" s="3" t="s">
        <v>165</v>
      </c>
      <c r="BE91" s="177" t="n">
        <f aca="false">IF(N91="základní",J91,0)</f>
        <v>0</v>
      </c>
      <c r="BF91" s="177" t="n">
        <f aca="false">IF(N91="snížená",J91,0)</f>
        <v>0</v>
      </c>
      <c r="BG91" s="177" t="n">
        <f aca="false">IF(N91="zákl. přenesená",J91,0)</f>
        <v>0</v>
      </c>
      <c r="BH91" s="177" t="n">
        <f aca="false">IF(N91="sníž. přenesená",J91,0)</f>
        <v>0</v>
      </c>
      <c r="BI91" s="177" t="n">
        <f aca="false">IF(N91="nulová",J91,0)</f>
        <v>0</v>
      </c>
      <c r="BJ91" s="3" t="s">
        <v>81</v>
      </c>
      <c r="BK91" s="177" t="n">
        <f aca="false">ROUND(I91*H91,2)</f>
        <v>0</v>
      </c>
      <c r="BL91" s="3" t="s">
        <v>273</v>
      </c>
      <c r="BM91" s="176" t="s">
        <v>3427</v>
      </c>
    </row>
    <row r="92" s="22" customFormat="true" ht="36" hidden="false" customHeight="true" outlineLevel="0" collapsed="false">
      <c r="B92" s="164"/>
      <c r="C92" s="165" t="s">
        <v>172</v>
      </c>
      <c r="D92" s="165" t="s">
        <v>167</v>
      </c>
      <c r="E92" s="166" t="s">
        <v>3428</v>
      </c>
      <c r="F92" s="167" t="s">
        <v>3429</v>
      </c>
      <c r="G92" s="168" t="s">
        <v>265</v>
      </c>
      <c r="H92" s="169" t="n">
        <v>0.297</v>
      </c>
      <c r="I92" s="170"/>
      <c r="J92" s="171" t="n">
        <f aca="false">ROUND(I92*H92,2)</f>
        <v>0</v>
      </c>
      <c r="K92" s="167" t="s">
        <v>171</v>
      </c>
      <c r="L92" s="23"/>
      <c r="M92" s="172"/>
      <c r="N92" s="173" t="s">
        <v>44</v>
      </c>
      <c r="O92" s="54"/>
      <c r="P92" s="174" t="n">
        <f aca="false">O92*H92</f>
        <v>0</v>
      </c>
      <c r="Q92" s="174" t="n">
        <v>0</v>
      </c>
      <c r="R92" s="174" t="n">
        <f aca="false">Q92*H92</f>
        <v>0</v>
      </c>
      <c r="S92" s="174" t="n">
        <v>0</v>
      </c>
      <c r="T92" s="174" t="n">
        <f aca="false">S92*H92</f>
        <v>0</v>
      </c>
      <c r="U92" s="175"/>
      <c r="AR92" s="176" t="s">
        <v>273</v>
      </c>
      <c r="AT92" s="176" t="s">
        <v>167</v>
      </c>
      <c r="AU92" s="176" t="s">
        <v>83</v>
      </c>
      <c r="AY92" s="3" t="s">
        <v>165</v>
      </c>
      <c r="BE92" s="177" t="n">
        <f aca="false">IF(N92="základní",J92,0)</f>
        <v>0</v>
      </c>
      <c r="BF92" s="177" t="n">
        <f aca="false">IF(N92="snížená",J92,0)</f>
        <v>0</v>
      </c>
      <c r="BG92" s="177" t="n">
        <f aca="false">IF(N92="zákl. přenesená",J92,0)</f>
        <v>0</v>
      </c>
      <c r="BH92" s="177" t="n">
        <f aca="false">IF(N92="sníž. přenesená",J92,0)</f>
        <v>0</v>
      </c>
      <c r="BI92" s="177" t="n">
        <f aca="false">IF(N92="nulová",J92,0)</f>
        <v>0</v>
      </c>
      <c r="BJ92" s="3" t="s">
        <v>81</v>
      </c>
      <c r="BK92" s="177" t="n">
        <f aca="false">ROUND(I92*H92,2)</f>
        <v>0</v>
      </c>
      <c r="BL92" s="3" t="s">
        <v>273</v>
      </c>
      <c r="BM92" s="176" t="s">
        <v>3430</v>
      </c>
    </row>
    <row r="93" s="150" customFormat="true" ht="23" hidden="false" customHeight="true" outlineLevel="0" collapsed="false">
      <c r="B93" s="151"/>
      <c r="D93" s="152" t="s">
        <v>72</v>
      </c>
      <c r="E93" s="162" t="s">
        <v>3431</v>
      </c>
      <c r="F93" s="162" t="s">
        <v>3432</v>
      </c>
      <c r="I93" s="154"/>
      <c r="J93" s="163" t="n">
        <f aca="false">BK93</f>
        <v>0</v>
      </c>
      <c r="L93" s="151"/>
      <c r="M93" s="156"/>
      <c r="N93" s="157"/>
      <c r="O93" s="157"/>
      <c r="P93" s="158" t="n">
        <f aca="false">SUM(P94:P133)</f>
        <v>0</v>
      </c>
      <c r="Q93" s="157"/>
      <c r="R93" s="158" t="n">
        <f aca="false">SUM(R94:R133)</f>
        <v>0.40965</v>
      </c>
      <c r="S93" s="157"/>
      <c r="T93" s="158" t="n">
        <f aca="false">SUM(T94:T133)</f>
        <v>0</v>
      </c>
      <c r="U93" s="159"/>
      <c r="AR93" s="152" t="s">
        <v>83</v>
      </c>
      <c r="AT93" s="160" t="s">
        <v>72</v>
      </c>
      <c r="AU93" s="160" t="s">
        <v>81</v>
      </c>
      <c r="AY93" s="152" t="s">
        <v>165</v>
      </c>
      <c r="BK93" s="161" t="n">
        <f aca="false">SUM(BK94:BK133)</f>
        <v>0</v>
      </c>
    </row>
    <row r="94" s="22" customFormat="true" ht="24" hidden="false" customHeight="true" outlineLevel="0" collapsed="false">
      <c r="B94" s="164"/>
      <c r="C94" s="165" t="s">
        <v>195</v>
      </c>
      <c r="D94" s="165" t="s">
        <v>167</v>
      </c>
      <c r="E94" s="166" t="s">
        <v>3433</v>
      </c>
      <c r="F94" s="167" t="s">
        <v>3434</v>
      </c>
      <c r="G94" s="168" t="s">
        <v>181</v>
      </c>
      <c r="H94" s="169" t="n">
        <v>550</v>
      </c>
      <c r="I94" s="170"/>
      <c r="J94" s="171" t="n">
        <f aca="false">ROUND(I94*H94,2)</f>
        <v>0</v>
      </c>
      <c r="K94" s="167" t="s">
        <v>171</v>
      </c>
      <c r="L94" s="23"/>
      <c r="M94" s="172"/>
      <c r="N94" s="173" t="s">
        <v>44</v>
      </c>
      <c r="O94" s="54"/>
      <c r="P94" s="174" t="n">
        <f aca="false">O94*H94</f>
        <v>0</v>
      </c>
      <c r="Q94" s="174" t="n">
        <v>0.00038</v>
      </c>
      <c r="R94" s="174" t="n">
        <f aca="false">Q94*H94</f>
        <v>0.209</v>
      </c>
      <c r="S94" s="174" t="n">
        <v>0</v>
      </c>
      <c r="T94" s="174" t="n">
        <f aca="false">S94*H94</f>
        <v>0</v>
      </c>
      <c r="U94" s="175"/>
      <c r="AR94" s="176" t="s">
        <v>273</v>
      </c>
      <c r="AT94" s="176" t="s">
        <v>167</v>
      </c>
      <c r="AU94" s="176" t="s">
        <v>83</v>
      </c>
      <c r="AY94" s="3" t="s">
        <v>165</v>
      </c>
      <c r="BE94" s="177" t="n">
        <f aca="false">IF(N94="základní",J94,0)</f>
        <v>0</v>
      </c>
      <c r="BF94" s="177" t="n">
        <f aca="false">IF(N94="snížená",J94,0)</f>
        <v>0</v>
      </c>
      <c r="BG94" s="177" t="n">
        <f aca="false">IF(N94="zákl. přenesená",J94,0)</f>
        <v>0</v>
      </c>
      <c r="BH94" s="177" t="n">
        <f aca="false">IF(N94="sníž. přenesená",J94,0)</f>
        <v>0</v>
      </c>
      <c r="BI94" s="177" t="n">
        <f aca="false">IF(N94="nulová",J94,0)</f>
        <v>0</v>
      </c>
      <c r="BJ94" s="3" t="s">
        <v>81</v>
      </c>
      <c r="BK94" s="177" t="n">
        <f aca="false">ROUND(I94*H94,2)</f>
        <v>0</v>
      </c>
      <c r="BL94" s="3" t="s">
        <v>273</v>
      </c>
      <c r="BM94" s="176" t="s">
        <v>3435</v>
      </c>
    </row>
    <row r="95" s="187" customFormat="true" ht="12" hidden="false" customHeight="false" outlineLevel="0" collapsed="false">
      <c r="B95" s="188"/>
      <c r="D95" s="180" t="s">
        <v>174</v>
      </c>
      <c r="E95" s="189"/>
      <c r="F95" s="190" t="s">
        <v>3436</v>
      </c>
      <c r="H95" s="191" t="n">
        <v>550</v>
      </c>
      <c r="I95" s="192"/>
      <c r="L95" s="188"/>
      <c r="M95" s="193"/>
      <c r="N95" s="194"/>
      <c r="O95" s="194"/>
      <c r="P95" s="194"/>
      <c r="Q95" s="194"/>
      <c r="R95" s="194"/>
      <c r="S95" s="194"/>
      <c r="T95" s="194"/>
      <c r="U95" s="195"/>
      <c r="AT95" s="189" t="s">
        <v>174</v>
      </c>
      <c r="AU95" s="189" t="s">
        <v>83</v>
      </c>
      <c r="AV95" s="187" t="s">
        <v>83</v>
      </c>
      <c r="AW95" s="187" t="s">
        <v>176</v>
      </c>
      <c r="AX95" s="187" t="s">
        <v>73</v>
      </c>
      <c r="AY95" s="189" t="s">
        <v>165</v>
      </c>
    </row>
    <row r="96" s="196" customFormat="true" ht="12" hidden="false" customHeight="false" outlineLevel="0" collapsed="false">
      <c r="B96" s="197"/>
      <c r="D96" s="180" t="s">
        <v>174</v>
      </c>
      <c r="E96" s="198"/>
      <c r="F96" s="199" t="s">
        <v>178</v>
      </c>
      <c r="H96" s="200" t="n">
        <v>550</v>
      </c>
      <c r="I96" s="201"/>
      <c r="L96" s="197"/>
      <c r="M96" s="202"/>
      <c r="N96" s="203"/>
      <c r="O96" s="203"/>
      <c r="P96" s="203"/>
      <c r="Q96" s="203"/>
      <c r="R96" s="203"/>
      <c r="S96" s="203"/>
      <c r="T96" s="203"/>
      <c r="U96" s="204"/>
      <c r="AT96" s="198" t="s">
        <v>174</v>
      </c>
      <c r="AU96" s="198" t="s">
        <v>83</v>
      </c>
      <c r="AV96" s="196" t="s">
        <v>172</v>
      </c>
      <c r="AW96" s="196" t="s">
        <v>176</v>
      </c>
      <c r="AX96" s="196" t="s">
        <v>81</v>
      </c>
      <c r="AY96" s="198" t="s">
        <v>165</v>
      </c>
    </row>
    <row r="97" s="22" customFormat="true" ht="24" hidden="false" customHeight="true" outlineLevel="0" collapsed="false">
      <c r="B97" s="164"/>
      <c r="C97" s="165" t="s">
        <v>202</v>
      </c>
      <c r="D97" s="165" t="s">
        <v>167</v>
      </c>
      <c r="E97" s="166" t="s">
        <v>3437</v>
      </c>
      <c r="F97" s="167" t="s">
        <v>3438</v>
      </c>
      <c r="G97" s="168" t="s">
        <v>181</v>
      </c>
      <c r="H97" s="169" t="n">
        <v>86</v>
      </c>
      <c r="I97" s="170"/>
      <c r="J97" s="171" t="n">
        <f aca="false">ROUND(I97*H97,2)</f>
        <v>0</v>
      </c>
      <c r="K97" s="167" t="s">
        <v>171</v>
      </c>
      <c r="L97" s="23"/>
      <c r="M97" s="172"/>
      <c r="N97" s="173" t="s">
        <v>44</v>
      </c>
      <c r="O97" s="54"/>
      <c r="P97" s="174" t="n">
        <f aca="false">O97*H97</f>
        <v>0</v>
      </c>
      <c r="Q97" s="174" t="n">
        <v>0.00047</v>
      </c>
      <c r="R97" s="174" t="n">
        <f aca="false">Q97*H97</f>
        <v>0.04042</v>
      </c>
      <c r="S97" s="174" t="n">
        <v>0</v>
      </c>
      <c r="T97" s="174" t="n">
        <f aca="false">S97*H97</f>
        <v>0</v>
      </c>
      <c r="U97" s="175"/>
      <c r="AR97" s="176" t="s">
        <v>273</v>
      </c>
      <c r="AT97" s="176" t="s">
        <v>167</v>
      </c>
      <c r="AU97" s="176" t="s">
        <v>83</v>
      </c>
      <c r="AY97" s="3" t="s">
        <v>165</v>
      </c>
      <c r="BE97" s="177" t="n">
        <f aca="false">IF(N97="základní",J97,0)</f>
        <v>0</v>
      </c>
      <c r="BF97" s="177" t="n">
        <f aca="false">IF(N97="snížená",J97,0)</f>
        <v>0</v>
      </c>
      <c r="BG97" s="177" t="n">
        <f aca="false">IF(N97="zákl. přenesená",J97,0)</f>
        <v>0</v>
      </c>
      <c r="BH97" s="177" t="n">
        <f aca="false">IF(N97="sníž. přenesená",J97,0)</f>
        <v>0</v>
      </c>
      <c r="BI97" s="177" t="n">
        <f aca="false">IF(N97="nulová",J97,0)</f>
        <v>0</v>
      </c>
      <c r="BJ97" s="3" t="s">
        <v>81</v>
      </c>
      <c r="BK97" s="177" t="n">
        <f aca="false">ROUND(I97*H97,2)</f>
        <v>0</v>
      </c>
      <c r="BL97" s="3" t="s">
        <v>273</v>
      </c>
      <c r="BM97" s="176" t="s">
        <v>3439</v>
      </c>
    </row>
    <row r="98" s="187" customFormat="true" ht="12" hidden="false" customHeight="false" outlineLevel="0" collapsed="false">
      <c r="B98" s="188"/>
      <c r="D98" s="180" t="s">
        <v>174</v>
      </c>
      <c r="E98" s="189"/>
      <c r="F98" s="190" t="s">
        <v>3440</v>
      </c>
      <c r="H98" s="191" t="n">
        <v>86</v>
      </c>
      <c r="I98" s="192"/>
      <c r="L98" s="188"/>
      <c r="M98" s="193"/>
      <c r="N98" s="194"/>
      <c r="O98" s="194"/>
      <c r="P98" s="194"/>
      <c r="Q98" s="194"/>
      <c r="R98" s="194"/>
      <c r="S98" s="194"/>
      <c r="T98" s="194"/>
      <c r="U98" s="195"/>
      <c r="AT98" s="189" t="s">
        <v>174</v>
      </c>
      <c r="AU98" s="189" t="s">
        <v>83</v>
      </c>
      <c r="AV98" s="187" t="s">
        <v>83</v>
      </c>
      <c r="AW98" s="187" t="s">
        <v>176</v>
      </c>
      <c r="AX98" s="187" t="s">
        <v>73</v>
      </c>
      <c r="AY98" s="189" t="s">
        <v>165</v>
      </c>
    </row>
    <row r="99" s="196" customFormat="true" ht="12" hidden="false" customHeight="false" outlineLevel="0" collapsed="false">
      <c r="B99" s="197"/>
      <c r="D99" s="180" t="s">
        <v>174</v>
      </c>
      <c r="E99" s="198"/>
      <c r="F99" s="199" t="s">
        <v>178</v>
      </c>
      <c r="H99" s="200" t="n">
        <v>86</v>
      </c>
      <c r="I99" s="201"/>
      <c r="L99" s="197"/>
      <c r="M99" s="202"/>
      <c r="N99" s="203"/>
      <c r="O99" s="203"/>
      <c r="P99" s="203"/>
      <c r="Q99" s="203"/>
      <c r="R99" s="203"/>
      <c r="S99" s="203"/>
      <c r="T99" s="203"/>
      <c r="U99" s="204"/>
      <c r="AT99" s="198" t="s">
        <v>174</v>
      </c>
      <c r="AU99" s="198" t="s">
        <v>83</v>
      </c>
      <c r="AV99" s="196" t="s">
        <v>172</v>
      </c>
      <c r="AW99" s="196" t="s">
        <v>176</v>
      </c>
      <c r="AX99" s="196" t="s">
        <v>81</v>
      </c>
      <c r="AY99" s="198" t="s">
        <v>165</v>
      </c>
    </row>
    <row r="100" s="22" customFormat="true" ht="24" hidden="false" customHeight="true" outlineLevel="0" collapsed="false">
      <c r="B100" s="164"/>
      <c r="C100" s="165" t="s">
        <v>206</v>
      </c>
      <c r="D100" s="165" t="s">
        <v>167</v>
      </c>
      <c r="E100" s="166" t="s">
        <v>3441</v>
      </c>
      <c r="F100" s="167" t="s">
        <v>3442</v>
      </c>
      <c r="G100" s="168" t="s">
        <v>181</v>
      </c>
      <c r="H100" s="169" t="n">
        <v>47</v>
      </c>
      <c r="I100" s="170"/>
      <c r="J100" s="171" t="n">
        <f aca="false">ROUND(I100*H100,2)</f>
        <v>0</v>
      </c>
      <c r="K100" s="167" t="s">
        <v>171</v>
      </c>
      <c r="L100" s="23"/>
      <c r="M100" s="172"/>
      <c r="N100" s="173" t="s">
        <v>44</v>
      </c>
      <c r="O100" s="54"/>
      <c r="P100" s="174" t="n">
        <f aca="false">O100*H100</f>
        <v>0</v>
      </c>
      <c r="Q100" s="174" t="n">
        <v>0.00071</v>
      </c>
      <c r="R100" s="174" t="n">
        <f aca="false">Q100*H100</f>
        <v>0.03337</v>
      </c>
      <c r="S100" s="174" t="n">
        <v>0</v>
      </c>
      <c r="T100" s="174" t="n">
        <f aca="false">S100*H100</f>
        <v>0</v>
      </c>
      <c r="U100" s="175"/>
      <c r="AR100" s="176" t="s">
        <v>273</v>
      </c>
      <c r="AT100" s="176" t="s">
        <v>167</v>
      </c>
      <c r="AU100" s="176" t="s">
        <v>83</v>
      </c>
      <c r="AY100" s="3" t="s">
        <v>165</v>
      </c>
      <c r="BE100" s="177" t="n">
        <f aca="false">IF(N100="základní",J100,0)</f>
        <v>0</v>
      </c>
      <c r="BF100" s="177" t="n">
        <f aca="false">IF(N100="snížená",J100,0)</f>
        <v>0</v>
      </c>
      <c r="BG100" s="177" t="n">
        <f aca="false">IF(N100="zákl. přenesená",J100,0)</f>
        <v>0</v>
      </c>
      <c r="BH100" s="177" t="n">
        <f aca="false">IF(N100="sníž. přenesená",J100,0)</f>
        <v>0</v>
      </c>
      <c r="BI100" s="177" t="n">
        <f aca="false">IF(N100="nulová",J100,0)</f>
        <v>0</v>
      </c>
      <c r="BJ100" s="3" t="s">
        <v>81</v>
      </c>
      <c r="BK100" s="177" t="n">
        <f aca="false">ROUND(I100*H100,2)</f>
        <v>0</v>
      </c>
      <c r="BL100" s="3" t="s">
        <v>273</v>
      </c>
      <c r="BM100" s="176" t="s">
        <v>3443</v>
      </c>
    </row>
    <row r="101" s="187" customFormat="true" ht="12" hidden="false" customHeight="false" outlineLevel="0" collapsed="false">
      <c r="B101" s="188"/>
      <c r="D101" s="180" t="s">
        <v>174</v>
      </c>
      <c r="E101" s="189"/>
      <c r="F101" s="190" t="s">
        <v>3444</v>
      </c>
      <c r="H101" s="191" t="n">
        <v>47</v>
      </c>
      <c r="I101" s="192"/>
      <c r="L101" s="188"/>
      <c r="M101" s="193"/>
      <c r="N101" s="194"/>
      <c r="O101" s="194"/>
      <c r="P101" s="194"/>
      <c r="Q101" s="194"/>
      <c r="R101" s="194"/>
      <c r="S101" s="194"/>
      <c r="T101" s="194"/>
      <c r="U101" s="195"/>
      <c r="AT101" s="189" t="s">
        <v>174</v>
      </c>
      <c r="AU101" s="189" t="s">
        <v>83</v>
      </c>
      <c r="AV101" s="187" t="s">
        <v>83</v>
      </c>
      <c r="AW101" s="187" t="s">
        <v>176</v>
      </c>
      <c r="AX101" s="187" t="s">
        <v>73</v>
      </c>
      <c r="AY101" s="189" t="s">
        <v>165</v>
      </c>
    </row>
    <row r="102" s="196" customFormat="true" ht="12" hidden="false" customHeight="false" outlineLevel="0" collapsed="false">
      <c r="B102" s="197"/>
      <c r="D102" s="180" t="s">
        <v>174</v>
      </c>
      <c r="E102" s="198"/>
      <c r="F102" s="199" t="s">
        <v>178</v>
      </c>
      <c r="H102" s="200" t="n">
        <v>47</v>
      </c>
      <c r="I102" s="201"/>
      <c r="L102" s="197"/>
      <c r="M102" s="202"/>
      <c r="N102" s="203"/>
      <c r="O102" s="203"/>
      <c r="P102" s="203"/>
      <c r="Q102" s="203"/>
      <c r="R102" s="203"/>
      <c r="S102" s="203"/>
      <c r="T102" s="203"/>
      <c r="U102" s="204"/>
      <c r="AT102" s="198" t="s">
        <v>174</v>
      </c>
      <c r="AU102" s="198" t="s">
        <v>83</v>
      </c>
      <c r="AV102" s="196" t="s">
        <v>172</v>
      </c>
      <c r="AW102" s="196" t="s">
        <v>176</v>
      </c>
      <c r="AX102" s="196" t="s">
        <v>81</v>
      </c>
      <c r="AY102" s="198" t="s">
        <v>165</v>
      </c>
    </row>
    <row r="103" s="22" customFormat="true" ht="24" hidden="false" customHeight="true" outlineLevel="0" collapsed="false">
      <c r="B103" s="164"/>
      <c r="C103" s="165" t="s">
        <v>223</v>
      </c>
      <c r="D103" s="165" t="s">
        <v>167</v>
      </c>
      <c r="E103" s="166" t="s">
        <v>3445</v>
      </c>
      <c r="F103" s="167" t="s">
        <v>3446</v>
      </c>
      <c r="G103" s="168" t="s">
        <v>181</v>
      </c>
      <c r="H103" s="169" t="n">
        <v>50</v>
      </c>
      <c r="I103" s="170"/>
      <c r="J103" s="171" t="n">
        <f aca="false">ROUND(I103*H103,2)</f>
        <v>0</v>
      </c>
      <c r="K103" s="167" t="s">
        <v>171</v>
      </c>
      <c r="L103" s="23"/>
      <c r="M103" s="172"/>
      <c r="N103" s="173" t="s">
        <v>44</v>
      </c>
      <c r="O103" s="54"/>
      <c r="P103" s="174" t="n">
        <f aca="false">O103*H103</f>
        <v>0</v>
      </c>
      <c r="Q103" s="174" t="n">
        <v>0.00128</v>
      </c>
      <c r="R103" s="174" t="n">
        <f aca="false">Q103*H103</f>
        <v>0.064</v>
      </c>
      <c r="S103" s="174" t="n">
        <v>0</v>
      </c>
      <c r="T103" s="174" t="n">
        <f aca="false">S103*H103</f>
        <v>0</v>
      </c>
      <c r="U103" s="175"/>
      <c r="AR103" s="176" t="s">
        <v>273</v>
      </c>
      <c r="AT103" s="176" t="s">
        <v>167</v>
      </c>
      <c r="AU103" s="176" t="s">
        <v>83</v>
      </c>
      <c r="AY103" s="3" t="s">
        <v>165</v>
      </c>
      <c r="BE103" s="177" t="n">
        <f aca="false">IF(N103="základní",J103,0)</f>
        <v>0</v>
      </c>
      <c r="BF103" s="177" t="n">
        <f aca="false">IF(N103="snížená",J103,0)</f>
        <v>0</v>
      </c>
      <c r="BG103" s="177" t="n">
        <f aca="false">IF(N103="zákl. přenesená",J103,0)</f>
        <v>0</v>
      </c>
      <c r="BH103" s="177" t="n">
        <f aca="false">IF(N103="sníž. přenesená",J103,0)</f>
        <v>0</v>
      </c>
      <c r="BI103" s="177" t="n">
        <f aca="false">IF(N103="nulová",J103,0)</f>
        <v>0</v>
      </c>
      <c r="BJ103" s="3" t="s">
        <v>81</v>
      </c>
      <c r="BK103" s="177" t="n">
        <f aca="false">ROUND(I103*H103,2)</f>
        <v>0</v>
      </c>
      <c r="BL103" s="3" t="s">
        <v>273</v>
      </c>
      <c r="BM103" s="176" t="s">
        <v>3447</v>
      </c>
    </row>
    <row r="104" s="187" customFormat="true" ht="12" hidden="false" customHeight="false" outlineLevel="0" collapsed="false">
      <c r="B104" s="188"/>
      <c r="D104" s="180" t="s">
        <v>174</v>
      </c>
      <c r="E104" s="189"/>
      <c r="F104" s="190" t="s">
        <v>3448</v>
      </c>
      <c r="H104" s="191" t="n">
        <v>14</v>
      </c>
      <c r="I104" s="192"/>
      <c r="L104" s="188"/>
      <c r="M104" s="193"/>
      <c r="N104" s="194"/>
      <c r="O104" s="194"/>
      <c r="P104" s="194"/>
      <c r="Q104" s="194"/>
      <c r="R104" s="194"/>
      <c r="S104" s="194"/>
      <c r="T104" s="194"/>
      <c r="U104" s="195"/>
      <c r="AT104" s="189" t="s">
        <v>174</v>
      </c>
      <c r="AU104" s="189" t="s">
        <v>83</v>
      </c>
      <c r="AV104" s="187" t="s">
        <v>83</v>
      </c>
      <c r="AW104" s="187" t="s">
        <v>176</v>
      </c>
      <c r="AX104" s="187" t="s">
        <v>73</v>
      </c>
      <c r="AY104" s="189" t="s">
        <v>165</v>
      </c>
    </row>
    <row r="105" s="187" customFormat="true" ht="12" hidden="false" customHeight="false" outlineLevel="0" collapsed="false">
      <c r="B105" s="188"/>
      <c r="D105" s="180" t="s">
        <v>174</v>
      </c>
      <c r="E105" s="189"/>
      <c r="F105" s="190" t="s">
        <v>3449</v>
      </c>
      <c r="H105" s="191" t="n">
        <v>36</v>
      </c>
      <c r="I105" s="192"/>
      <c r="L105" s="188"/>
      <c r="M105" s="193"/>
      <c r="N105" s="194"/>
      <c r="O105" s="194"/>
      <c r="P105" s="194"/>
      <c r="Q105" s="194"/>
      <c r="R105" s="194"/>
      <c r="S105" s="194"/>
      <c r="T105" s="194"/>
      <c r="U105" s="195"/>
      <c r="AT105" s="189" t="s">
        <v>174</v>
      </c>
      <c r="AU105" s="189" t="s">
        <v>83</v>
      </c>
      <c r="AV105" s="187" t="s">
        <v>83</v>
      </c>
      <c r="AW105" s="187" t="s">
        <v>176</v>
      </c>
      <c r="AX105" s="187" t="s">
        <v>73</v>
      </c>
      <c r="AY105" s="189" t="s">
        <v>165</v>
      </c>
    </row>
    <row r="106" s="196" customFormat="true" ht="12" hidden="false" customHeight="false" outlineLevel="0" collapsed="false">
      <c r="B106" s="197"/>
      <c r="D106" s="180" t="s">
        <v>174</v>
      </c>
      <c r="E106" s="198"/>
      <c r="F106" s="199" t="s">
        <v>178</v>
      </c>
      <c r="H106" s="200" t="n">
        <v>50</v>
      </c>
      <c r="I106" s="201"/>
      <c r="L106" s="197"/>
      <c r="M106" s="202"/>
      <c r="N106" s="203"/>
      <c r="O106" s="203"/>
      <c r="P106" s="203"/>
      <c r="Q106" s="203"/>
      <c r="R106" s="203"/>
      <c r="S106" s="203"/>
      <c r="T106" s="203"/>
      <c r="U106" s="204"/>
      <c r="AT106" s="198" t="s">
        <v>174</v>
      </c>
      <c r="AU106" s="198" t="s">
        <v>83</v>
      </c>
      <c r="AV106" s="196" t="s">
        <v>172</v>
      </c>
      <c r="AW106" s="196" t="s">
        <v>176</v>
      </c>
      <c r="AX106" s="196" t="s">
        <v>81</v>
      </c>
      <c r="AY106" s="198" t="s">
        <v>165</v>
      </c>
    </row>
    <row r="107" s="22" customFormat="true" ht="24" hidden="false" customHeight="true" outlineLevel="0" collapsed="false">
      <c r="B107" s="164"/>
      <c r="C107" s="165" t="s">
        <v>234</v>
      </c>
      <c r="D107" s="165" t="s">
        <v>167</v>
      </c>
      <c r="E107" s="166" t="s">
        <v>3450</v>
      </c>
      <c r="F107" s="167" t="s">
        <v>3451</v>
      </c>
      <c r="G107" s="168" t="s">
        <v>181</v>
      </c>
      <c r="H107" s="169" t="n">
        <v>22</v>
      </c>
      <c r="I107" s="170"/>
      <c r="J107" s="171" t="n">
        <f aca="false">ROUND(I107*H107,2)</f>
        <v>0</v>
      </c>
      <c r="K107" s="167" t="s">
        <v>171</v>
      </c>
      <c r="L107" s="23"/>
      <c r="M107" s="172"/>
      <c r="N107" s="173" t="s">
        <v>44</v>
      </c>
      <c r="O107" s="54"/>
      <c r="P107" s="174" t="n">
        <f aca="false">O107*H107</f>
        <v>0</v>
      </c>
      <c r="Q107" s="174" t="n">
        <v>0.00161</v>
      </c>
      <c r="R107" s="174" t="n">
        <f aca="false">Q107*H107</f>
        <v>0.03542</v>
      </c>
      <c r="S107" s="174" t="n">
        <v>0</v>
      </c>
      <c r="T107" s="174" t="n">
        <f aca="false">S107*H107</f>
        <v>0</v>
      </c>
      <c r="U107" s="175"/>
      <c r="AR107" s="176" t="s">
        <v>273</v>
      </c>
      <c r="AT107" s="176" t="s">
        <v>167</v>
      </c>
      <c r="AU107" s="176" t="s">
        <v>83</v>
      </c>
      <c r="AY107" s="3" t="s">
        <v>165</v>
      </c>
      <c r="BE107" s="177" t="n">
        <f aca="false">IF(N107="základní",J107,0)</f>
        <v>0</v>
      </c>
      <c r="BF107" s="177" t="n">
        <f aca="false">IF(N107="snížená",J107,0)</f>
        <v>0</v>
      </c>
      <c r="BG107" s="177" t="n">
        <f aca="false">IF(N107="zákl. přenesená",J107,0)</f>
        <v>0</v>
      </c>
      <c r="BH107" s="177" t="n">
        <f aca="false">IF(N107="sníž. přenesená",J107,0)</f>
        <v>0</v>
      </c>
      <c r="BI107" s="177" t="n">
        <f aca="false">IF(N107="nulová",J107,0)</f>
        <v>0</v>
      </c>
      <c r="BJ107" s="3" t="s">
        <v>81</v>
      </c>
      <c r="BK107" s="177" t="n">
        <f aca="false">ROUND(I107*H107,2)</f>
        <v>0</v>
      </c>
      <c r="BL107" s="3" t="s">
        <v>273</v>
      </c>
      <c r="BM107" s="176" t="s">
        <v>3452</v>
      </c>
    </row>
    <row r="108" s="187" customFormat="true" ht="12" hidden="false" customHeight="false" outlineLevel="0" collapsed="false">
      <c r="B108" s="188"/>
      <c r="D108" s="180" t="s">
        <v>174</v>
      </c>
      <c r="E108" s="189"/>
      <c r="F108" s="190" t="s">
        <v>3453</v>
      </c>
      <c r="H108" s="191" t="n">
        <v>22</v>
      </c>
      <c r="I108" s="192"/>
      <c r="L108" s="188"/>
      <c r="M108" s="193"/>
      <c r="N108" s="194"/>
      <c r="O108" s="194"/>
      <c r="P108" s="194"/>
      <c r="Q108" s="194"/>
      <c r="R108" s="194"/>
      <c r="S108" s="194"/>
      <c r="T108" s="194"/>
      <c r="U108" s="195"/>
      <c r="AT108" s="189" t="s">
        <v>174</v>
      </c>
      <c r="AU108" s="189" t="s">
        <v>83</v>
      </c>
      <c r="AV108" s="187" t="s">
        <v>83</v>
      </c>
      <c r="AW108" s="187" t="s">
        <v>176</v>
      </c>
      <c r="AX108" s="187" t="s">
        <v>73</v>
      </c>
      <c r="AY108" s="189" t="s">
        <v>165</v>
      </c>
    </row>
    <row r="109" s="196" customFormat="true" ht="12" hidden="false" customHeight="false" outlineLevel="0" collapsed="false">
      <c r="B109" s="197"/>
      <c r="D109" s="180" t="s">
        <v>174</v>
      </c>
      <c r="E109" s="198"/>
      <c r="F109" s="199" t="s">
        <v>178</v>
      </c>
      <c r="H109" s="200" t="n">
        <v>22</v>
      </c>
      <c r="I109" s="201"/>
      <c r="L109" s="197"/>
      <c r="M109" s="202"/>
      <c r="N109" s="203"/>
      <c r="O109" s="203"/>
      <c r="P109" s="203"/>
      <c r="Q109" s="203"/>
      <c r="R109" s="203"/>
      <c r="S109" s="203"/>
      <c r="T109" s="203"/>
      <c r="U109" s="204"/>
      <c r="AT109" s="198" t="s">
        <v>174</v>
      </c>
      <c r="AU109" s="198" t="s">
        <v>83</v>
      </c>
      <c r="AV109" s="196" t="s">
        <v>172</v>
      </c>
      <c r="AW109" s="196" t="s">
        <v>176</v>
      </c>
      <c r="AX109" s="196" t="s">
        <v>81</v>
      </c>
      <c r="AY109" s="198" t="s">
        <v>165</v>
      </c>
    </row>
    <row r="110" s="22" customFormat="true" ht="24" hidden="false" customHeight="true" outlineLevel="0" collapsed="false">
      <c r="B110" s="164"/>
      <c r="C110" s="165" t="s">
        <v>239</v>
      </c>
      <c r="D110" s="165" t="s">
        <v>167</v>
      </c>
      <c r="E110" s="166" t="s">
        <v>3454</v>
      </c>
      <c r="F110" s="167" t="s">
        <v>3455</v>
      </c>
      <c r="G110" s="168" t="s">
        <v>181</v>
      </c>
      <c r="H110" s="169" t="n">
        <v>14</v>
      </c>
      <c r="I110" s="170"/>
      <c r="J110" s="171" t="n">
        <f aca="false">ROUND(I110*H110,2)</f>
        <v>0</v>
      </c>
      <c r="K110" s="167" t="s">
        <v>171</v>
      </c>
      <c r="L110" s="23"/>
      <c r="M110" s="172"/>
      <c r="N110" s="173" t="s">
        <v>44</v>
      </c>
      <c r="O110" s="54"/>
      <c r="P110" s="174" t="n">
        <f aca="false">O110*H110</f>
        <v>0</v>
      </c>
      <c r="Q110" s="174" t="n">
        <v>0.00196</v>
      </c>
      <c r="R110" s="174" t="n">
        <f aca="false">Q110*H110</f>
        <v>0.02744</v>
      </c>
      <c r="S110" s="174" t="n">
        <v>0</v>
      </c>
      <c r="T110" s="174" t="n">
        <f aca="false">S110*H110</f>
        <v>0</v>
      </c>
      <c r="U110" s="175"/>
      <c r="AR110" s="176" t="s">
        <v>273</v>
      </c>
      <c r="AT110" s="176" t="s">
        <v>167</v>
      </c>
      <c r="AU110" s="176" t="s">
        <v>83</v>
      </c>
      <c r="AY110" s="3" t="s">
        <v>165</v>
      </c>
      <c r="BE110" s="177" t="n">
        <f aca="false">IF(N110="základní",J110,0)</f>
        <v>0</v>
      </c>
      <c r="BF110" s="177" t="n">
        <f aca="false">IF(N110="snížená",J110,0)</f>
        <v>0</v>
      </c>
      <c r="BG110" s="177" t="n">
        <f aca="false">IF(N110="zákl. přenesená",J110,0)</f>
        <v>0</v>
      </c>
      <c r="BH110" s="177" t="n">
        <f aca="false">IF(N110="sníž. přenesená",J110,0)</f>
        <v>0</v>
      </c>
      <c r="BI110" s="177" t="n">
        <f aca="false">IF(N110="nulová",J110,0)</f>
        <v>0</v>
      </c>
      <c r="BJ110" s="3" t="s">
        <v>81</v>
      </c>
      <c r="BK110" s="177" t="n">
        <f aca="false">ROUND(I110*H110,2)</f>
        <v>0</v>
      </c>
      <c r="BL110" s="3" t="s">
        <v>273</v>
      </c>
      <c r="BM110" s="176" t="s">
        <v>3456</v>
      </c>
    </row>
    <row r="111" s="187" customFormat="true" ht="12" hidden="false" customHeight="false" outlineLevel="0" collapsed="false">
      <c r="B111" s="188"/>
      <c r="D111" s="180" t="s">
        <v>174</v>
      </c>
      <c r="E111" s="189"/>
      <c r="F111" s="190" t="s">
        <v>3448</v>
      </c>
      <c r="H111" s="191" t="n">
        <v>14</v>
      </c>
      <c r="I111" s="192"/>
      <c r="L111" s="188"/>
      <c r="M111" s="193"/>
      <c r="N111" s="194"/>
      <c r="O111" s="194"/>
      <c r="P111" s="194"/>
      <c r="Q111" s="194"/>
      <c r="R111" s="194"/>
      <c r="S111" s="194"/>
      <c r="T111" s="194"/>
      <c r="U111" s="195"/>
      <c r="AT111" s="189" t="s">
        <v>174</v>
      </c>
      <c r="AU111" s="189" t="s">
        <v>83</v>
      </c>
      <c r="AV111" s="187" t="s">
        <v>83</v>
      </c>
      <c r="AW111" s="187" t="s">
        <v>176</v>
      </c>
      <c r="AX111" s="187" t="s">
        <v>73</v>
      </c>
      <c r="AY111" s="189" t="s">
        <v>165</v>
      </c>
    </row>
    <row r="112" s="196" customFormat="true" ht="12" hidden="false" customHeight="false" outlineLevel="0" collapsed="false">
      <c r="B112" s="197"/>
      <c r="D112" s="180" t="s">
        <v>174</v>
      </c>
      <c r="E112" s="198"/>
      <c r="F112" s="199" t="s">
        <v>178</v>
      </c>
      <c r="H112" s="200" t="n">
        <v>14</v>
      </c>
      <c r="I112" s="201"/>
      <c r="L112" s="197"/>
      <c r="M112" s="202"/>
      <c r="N112" s="203"/>
      <c r="O112" s="203"/>
      <c r="P112" s="203"/>
      <c r="Q112" s="203"/>
      <c r="R112" s="203"/>
      <c r="S112" s="203"/>
      <c r="T112" s="203"/>
      <c r="U112" s="204"/>
      <c r="AT112" s="198" t="s">
        <v>174</v>
      </c>
      <c r="AU112" s="198" t="s">
        <v>83</v>
      </c>
      <c r="AV112" s="196" t="s">
        <v>172</v>
      </c>
      <c r="AW112" s="196" t="s">
        <v>176</v>
      </c>
      <c r="AX112" s="196" t="s">
        <v>81</v>
      </c>
      <c r="AY112" s="198" t="s">
        <v>165</v>
      </c>
    </row>
    <row r="113" s="22" customFormat="true" ht="16.5" hidden="false" customHeight="true" outlineLevel="0" collapsed="false">
      <c r="B113" s="164"/>
      <c r="C113" s="165" t="s">
        <v>243</v>
      </c>
      <c r="D113" s="165" t="s">
        <v>167</v>
      </c>
      <c r="E113" s="166" t="s">
        <v>3457</v>
      </c>
      <c r="F113" s="167" t="s">
        <v>3458</v>
      </c>
      <c r="G113" s="168" t="s">
        <v>181</v>
      </c>
      <c r="H113" s="169" t="n">
        <v>907</v>
      </c>
      <c r="I113" s="170"/>
      <c r="J113" s="171" t="n">
        <f aca="false">ROUND(I113*H113,2)</f>
        <v>0</v>
      </c>
      <c r="K113" s="167" t="s">
        <v>171</v>
      </c>
      <c r="L113" s="23"/>
      <c r="M113" s="172"/>
      <c r="N113" s="173" t="s">
        <v>44</v>
      </c>
      <c r="O113" s="54"/>
      <c r="P113" s="174" t="n">
        <f aca="false">O113*H113</f>
        <v>0</v>
      </c>
      <c r="Q113" s="174" t="n">
        <v>0</v>
      </c>
      <c r="R113" s="174" t="n">
        <f aca="false">Q113*H113</f>
        <v>0</v>
      </c>
      <c r="S113" s="174" t="n">
        <v>0</v>
      </c>
      <c r="T113" s="174" t="n">
        <f aca="false">S113*H113</f>
        <v>0</v>
      </c>
      <c r="U113" s="175"/>
      <c r="AR113" s="176" t="s">
        <v>273</v>
      </c>
      <c r="AT113" s="176" t="s">
        <v>167</v>
      </c>
      <c r="AU113" s="176" t="s">
        <v>83</v>
      </c>
      <c r="AY113" s="3" t="s">
        <v>165</v>
      </c>
      <c r="BE113" s="177" t="n">
        <f aca="false">IF(N113="základní",J113,0)</f>
        <v>0</v>
      </c>
      <c r="BF113" s="177" t="n">
        <f aca="false">IF(N113="snížená",J113,0)</f>
        <v>0</v>
      </c>
      <c r="BG113" s="177" t="n">
        <f aca="false">IF(N113="zákl. přenesená",J113,0)</f>
        <v>0</v>
      </c>
      <c r="BH113" s="177" t="n">
        <f aca="false">IF(N113="sníž. přenesená",J113,0)</f>
        <v>0</v>
      </c>
      <c r="BI113" s="177" t="n">
        <f aca="false">IF(N113="nulová",J113,0)</f>
        <v>0</v>
      </c>
      <c r="BJ113" s="3" t="s">
        <v>81</v>
      </c>
      <c r="BK113" s="177" t="n">
        <f aca="false">ROUND(I113*H113,2)</f>
        <v>0</v>
      </c>
      <c r="BL113" s="3" t="s">
        <v>273</v>
      </c>
      <c r="BM113" s="176" t="s">
        <v>3459</v>
      </c>
    </row>
    <row r="114" s="187" customFormat="true" ht="12" hidden="false" customHeight="false" outlineLevel="0" collapsed="false">
      <c r="B114" s="188"/>
      <c r="D114" s="180" t="s">
        <v>174</v>
      </c>
      <c r="E114" s="189"/>
      <c r="F114" s="190" t="s">
        <v>3460</v>
      </c>
      <c r="H114" s="191" t="n">
        <v>907</v>
      </c>
      <c r="I114" s="192"/>
      <c r="L114" s="188"/>
      <c r="M114" s="193"/>
      <c r="N114" s="194"/>
      <c r="O114" s="194"/>
      <c r="P114" s="194"/>
      <c r="Q114" s="194"/>
      <c r="R114" s="194"/>
      <c r="S114" s="194"/>
      <c r="T114" s="194"/>
      <c r="U114" s="195"/>
      <c r="AT114" s="189" t="s">
        <v>174</v>
      </c>
      <c r="AU114" s="189" t="s">
        <v>83</v>
      </c>
      <c r="AV114" s="187" t="s">
        <v>83</v>
      </c>
      <c r="AW114" s="187" t="s">
        <v>176</v>
      </c>
      <c r="AX114" s="187" t="s">
        <v>73</v>
      </c>
      <c r="AY114" s="189" t="s">
        <v>165</v>
      </c>
    </row>
    <row r="115" s="196" customFormat="true" ht="12" hidden="false" customHeight="false" outlineLevel="0" collapsed="false">
      <c r="B115" s="197"/>
      <c r="D115" s="180" t="s">
        <v>174</v>
      </c>
      <c r="E115" s="198"/>
      <c r="F115" s="199" t="s">
        <v>178</v>
      </c>
      <c r="H115" s="200" t="n">
        <v>907</v>
      </c>
      <c r="I115" s="201"/>
      <c r="L115" s="197"/>
      <c r="M115" s="202"/>
      <c r="N115" s="203"/>
      <c r="O115" s="203"/>
      <c r="P115" s="203"/>
      <c r="Q115" s="203"/>
      <c r="R115" s="203"/>
      <c r="S115" s="203"/>
      <c r="T115" s="203"/>
      <c r="U115" s="204"/>
      <c r="AT115" s="198" t="s">
        <v>174</v>
      </c>
      <c r="AU115" s="198" t="s">
        <v>83</v>
      </c>
      <c r="AV115" s="196" t="s">
        <v>172</v>
      </c>
      <c r="AW115" s="196" t="s">
        <v>176</v>
      </c>
      <c r="AX115" s="196" t="s">
        <v>81</v>
      </c>
      <c r="AY115" s="198" t="s">
        <v>165</v>
      </c>
    </row>
    <row r="116" s="22" customFormat="true" ht="24" hidden="false" customHeight="true" outlineLevel="0" collapsed="false">
      <c r="B116" s="164"/>
      <c r="C116" s="165" t="s">
        <v>248</v>
      </c>
      <c r="D116" s="165" t="s">
        <v>167</v>
      </c>
      <c r="E116" s="166" t="s">
        <v>3461</v>
      </c>
      <c r="F116" s="167" t="s">
        <v>3462</v>
      </c>
      <c r="G116" s="168" t="s">
        <v>181</v>
      </c>
      <c r="H116" s="169" t="n">
        <v>5</v>
      </c>
      <c r="I116" s="170"/>
      <c r="J116" s="171" t="n">
        <f aca="false">ROUND(I116*H116,2)</f>
        <v>0</v>
      </c>
      <c r="K116" s="167"/>
      <c r="L116" s="23"/>
      <c r="M116" s="172"/>
      <c r="N116" s="173" t="s">
        <v>44</v>
      </c>
      <c r="O116" s="54"/>
      <c r="P116" s="174" t="n">
        <f aca="false">O116*H116</f>
        <v>0</v>
      </c>
      <c r="Q116" s="174" t="n">
        <v>0</v>
      </c>
      <c r="R116" s="174" t="n">
        <f aca="false">Q116*H116</f>
        <v>0</v>
      </c>
      <c r="S116" s="174" t="n">
        <v>0</v>
      </c>
      <c r="T116" s="174" t="n">
        <f aca="false">S116*H116</f>
        <v>0</v>
      </c>
      <c r="U116" s="175"/>
      <c r="AR116" s="176" t="s">
        <v>273</v>
      </c>
      <c r="AT116" s="176" t="s">
        <v>167</v>
      </c>
      <c r="AU116" s="176" t="s">
        <v>83</v>
      </c>
      <c r="AY116" s="3" t="s">
        <v>165</v>
      </c>
      <c r="BE116" s="177" t="n">
        <f aca="false">IF(N116="základní",J116,0)</f>
        <v>0</v>
      </c>
      <c r="BF116" s="177" t="n">
        <f aca="false">IF(N116="snížená",J116,0)</f>
        <v>0</v>
      </c>
      <c r="BG116" s="177" t="n">
        <f aca="false">IF(N116="zákl. přenesená",J116,0)</f>
        <v>0</v>
      </c>
      <c r="BH116" s="177" t="n">
        <f aca="false">IF(N116="sníž. přenesená",J116,0)</f>
        <v>0</v>
      </c>
      <c r="BI116" s="177" t="n">
        <f aca="false">IF(N116="nulová",J116,0)</f>
        <v>0</v>
      </c>
      <c r="BJ116" s="3" t="s">
        <v>81</v>
      </c>
      <c r="BK116" s="177" t="n">
        <f aca="false">ROUND(I116*H116,2)</f>
        <v>0</v>
      </c>
      <c r="BL116" s="3" t="s">
        <v>273</v>
      </c>
      <c r="BM116" s="176" t="s">
        <v>3463</v>
      </c>
    </row>
    <row r="117" s="187" customFormat="true" ht="12" hidden="false" customHeight="false" outlineLevel="0" collapsed="false">
      <c r="B117" s="188"/>
      <c r="D117" s="180" t="s">
        <v>174</v>
      </c>
      <c r="E117" s="189"/>
      <c r="F117" s="190" t="s">
        <v>3464</v>
      </c>
      <c r="H117" s="191" t="n">
        <v>5</v>
      </c>
      <c r="I117" s="192"/>
      <c r="L117" s="188"/>
      <c r="M117" s="193"/>
      <c r="N117" s="194"/>
      <c r="O117" s="194"/>
      <c r="P117" s="194"/>
      <c r="Q117" s="194"/>
      <c r="R117" s="194"/>
      <c r="S117" s="194"/>
      <c r="T117" s="194"/>
      <c r="U117" s="195"/>
      <c r="AT117" s="189" t="s">
        <v>174</v>
      </c>
      <c r="AU117" s="189" t="s">
        <v>83</v>
      </c>
      <c r="AV117" s="187" t="s">
        <v>83</v>
      </c>
      <c r="AW117" s="187" t="s">
        <v>176</v>
      </c>
      <c r="AX117" s="187" t="s">
        <v>73</v>
      </c>
      <c r="AY117" s="189" t="s">
        <v>165</v>
      </c>
    </row>
    <row r="118" s="196" customFormat="true" ht="12" hidden="false" customHeight="false" outlineLevel="0" collapsed="false">
      <c r="B118" s="197"/>
      <c r="D118" s="180" t="s">
        <v>174</v>
      </c>
      <c r="E118" s="198"/>
      <c r="F118" s="199" t="s">
        <v>178</v>
      </c>
      <c r="H118" s="200" t="n">
        <v>5</v>
      </c>
      <c r="I118" s="201"/>
      <c r="L118" s="197"/>
      <c r="M118" s="202"/>
      <c r="N118" s="203"/>
      <c r="O118" s="203"/>
      <c r="P118" s="203"/>
      <c r="Q118" s="203"/>
      <c r="R118" s="203"/>
      <c r="S118" s="203"/>
      <c r="T118" s="203"/>
      <c r="U118" s="204"/>
      <c r="AT118" s="198" t="s">
        <v>174</v>
      </c>
      <c r="AU118" s="198" t="s">
        <v>83</v>
      </c>
      <c r="AV118" s="196" t="s">
        <v>172</v>
      </c>
      <c r="AW118" s="196" t="s">
        <v>176</v>
      </c>
      <c r="AX118" s="196" t="s">
        <v>81</v>
      </c>
      <c r="AY118" s="198" t="s">
        <v>165</v>
      </c>
    </row>
    <row r="119" s="22" customFormat="true" ht="24" hidden="false" customHeight="true" outlineLevel="0" collapsed="false">
      <c r="B119" s="164"/>
      <c r="C119" s="165" t="s">
        <v>252</v>
      </c>
      <c r="D119" s="165" t="s">
        <v>167</v>
      </c>
      <c r="E119" s="166" t="s">
        <v>3465</v>
      </c>
      <c r="F119" s="167" t="s">
        <v>3466</v>
      </c>
      <c r="G119" s="168" t="s">
        <v>181</v>
      </c>
      <c r="H119" s="169" t="n">
        <v>37</v>
      </c>
      <c r="I119" s="170"/>
      <c r="J119" s="171" t="n">
        <f aca="false">ROUND(I119*H119,2)</f>
        <v>0</v>
      </c>
      <c r="K119" s="167"/>
      <c r="L119" s="23"/>
      <c r="M119" s="172"/>
      <c r="N119" s="173" t="s">
        <v>44</v>
      </c>
      <c r="O119" s="54"/>
      <c r="P119" s="174" t="n">
        <f aca="false">O119*H119</f>
        <v>0</v>
      </c>
      <c r="Q119" s="174" t="n">
        <v>0</v>
      </c>
      <c r="R119" s="174" t="n">
        <f aca="false">Q119*H119</f>
        <v>0</v>
      </c>
      <c r="S119" s="174" t="n">
        <v>0</v>
      </c>
      <c r="T119" s="174" t="n">
        <f aca="false">S119*H119</f>
        <v>0</v>
      </c>
      <c r="U119" s="175"/>
      <c r="AR119" s="176" t="s">
        <v>273</v>
      </c>
      <c r="AT119" s="176" t="s">
        <v>167</v>
      </c>
      <c r="AU119" s="176" t="s">
        <v>83</v>
      </c>
      <c r="AY119" s="3" t="s">
        <v>165</v>
      </c>
      <c r="BE119" s="177" t="n">
        <f aca="false">IF(N119="základní",J119,0)</f>
        <v>0</v>
      </c>
      <c r="BF119" s="177" t="n">
        <f aca="false">IF(N119="snížená",J119,0)</f>
        <v>0</v>
      </c>
      <c r="BG119" s="177" t="n">
        <f aca="false">IF(N119="zákl. přenesená",J119,0)</f>
        <v>0</v>
      </c>
      <c r="BH119" s="177" t="n">
        <f aca="false">IF(N119="sníž. přenesená",J119,0)</f>
        <v>0</v>
      </c>
      <c r="BI119" s="177" t="n">
        <f aca="false">IF(N119="nulová",J119,0)</f>
        <v>0</v>
      </c>
      <c r="BJ119" s="3" t="s">
        <v>81</v>
      </c>
      <c r="BK119" s="177" t="n">
        <f aca="false">ROUND(I119*H119,2)</f>
        <v>0</v>
      </c>
      <c r="BL119" s="3" t="s">
        <v>273</v>
      </c>
      <c r="BM119" s="176" t="s">
        <v>3467</v>
      </c>
    </row>
    <row r="120" s="187" customFormat="true" ht="12" hidden="false" customHeight="false" outlineLevel="0" collapsed="false">
      <c r="B120" s="188"/>
      <c r="D120" s="180" t="s">
        <v>174</v>
      </c>
      <c r="E120" s="189"/>
      <c r="F120" s="190" t="s">
        <v>3468</v>
      </c>
      <c r="H120" s="191" t="n">
        <v>37</v>
      </c>
      <c r="I120" s="192"/>
      <c r="L120" s="188"/>
      <c r="M120" s="193"/>
      <c r="N120" s="194"/>
      <c r="O120" s="194"/>
      <c r="P120" s="194"/>
      <c r="Q120" s="194"/>
      <c r="R120" s="194"/>
      <c r="S120" s="194"/>
      <c r="T120" s="194"/>
      <c r="U120" s="195"/>
      <c r="AT120" s="189" t="s">
        <v>174</v>
      </c>
      <c r="AU120" s="189" t="s">
        <v>83</v>
      </c>
      <c r="AV120" s="187" t="s">
        <v>83</v>
      </c>
      <c r="AW120" s="187" t="s">
        <v>176</v>
      </c>
      <c r="AX120" s="187" t="s">
        <v>73</v>
      </c>
      <c r="AY120" s="189" t="s">
        <v>165</v>
      </c>
    </row>
    <row r="121" s="196" customFormat="true" ht="12" hidden="false" customHeight="false" outlineLevel="0" collapsed="false">
      <c r="B121" s="197"/>
      <c r="D121" s="180" t="s">
        <v>174</v>
      </c>
      <c r="E121" s="198"/>
      <c r="F121" s="199" t="s">
        <v>178</v>
      </c>
      <c r="H121" s="200" t="n">
        <v>37</v>
      </c>
      <c r="I121" s="201"/>
      <c r="L121" s="197"/>
      <c r="M121" s="202"/>
      <c r="N121" s="203"/>
      <c r="O121" s="203"/>
      <c r="P121" s="203"/>
      <c r="Q121" s="203"/>
      <c r="R121" s="203"/>
      <c r="S121" s="203"/>
      <c r="T121" s="203"/>
      <c r="U121" s="204"/>
      <c r="AT121" s="198" t="s">
        <v>174</v>
      </c>
      <c r="AU121" s="198" t="s">
        <v>83</v>
      </c>
      <c r="AV121" s="196" t="s">
        <v>172</v>
      </c>
      <c r="AW121" s="196" t="s">
        <v>176</v>
      </c>
      <c r="AX121" s="196" t="s">
        <v>81</v>
      </c>
      <c r="AY121" s="198" t="s">
        <v>165</v>
      </c>
    </row>
    <row r="122" s="22" customFormat="true" ht="24" hidden="false" customHeight="true" outlineLevel="0" collapsed="false">
      <c r="B122" s="164"/>
      <c r="C122" s="165" t="s">
        <v>261</v>
      </c>
      <c r="D122" s="165" t="s">
        <v>167</v>
      </c>
      <c r="E122" s="166" t="s">
        <v>3469</v>
      </c>
      <c r="F122" s="167" t="s">
        <v>3470</v>
      </c>
      <c r="G122" s="168" t="s">
        <v>181</v>
      </c>
      <c r="H122" s="169" t="n">
        <v>50</v>
      </c>
      <c r="I122" s="170"/>
      <c r="J122" s="171" t="n">
        <f aca="false">ROUND(I122*H122,2)</f>
        <v>0</v>
      </c>
      <c r="K122" s="167"/>
      <c r="L122" s="23"/>
      <c r="M122" s="172"/>
      <c r="N122" s="173" t="s">
        <v>44</v>
      </c>
      <c r="O122" s="54"/>
      <c r="P122" s="174" t="n">
        <f aca="false">O122*H122</f>
        <v>0</v>
      </c>
      <c r="Q122" s="174" t="n">
        <v>0</v>
      </c>
      <c r="R122" s="174" t="n">
        <f aca="false">Q122*H122</f>
        <v>0</v>
      </c>
      <c r="S122" s="174" t="n">
        <v>0</v>
      </c>
      <c r="T122" s="174" t="n">
        <f aca="false">S122*H122</f>
        <v>0</v>
      </c>
      <c r="U122" s="175"/>
      <c r="AR122" s="176" t="s">
        <v>273</v>
      </c>
      <c r="AT122" s="176" t="s">
        <v>167</v>
      </c>
      <c r="AU122" s="176" t="s">
        <v>83</v>
      </c>
      <c r="AY122" s="3" t="s">
        <v>165</v>
      </c>
      <c r="BE122" s="177" t="n">
        <f aca="false">IF(N122="základní",J122,0)</f>
        <v>0</v>
      </c>
      <c r="BF122" s="177" t="n">
        <f aca="false">IF(N122="snížená",J122,0)</f>
        <v>0</v>
      </c>
      <c r="BG122" s="177" t="n">
        <f aca="false">IF(N122="zákl. přenesená",J122,0)</f>
        <v>0</v>
      </c>
      <c r="BH122" s="177" t="n">
        <f aca="false">IF(N122="sníž. přenesená",J122,0)</f>
        <v>0</v>
      </c>
      <c r="BI122" s="177" t="n">
        <f aca="false">IF(N122="nulová",J122,0)</f>
        <v>0</v>
      </c>
      <c r="BJ122" s="3" t="s">
        <v>81</v>
      </c>
      <c r="BK122" s="177" t="n">
        <f aca="false">ROUND(I122*H122,2)</f>
        <v>0</v>
      </c>
      <c r="BL122" s="3" t="s">
        <v>273</v>
      </c>
      <c r="BM122" s="176" t="s">
        <v>3471</v>
      </c>
    </row>
    <row r="123" s="187" customFormat="true" ht="12" hidden="false" customHeight="false" outlineLevel="0" collapsed="false">
      <c r="B123" s="188"/>
      <c r="D123" s="180" t="s">
        <v>174</v>
      </c>
      <c r="E123" s="189"/>
      <c r="F123" s="190" t="s">
        <v>3472</v>
      </c>
      <c r="H123" s="191" t="n">
        <v>50</v>
      </c>
      <c r="I123" s="192"/>
      <c r="L123" s="188"/>
      <c r="M123" s="193"/>
      <c r="N123" s="194"/>
      <c r="O123" s="194"/>
      <c r="P123" s="194"/>
      <c r="Q123" s="194"/>
      <c r="R123" s="194"/>
      <c r="S123" s="194"/>
      <c r="T123" s="194"/>
      <c r="U123" s="195"/>
      <c r="AT123" s="189" t="s">
        <v>174</v>
      </c>
      <c r="AU123" s="189" t="s">
        <v>83</v>
      </c>
      <c r="AV123" s="187" t="s">
        <v>83</v>
      </c>
      <c r="AW123" s="187" t="s">
        <v>176</v>
      </c>
      <c r="AX123" s="187" t="s">
        <v>73</v>
      </c>
      <c r="AY123" s="189" t="s">
        <v>165</v>
      </c>
    </row>
    <row r="124" s="196" customFormat="true" ht="12" hidden="false" customHeight="false" outlineLevel="0" collapsed="false">
      <c r="B124" s="197"/>
      <c r="D124" s="180" t="s">
        <v>174</v>
      </c>
      <c r="E124" s="198"/>
      <c r="F124" s="199" t="s">
        <v>178</v>
      </c>
      <c r="H124" s="200" t="n">
        <v>50</v>
      </c>
      <c r="I124" s="201"/>
      <c r="L124" s="197"/>
      <c r="M124" s="202"/>
      <c r="N124" s="203"/>
      <c r="O124" s="203"/>
      <c r="P124" s="203"/>
      <c r="Q124" s="203"/>
      <c r="R124" s="203"/>
      <c r="S124" s="203"/>
      <c r="T124" s="203"/>
      <c r="U124" s="204"/>
      <c r="AT124" s="198" t="s">
        <v>174</v>
      </c>
      <c r="AU124" s="198" t="s">
        <v>83</v>
      </c>
      <c r="AV124" s="196" t="s">
        <v>172</v>
      </c>
      <c r="AW124" s="196" t="s">
        <v>176</v>
      </c>
      <c r="AX124" s="196" t="s">
        <v>81</v>
      </c>
      <c r="AY124" s="198" t="s">
        <v>165</v>
      </c>
    </row>
    <row r="125" s="22" customFormat="true" ht="24" hidden="false" customHeight="true" outlineLevel="0" collapsed="false">
      <c r="B125" s="164"/>
      <c r="C125" s="165" t="s">
        <v>8</v>
      </c>
      <c r="D125" s="165" t="s">
        <v>167</v>
      </c>
      <c r="E125" s="166" t="s">
        <v>3473</v>
      </c>
      <c r="F125" s="167" t="s">
        <v>3474</v>
      </c>
      <c r="G125" s="168" t="s">
        <v>181</v>
      </c>
      <c r="H125" s="169" t="n">
        <v>22</v>
      </c>
      <c r="I125" s="170"/>
      <c r="J125" s="171" t="n">
        <f aca="false">ROUND(I125*H125,2)</f>
        <v>0</v>
      </c>
      <c r="K125" s="167"/>
      <c r="L125" s="23"/>
      <c r="M125" s="172"/>
      <c r="N125" s="173" t="s">
        <v>44</v>
      </c>
      <c r="O125" s="54"/>
      <c r="P125" s="174" t="n">
        <f aca="false">O125*H125</f>
        <v>0</v>
      </c>
      <c r="Q125" s="174" t="n">
        <v>0</v>
      </c>
      <c r="R125" s="174" t="n">
        <f aca="false">Q125*H125</f>
        <v>0</v>
      </c>
      <c r="S125" s="174" t="n">
        <v>0</v>
      </c>
      <c r="T125" s="174" t="n">
        <f aca="false">S125*H125</f>
        <v>0</v>
      </c>
      <c r="U125" s="175"/>
      <c r="AR125" s="176" t="s">
        <v>273</v>
      </c>
      <c r="AT125" s="176" t="s">
        <v>167</v>
      </c>
      <c r="AU125" s="176" t="s">
        <v>83</v>
      </c>
      <c r="AY125" s="3" t="s">
        <v>165</v>
      </c>
      <c r="BE125" s="177" t="n">
        <f aca="false">IF(N125="základní",J125,0)</f>
        <v>0</v>
      </c>
      <c r="BF125" s="177" t="n">
        <f aca="false">IF(N125="snížená",J125,0)</f>
        <v>0</v>
      </c>
      <c r="BG125" s="177" t="n">
        <f aca="false">IF(N125="zákl. přenesená",J125,0)</f>
        <v>0</v>
      </c>
      <c r="BH125" s="177" t="n">
        <f aca="false">IF(N125="sníž. přenesená",J125,0)</f>
        <v>0</v>
      </c>
      <c r="BI125" s="177" t="n">
        <f aca="false">IF(N125="nulová",J125,0)</f>
        <v>0</v>
      </c>
      <c r="BJ125" s="3" t="s">
        <v>81</v>
      </c>
      <c r="BK125" s="177" t="n">
        <f aca="false">ROUND(I125*H125,2)</f>
        <v>0</v>
      </c>
      <c r="BL125" s="3" t="s">
        <v>273</v>
      </c>
      <c r="BM125" s="176" t="s">
        <v>3475</v>
      </c>
    </row>
    <row r="126" s="187" customFormat="true" ht="12" hidden="false" customHeight="false" outlineLevel="0" collapsed="false">
      <c r="B126" s="188"/>
      <c r="D126" s="180" t="s">
        <v>174</v>
      </c>
      <c r="E126" s="189"/>
      <c r="F126" s="190" t="s">
        <v>3453</v>
      </c>
      <c r="H126" s="191" t="n">
        <v>22</v>
      </c>
      <c r="I126" s="192"/>
      <c r="L126" s="188"/>
      <c r="M126" s="193"/>
      <c r="N126" s="194"/>
      <c r="O126" s="194"/>
      <c r="P126" s="194"/>
      <c r="Q126" s="194"/>
      <c r="R126" s="194"/>
      <c r="S126" s="194"/>
      <c r="T126" s="194"/>
      <c r="U126" s="195"/>
      <c r="AT126" s="189" t="s">
        <v>174</v>
      </c>
      <c r="AU126" s="189" t="s">
        <v>83</v>
      </c>
      <c r="AV126" s="187" t="s">
        <v>83</v>
      </c>
      <c r="AW126" s="187" t="s">
        <v>176</v>
      </c>
      <c r="AX126" s="187" t="s">
        <v>73</v>
      </c>
      <c r="AY126" s="189" t="s">
        <v>165</v>
      </c>
    </row>
    <row r="127" s="196" customFormat="true" ht="12" hidden="false" customHeight="false" outlineLevel="0" collapsed="false">
      <c r="B127" s="197"/>
      <c r="D127" s="180" t="s">
        <v>174</v>
      </c>
      <c r="E127" s="198"/>
      <c r="F127" s="199" t="s">
        <v>178</v>
      </c>
      <c r="H127" s="200" t="n">
        <v>22</v>
      </c>
      <c r="I127" s="201"/>
      <c r="L127" s="197"/>
      <c r="M127" s="202"/>
      <c r="N127" s="203"/>
      <c r="O127" s="203"/>
      <c r="P127" s="203"/>
      <c r="Q127" s="203"/>
      <c r="R127" s="203"/>
      <c r="S127" s="203"/>
      <c r="T127" s="203"/>
      <c r="U127" s="204"/>
      <c r="AT127" s="198" t="s">
        <v>174</v>
      </c>
      <c r="AU127" s="198" t="s">
        <v>83</v>
      </c>
      <c r="AV127" s="196" t="s">
        <v>172</v>
      </c>
      <c r="AW127" s="196" t="s">
        <v>176</v>
      </c>
      <c r="AX127" s="196" t="s">
        <v>81</v>
      </c>
      <c r="AY127" s="198" t="s">
        <v>165</v>
      </c>
    </row>
    <row r="128" s="22" customFormat="true" ht="24" hidden="false" customHeight="true" outlineLevel="0" collapsed="false">
      <c r="B128" s="164"/>
      <c r="C128" s="165" t="s">
        <v>273</v>
      </c>
      <c r="D128" s="165" t="s">
        <v>167</v>
      </c>
      <c r="E128" s="166" t="s">
        <v>3476</v>
      </c>
      <c r="F128" s="167" t="s">
        <v>3477</v>
      </c>
      <c r="G128" s="168" t="s">
        <v>181</v>
      </c>
      <c r="H128" s="169" t="n">
        <v>14</v>
      </c>
      <c r="I128" s="170"/>
      <c r="J128" s="171" t="n">
        <f aca="false">ROUND(I128*H128,2)</f>
        <v>0</v>
      </c>
      <c r="K128" s="167"/>
      <c r="L128" s="23"/>
      <c r="M128" s="172"/>
      <c r="N128" s="173" t="s">
        <v>44</v>
      </c>
      <c r="O128" s="54"/>
      <c r="P128" s="174" t="n">
        <f aca="false">O128*H128</f>
        <v>0</v>
      </c>
      <c r="Q128" s="174" t="n">
        <v>0</v>
      </c>
      <c r="R128" s="174" t="n">
        <f aca="false">Q128*H128</f>
        <v>0</v>
      </c>
      <c r="S128" s="174" t="n">
        <v>0</v>
      </c>
      <c r="T128" s="174" t="n">
        <f aca="false">S128*H128</f>
        <v>0</v>
      </c>
      <c r="U128" s="175"/>
      <c r="AR128" s="176" t="s">
        <v>273</v>
      </c>
      <c r="AT128" s="176" t="s">
        <v>167</v>
      </c>
      <c r="AU128" s="176" t="s">
        <v>83</v>
      </c>
      <c r="AY128" s="3" t="s">
        <v>165</v>
      </c>
      <c r="BE128" s="177" t="n">
        <f aca="false">IF(N128="základní",J128,0)</f>
        <v>0</v>
      </c>
      <c r="BF128" s="177" t="n">
        <f aca="false">IF(N128="snížená",J128,0)</f>
        <v>0</v>
      </c>
      <c r="BG128" s="177" t="n">
        <f aca="false">IF(N128="zákl. přenesená",J128,0)</f>
        <v>0</v>
      </c>
      <c r="BH128" s="177" t="n">
        <f aca="false">IF(N128="sníž. přenesená",J128,0)</f>
        <v>0</v>
      </c>
      <c r="BI128" s="177" t="n">
        <f aca="false">IF(N128="nulová",J128,0)</f>
        <v>0</v>
      </c>
      <c r="BJ128" s="3" t="s">
        <v>81</v>
      </c>
      <c r="BK128" s="177" t="n">
        <f aca="false">ROUND(I128*H128,2)</f>
        <v>0</v>
      </c>
      <c r="BL128" s="3" t="s">
        <v>273</v>
      </c>
      <c r="BM128" s="176" t="s">
        <v>3478</v>
      </c>
    </row>
    <row r="129" s="187" customFormat="true" ht="12" hidden="false" customHeight="false" outlineLevel="0" collapsed="false">
      <c r="B129" s="188"/>
      <c r="D129" s="180" t="s">
        <v>174</v>
      </c>
      <c r="E129" s="189"/>
      <c r="F129" s="190" t="s">
        <v>3448</v>
      </c>
      <c r="H129" s="191" t="n">
        <v>14</v>
      </c>
      <c r="I129" s="192"/>
      <c r="L129" s="188"/>
      <c r="M129" s="193"/>
      <c r="N129" s="194"/>
      <c r="O129" s="194"/>
      <c r="P129" s="194"/>
      <c r="Q129" s="194"/>
      <c r="R129" s="194"/>
      <c r="S129" s="194"/>
      <c r="T129" s="194"/>
      <c r="U129" s="195"/>
      <c r="AT129" s="189" t="s">
        <v>174</v>
      </c>
      <c r="AU129" s="189" t="s">
        <v>83</v>
      </c>
      <c r="AV129" s="187" t="s">
        <v>83</v>
      </c>
      <c r="AW129" s="187" t="s">
        <v>176</v>
      </c>
      <c r="AX129" s="187" t="s">
        <v>73</v>
      </c>
      <c r="AY129" s="189" t="s">
        <v>165</v>
      </c>
    </row>
    <row r="130" s="196" customFormat="true" ht="12" hidden="false" customHeight="false" outlineLevel="0" collapsed="false">
      <c r="B130" s="197"/>
      <c r="D130" s="180" t="s">
        <v>174</v>
      </c>
      <c r="E130" s="198"/>
      <c r="F130" s="199" t="s">
        <v>178</v>
      </c>
      <c r="H130" s="200" t="n">
        <v>14</v>
      </c>
      <c r="I130" s="201"/>
      <c r="L130" s="197"/>
      <c r="M130" s="202"/>
      <c r="N130" s="203"/>
      <c r="O130" s="203"/>
      <c r="P130" s="203"/>
      <c r="Q130" s="203"/>
      <c r="R130" s="203"/>
      <c r="S130" s="203"/>
      <c r="T130" s="203"/>
      <c r="U130" s="204"/>
      <c r="AT130" s="198" t="s">
        <v>174</v>
      </c>
      <c r="AU130" s="198" t="s">
        <v>83</v>
      </c>
      <c r="AV130" s="196" t="s">
        <v>172</v>
      </c>
      <c r="AW130" s="196" t="s">
        <v>176</v>
      </c>
      <c r="AX130" s="196" t="s">
        <v>81</v>
      </c>
      <c r="AY130" s="198" t="s">
        <v>165</v>
      </c>
    </row>
    <row r="131" s="22" customFormat="true" ht="24" hidden="false" customHeight="true" outlineLevel="0" collapsed="false">
      <c r="B131" s="164"/>
      <c r="C131" s="165" t="s">
        <v>286</v>
      </c>
      <c r="D131" s="165" t="s">
        <v>167</v>
      </c>
      <c r="E131" s="166" t="s">
        <v>3479</v>
      </c>
      <c r="F131" s="167" t="s">
        <v>3480</v>
      </c>
      <c r="G131" s="168" t="s">
        <v>1908</v>
      </c>
      <c r="H131" s="169" t="n">
        <v>1</v>
      </c>
      <c r="I131" s="170"/>
      <c r="J131" s="171" t="n">
        <f aca="false">ROUND(I131*H131,2)</f>
        <v>0</v>
      </c>
      <c r="K131" s="167"/>
      <c r="L131" s="23"/>
      <c r="M131" s="172"/>
      <c r="N131" s="173" t="s">
        <v>44</v>
      </c>
      <c r="O131" s="54"/>
      <c r="P131" s="174" t="n">
        <f aca="false">O131*H131</f>
        <v>0</v>
      </c>
      <c r="Q131" s="174" t="n">
        <v>0</v>
      </c>
      <c r="R131" s="174" t="n">
        <f aca="false">Q131*H131</f>
        <v>0</v>
      </c>
      <c r="S131" s="174" t="n">
        <v>0</v>
      </c>
      <c r="T131" s="174" t="n">
        <f aca="false">S131*H131</f>
        <v>0</v>
      </c>
      <c r="U131" s="175"/>
      <c r="AR131" s="176" t="s">
        <v>273</v>
      </c>
      <c r="AT131" s="176" t="s">
        <v>167</v>
      </c>
      <c r="AU131" s="176" t="s">
        <v>83</v>
      </c>
      <c r="AY131" s="3" t="s">
        <v>165</v>
      </c>
      <c r="BE131" s="177" t="n">
        <f aca="false">IF(N131="základní",J131,0)</f>
        <v>0</v>
      </c>
      <c r="BF131" s="177" t="n">
        <f aca="false">IF(N131="snížená",J131,0)</f>
        <v>0</v>
      </c>
      <c r="BG131" s="177" t="n">
        <f aca="false">IF(N131="zákl. přenesená",J131,0)</f>
        <v>0</v>
      </c>
      <c r="BH131" s="177" t="n">
        <f aca="false">IF(N131="sníž. přenesená",J131,0)</f>
        <v>0</v>
      </c>
      <c r="BI131" s="177" t="n">
        <f aca="false">IF(N131="nulová",J131,0)</f>
        <v>0</v>
      </c>
      <c r="BJ131" s="3" t="s">
        <v>81</v>
      </c>
      <c r="BK131" s="177" t="n">
        <f aca="false">ROUND(I131*H131,2)</f>
        <v>0</v>
      </c>
      <c r="BL131" s="3" t="s">
        <v>273</v>
      </c>
      <c r="BM131" s="176" t="s">
        <v>3481</v>
      </c>
    </row>
    <row r="132" s="22" customFormat="true" ht="24" hidden="false" customHeight="true" outlineLevel="0" collapsed="false">
      <c r="B132" s="164"/>
      <c r="C132" s="165" t="s">
        <v>291</v>
      </c>
      <c r="D132" s="165" t="s">
        <v>167</v>
      </c>
      <c r="E132" s="166" t="s">
        <v>3482</v>
      </c>
      <c r="F132" s="167" t="s">
        <v>3483</v>
      </c>
      <c r="G132" s="168" t="s">
        <v>1908</v>
      </c>
      <c r="H132" s="169" t="n">
        <v>1</v>
      </c>
      <c r="I132" s="170"/>
      <c r="J132" s="171" t="n">
        <f aca="false">ROUND(I132*H132,2)</f>
        <v>0</v>
      </c>
      <c r="K132" s="167"/>
      <c r="L132" s="23"/>
      <c r="M132" s="172"/>
      <c r="N132" s="173" t="s">
        <v>44</v>
      </c>
      <c r="O132" s="54"/>
      <c r="P132" s="174" t="n">
        <f aca="false">O132*H132</f>
        <v>0</v>
      </c>
      <c r="Q132" s="174" t="n">
        <v>0</v>
      </c>
      <c r="R132" s="174" t="n">
        <f aca="false">Q132*H132</f>
        <v>0</v>
      </c>
      <c r="S132" s="174" t="n">
        <v>0</v>
      </c>
      <c r="T132" s="174" t="n">
        <f aca="false">S132*H132</f>
        <v>0</v>
      </c>
      <c r="U132" s="175"/>
      <c r="AR132" s="176" t="s">
        <v>273</v>
      </c>
      <c r="AT132" s="176" t="s">
        <v>167</v>
      </c>
      <c r="AU132" s="176" t="s">
        <v>83</v>
      </c>
      <c r="AY132" s="3" t="s">
        <v>165</v>
      </c>
      <c r="BE132" s="177" t="n">
        <f aca="false">IF(N132="základní",J132,0)</f>
        <v>0</v>
      </c>
      <c r="BF132" s="177" t="n">
        <f aca="false">IF(N132="snížená",J132,0)</f>
        <v>0</v>
      </c>
      <c r="BG132" s="177" t="n">
        <f aca="false">IF(N132="zákl. přenesená",J132,0)</f>
        <v>0</v>
      </c>
      <c r="BH132" s="177" t="n">
        <f aca="false">IF(N132="sníž. přenesená",J132,0)</f>
        <v>0</v>
      </c>
      <c r="BI132" s="177" t="n">
        <f aca="false">IF(N132="nulová",J132,0)</f>
        <v>0</v>
      </c>
      <c r="BJ132" s="3" t="s">
        <v>81</v>
      </c>
      <c r="BK132" s="177" t="n">
        <f aca="false">ROUND(I132*H132,2)</f>
        <v>0</v>
      </c>
      <c r="BL132" s="3" t="s">
        <v>273</v>
      </c>
      <c r="BM132" s="176" t="s">
        <v>3484</v>
      </c>
    </row>
    <row r="133" s="22" customFormat="true" ht="48" hidden="false" customHeight="true" outlineLevel="0" collapsed="false">
      <c r="B133" s="164"/>
      <c r="C133" s="165" t="s">
        <v>300</v>
      </c>
      <c r="D133" s="165" t="s">
        <v>167</v>
      </c>
      <c r="E133" s="166" t="s">
        <v>3485</v>
      </c>
      <c r="F133" s="167" t="s">
        <v>3486</v>
      </c>
      <c r="G133" s="168" t="s">
        <v>265</v>
      </c>
      <c r="H133" s="169" t="n">
        <v>0.41</v>
      </c>
      <c r="I133" s="170"/>
      <c r="J133" s="171" t="n">
        <f aca="false">ROUND(I133*H133,2)</f>
        <v>0</v>
      </c>
      <c r="K133" s="167" t="s">
        <v>171</v>
      </c>
      <c r="L133" s="23"/>
      <c r="M133" s="172"/>
      <c r="N133" s="173" t="s">
        <v>44</v>
      </c>
      <c r="O133" s="54"/>
      <c r="P133" s="174" t="n">
        <f aca="false">O133*H133</f>
        <v>0</v>
      </c>
      <c r="Q133" s="174" t="n">
        <v>0</v>
      </c>
      <c r="R133" s="174" t="n">
        <f aca="false">Q133*H133</f>
        <v>0</v>
      </c>
      <c r="S133" s="174" t="n">
        <v>0</v>
      </c>
      <c r="T133" s="174" t="n">
        <f aca="false">S133*H133</f>
        <v>0</v>
      </c>
      <c r="U133" s="175"/>
      <c r="AR133" s="176" t="s">
        <v>273</v>
      </c>
      <c r="AT133" s="176" t="s">
        <v>167</v>
      </c>
      <c r="AU133" s="176" t="s">
        <v>83</v>
      </c>
      <c r="AY133" s="3" t="s">
        <v>165</v>
      </c>
      <c r="BE133" s="177" t="n">
        <f aca="false">IF(N133="základní",J133,0)</f>
        <v>0</v>
      </c>
      <c r="BF133" s="177" t="n">
        <f aca="false">IF(N133="snížená",J133,0)</f>
        <v>0</v>
      </c>
      <c r="BG133" s="177" t="n">
        <f aca="false">IF(N133="zákl. přenesená",J133,0)</f>
        <v>0</v>
      </c>
      <c r="BH133" s="177" t="n">
        <f aca="false">IF(N133="sníž. přenesená",J133,0)</f>
        <v>0</v>
      </c>
      <c r="BI133" s="177" t="n">
        <f aca="false">IF(N133="nulová",J133,0)</f>
        <v>0</v>
      </c>
      <c r="BJ133" s="3" t="s">
        <v>81</v>
      </c>
      <c r="BK133" s="177" t="n">
        <f aca="false">ROUND(I133*H133,2)</f>
        <v>0</v>
      </c>
      <c r="BL133" s="3" t="s">
        <v>273</v>
      </c>
      <c r="BM133" s="176" t="s">
        <v>3487</v>
      </c>
    </row>
    <row r="134" s="150" customFormat="true" ht="23" hidden="false" customHeight="true" outlineLevel="0" collapsed="false">
      <c r="B134" s="151"/>
      <c r="D134" s="152" t="s">
        <v>72</v>
      </c>
      <c r="E134" s="162" t="s">
        <v>3488</v>
      </c>
      <c r="F134" s="162" t="s">
        <v>3489</v>
      </c>
      <c r="I134" s="154"/>
      <c r="J134" s="163" t="n">
        <f aca="false">BK134</f>
        <v>0</v>
      </c>
      <c r="L134" s="151"/>
      <c r="M134" s="156"/>
      <c r="N134" s="157"/>
      <c r="O134" s="157"/>
      <c r="P134" s="158" t="n">
        <f aca="false">SUM(P135:P148)</f>
        <v>0</v>
      </c>
      <c r="Q134" s="157"/>
      <c r="R134" s="158" t="n">
        <f aca="false">SUM(R135:R148)</f>
        <v>0</v>
      </c>
      <c r="S134" s="157"/>
      <c r="T134" s="158" t="n">
        <f aca="false">SUM(T135:T148)</f>
        <v>0</v>
      </c>
      <c r="U134" s="159"/>
      <c r="AR134" s="152" t="s">
        <v>83</v>
      </c>
      <c r="AT134" s="160" t="s">
        <v>72</v>
      </c>
      <c r="AU134" s="160" t="s">
        <v>81</v>
      </c>
      <c r="AY134" s="152" t="s">
        <v>165</v>
      </c>
      <c r="BK134" s="161" t="n">
        <f aca="false">SUM(BK135:BK148)</f>
        <v>0</v>
      </c>
    </row>
    <row r="135" s="22" customFormat="true" ht="24" hidden="false" customHeight="true" outlineLevel="0" collapsed="false">
      <c r="B135" s="164"/>
      <c r="C135" s="165" t="s">
        <v>306</v>
      </c>
      <c r="D135" s="165" t="s">
        <v>167</v>
      </c>
      <c r="E135" s="166" t="s">
        <v>3490</v>
      </c>
      <c r="F135" s="167" t="s">
        <v>3491</v>
      </c>
      <c r="G135" s="168" t="s">
        <v>2447</v>
      </c>
      <c r="H135" s="169" t="n">
        <v>84</v>
      </c>
      <c r="I135" s="170"/>
      <c r="J135" s="171" t="n">
        <f aca="false">ROUND(I135*H135,2)</f>
        <v>0</v>
      </c>
      <c r="K135" s="167"/>
      <c r="L135" s="23"/>
      <c r="M135" s="172"/>
      <c r="N135" s="173" t="s">
        <v>44</v>
      </c>
      <c r="O135" s="54"/>
      <c r="P135" s="174" t="n">
        <f aca="false">O135*H135</f>
        <v>0</v>
      </c>
      <c r="Q135" s="174" t="n">
        <v>0</v>
      </c>
      <c r="R135" s="174" t="n">
        <f aca="false">Q135*H135</f>
        <v>0</v>
      </c>
      <c r="S135" s="174" t="n">
        <v>0</v>
      </c>
      <c r="T135" s="174" t="n">
        <f aca="false">S135*H135</f>
        <v>0</v>
      </c>
      <c r="U135" s="175"/>
      <c r="AR135" s="176" t="s">
        <v>273</v>
      </c>
      <c r="AT135" s="176" t="s">
        <v>167</v>
      </c>
      <c r="AU135" s="176" t="s">
        <v>83</v>
      </c>
      <c r="AY135" s="3" t="s">
        <v>165</v>
      </c>
      <c r="BE135" s="177" t="n">
        <f aca="false">IF(N135="základní",J135,0)</f>
        <v>0</v>
      </c>
      <c r="BF135" s="177" t="n">
        <f aca="false">IF(N135="snížená",J135,0)</f>
        <v>0</v>
      </c>
      <c r="BG135" s="177" t="n">
        <f aca="false">IF(N135="zákl. přenesená",J135,0)</f>
        <v>0</v>
      </c>
      <c r="BH135" s="177" t="n">
        <f aca="false">IF(N135="sníž. přenesená",J135,0)</f>
        <v>0</v>
      </c>
      <c r="BI135" s="177" t="n">
        <f aca="false">IF(N135="nulová",J135,0)</f>
        <v>0</v>
      </c>
      <c r="BJ135" s="3" t="s">
        <v>81</v>
      </c>
      <c r="BK135" s="177" t="n">
        <f aca="false">ROUND(I135*H135,2)</f>
        <v>0</v>
      </c>
      <c r="BL135" s="3" t="s">
        <v>273</v>
      </c>
      <c r="BM135" s="176" t="s">
        <v>3492</v>
      </c>
    </row>
    <row r="136" s="187" customFormat="true" ht="12" hidden="false" customHeight="false" outlineLevel="0" collapsed="false">
      <c r="B136" s="188"/>
      <c r="D136" s="180" t="s">
        <v>174</v>
      </c>
      <c r="E136" s="189"/>
      <c r="F136" s="190" t="s">
        <v>930</v>
      </c>
      <c r="H136" s="191" t="n">
        <v>84</v>
      </c>
      <c r="I136" s="192"/>
      <c r="L136" s="188"/>
      <c r="M136" s="193"/>
      <c r="N136" s="194"/>
      <c r="O136" s="194"/>
      <c r="P136" s="194"/>
      <c r="Q136" s="194"/>
      <c r="R136" s="194"/>
      <c r="S136" s="194"/>
      <c r="T136" s="194"/>
      <c r="U136" s="195"/>
      <c r="AT136" s="189" t="s">
        <v>174</v>
      </c>
      <c r="AU136" s="189" t="s">
        <v>83</v>
      </c>
      <c r="AV136" s="187" t="s">
        <v>83</v>
      </c>
      <c r="AW136" s="187" t="s">
        <v>176</v>
      </c>
      <c r="AX136" s="187" t="s">
        <v>73</v>
      </c>
      <c r="AY136" s="189" t="s">
        <v>165</v>
      </c>
    </row>
    <row r="137" s="196" customFormat="true" ht="12" hidden="false" customHeight="false" outlineLevel="0" collapsed="false">
      <c r="B137" s="197"/>
      <c r="D137" s="180" t="s">
        <v>174</v>
      </c>
      <c r="E137" s="198"/>
      <c r="F137" s="199" t="s">
        <v>178</v>
      </c>
      <c r="H137" s="200" t="n">
        <v>84</v>
      </c>
      <c r="I137" s="201"/>
      <c r="L137" s="197"/>
      <c r="M137" s="202"/>
      <c r="N137" s="203"/>
      <c r="O137" s="203"/>
      <c r="P137" s="203"/>
      <c r="Q137" s="203"/>
      <c r="R137" s="203"/>
      <c r="S137" s="203"/>
      <c r="T137" s="203"/>
      <c r="U137" s="204"/>
      <c r="AT137" s="198" t="s">
        <v>174</v>
      </c>
      <c r="AU137" s="198" t="s">
        <v>83</v>
      </c>
      <c r="AV137" s="196" t="s">
        <v>172</v>
      </c>
      <c r="AW137" s="196" t="s">
        <v>176</v>
      </c>
      <c r="AX137" s="196" t="s">
        <v>81</v>
      </c>
      <c r="AY137" s="198" t="s">
        <v>165</v>
      </c>
    </row>
    <row r="138" s="22" customFormat="true" ht="24" hidden="false" customHeight="true" outlineLevel="0" collapsed="false">
      <c r="B138" s="164"/>
      <c r="C138" s="165" t="s">
        <v>7</v>
      </c>
      <c r="D138" s="165" t="s">
        <v>167</v>
      </c>
      <c r="E138" s="166" t="s">
        <v>3493</v>
      </c>
      <c r="F138" s="167" t="s">
        <v>3494</v>
      </c>
      <c r="G138" s="168" t="s">
        <v>2447</v>
      </c>
      <c r="H138" s="169" t="n">
        <v>84</v>
      </c>
      <c r="I138" s="170"/>
      <c r="J138" s="171" t="n">
        <f aca="false">ROUND(I138*H138,2)</f>
        <v>0</v>
      </c>
      <c r="K138" s="167"/>
      <c r="L138" s="23"/>
      <c r="M138" s="172"/>
      <c r="N138" s="173" t="s">
        <v>44</v>
      </c>
      <c r="O138" s="54"/>
      <c r="P138" s="174" t="n">
        <f aca="false">O138*H138</f>
        <v>0</v>
      </c>
      <c r="Q138" s="174" t="n">
        <v>0</v>
      </c>
      <c r="R138" s="174" t="n">
        <f aca="false">Q138*H138</f>
        <v>0</v>
      </c>
      <c r="S138" s="174" t="n">
        <v>0</v>
      </c>
      <c r="T138" s="174" t="n">
        <f aca="false">S138*H138</f>
        <v>0</v>
      </c>
      <c r="U138" s="175"/>
      <c r="AR138" s="176" t="s">
        <v>273</v>
      </c>
      <c r="AT138" s="176" t="s">
        <v>167</v>
      </c>
      <c r="AU138" s="176" t="s">
        <v>83</v>
      </c>
      <c r="AY138" s="3" t="s">
        <v>165</v>
      </c>
      <c r="BE138" s="177" t="n">
        <f aca="false">IF(N138="základní",J138,0)</f>
        <v>0</v>
      </c>
      <c r="BF138" s="177" t="n">
        <f aca="false">IF(N138="snížená",J138,0)</f>
        <v>0</v>
      </c>
      <c r="BG138" s="177" t="n">
        <f aca="false">IF(N138="zákl. přenesená",J138,0)</f>
        <v>0</v>
      </c>
      <c r="BH138" s="177" t="n">
        <f aca="false">IF(N138="sníž. přenesená",J138,0)</f>
        <v>0</v>
      </c>
      <c r="BI138" s="177" t="n">
        <f aca="false">IF(N138="nulová",J138,0)</f>
        <v>0</v>
      </c>
      <c r="BJ138" s="3" t="s">
        <v>81</v>
      </c>
      <c r="BK138" s="177" t="n">
        <f aca="false">ROUND(I138*H138,2)</f>
        <v>0</v>
      </c>
      <c r="BL138" s="3" t="s">
        <v>273</v>
      </c>
      <c r="BM138" s="176" t="s">
        <v>3495</v>
      </c>
    </row>
    <row r="139" s="187" customFormat="true" ht="12" hidden="false" customHeight="false" outlineLevel="0" collapsed="false">
      <c r="B139" s="188"/>
      <c r="D139" s="180" t="s">
        <v>174</v>
      </c>
      <c r="E139" s="189"/>
      <c r="F139" s="190" t="s">
        <v>930</v>
      </c>
      <c r="H139" s="191" t="n">
        <v>84</v>
      </c>
      <c r="I139" s="192"/>
      <c r="L139" s="188"/>
      <c r="M139" s="193"/>
      <c r="N139" s="194"/>
      <c r="O139" s="194"/>
      <c r="P139" s="194"/>
      <c r="Q139" s="194"/>
      <c r="R139" s="194"/>
      <c r="S139" s="194"/>
      <c r="T139" s="194"/>
      <c r="U139" s="195"/>
      <c r="AT139" s="189" t="s">
        <v>174</v>
      </c>
      <c r="AU139" s="189" t="s">
        <v>83</v>
      </c>
      <c r="AV139" s="187" t="s">
        <v>83</v>
      </c>
      <c r="AW139" s="187" t="s">
        <v>176</v>
      </c>
      <c r="AX139" s="187" t="s">
        <v>73</v>
      </c>
      <c r="AY139" s="189" t="s">
        <v>165</v>
      </c>
    </row>
    <row r="140" s="196" customFormat="true" ht="12" hidden="false" customHeight="false" outlineLevel="0" collapsed="false">
      <c r="B140" s="197"/>
      <c r="D140" s="180" t="s">
        <v>174</v>
      </c>
      <c r="E140" s="198"/>
      <c r="F140" s="199" t="s">
        <v>178</v>
      </c>
      <c r="H140" s="200" t="n">
        <v>84</v>
      </c>
      <c r="I140" s="201"/>
      <c r="L140" s="197"/>
      <c r="M140" s="202"/>
      <c r="N140" s="203"/>
      <c r="O140" s="203"/>
      <c r="P140" s="203"/>
      <c r="Q140" s="203"/>
      <c r="R140" s="203"/>
      <c r="S140" s="203"/>
      <c r="T140" s="203"/>
      <c r="U140" s="204"/>
      <c r="AT140" s="198" t="s">
        <v>174</v>
      </c>
      <c r="AU140" s="198" t="s">
        <v>83</v>
      </c>
      <c r="AV140" s="196" t="s">
        <v>172</v>
      </c>
      <c r="AW140" s="196" t="s">
        <v>176</v>
      </c>
      <c r="AX140" s="196" t="s">
        <v>81</v>
      </c>
      <c r="AY140" s="198" t="s">
        <v>165</v>
      </c>
    </row>
    <row r="141" s="22" customFormat="true" ht="16.5" hidden="false" customHeight="true" outlineLevel="0" collapsed="false">
      <c r="B141" s="164"/>
      <c r="C141" s="165" t="s">
        <v>314</v>
      </c>
      <c r="D141" s="165" t="s">
        <v>167</v>
      </c>
      <c r="E141" s="166" t="s">
        <v>3496</v>
      </c>
      <c r="F141" s="167" t="s">
        <v>3497</v>
      </c>
      <c r="G141" s="168" t="s">
        <v>2447</v>
      </c>
      <c r="H141" s="169" t="n">
        <v>168</v>
      </c>
      <c r="I141" s="170"/>
      <c r="J141" s="171" t="n">
        <f aca="false">ROUND(I141*H141,2)</f>
        <v>0</v>
      </c>
      <c r="K141" s="167"/>
      <c r="L141" s="23"/>
      <c r="M141" s="172"/>
      <c r="N141" s="173" t="s">
        <v>44</v>
      </c>
      <c r="O141" s="54"/>
      <c r="P141" s="174" t="n">
        <f aca="false">O141*H141</f>
        <v>0</v>
      </c>
      <c r="Q141" s="174" t="n">
        <v>0</v>
      </c>
      <c r="R141" s="174" t="n">
        <f aca="false">Q141*H141</f>
        <v>0</v>
      </c>
      <c r="S141" s="174" t="n">
        <v>0</v>
      </c>
      <c r="T141" s="174" t="n">
        <f aca="false">S141*H141</f>
        <v>0</v>
      </c>
      <c r="U141" s="175"/>
      <c r="AR141" s="176" t="s">
        <v>273</v>
      </c>
      <c r="AT141" s="176" t="s">
        <v>167</v>
      </c>
      <c r="AU141" s="176" t="s">
        <v>83</v>
      </c>
      <c r="AY141" s="3" t="s">
        <v>165</v>
      </c>
      <c r="BE141" s="177" t="n">
        <f aca="false">IF(N141="základní",J141,0)</f>
        <v>0</v>
      </c>
      <c r="BF141" s="177" t="n">
        <f aca="false">IF(N141="snížená",J141,0)</f>
        <v>0</v>
      </c>
      <c r="BG141" s="177" t="n">
        <f aca="false">IF(N141="zákl. přenesená",J141,0)</f>
        <v>0</v>
      </c>
      <c r="BH141" s="177" t="n">
        <f aca="false">IF(N141="sníž. přenesená",J141,0)</f>
        <v>0</v>
      </c>
      <c r="BI141" s="177" t="n">
        <f aca="false">IF(N141="nulová",J141,0)</f>
        <v>0</v>
      </c>
      <c r="BJ141" s="3" t="s">
        <v>81</v>
      </c>
      <c r="BK141" s="177" t="n">
        <f aca="false">ROUND(I141*H141,2)</f>
        <v>0</v>
      </c>
      <c r="BL141" s="3" t="s">
        <v>273</v>
      </c>
      <c r="BM141" s="176" t="s">
        <v>3498</v>
      </c>
    </row>
    <row r="142" s="187" customFormat="true" ht="12" hidden="false" customHeight="false" outlineLevel="0" collapsed="false">
      <c r="B142" s="188"/>
      <c r="D142" s="180" t="s">
        <v>174</v>
      </c>
      <c r="E142" s="189"/>
      <c r="F142" s="190" t="s">
        <v>1479</v>
      </c>
      <c r="H142" s="191" t="n">
        <v>168</v>
      </c>
      <c r="I142" s="192"/>
      <c r="L142" s="188"/>
      <c r="M142" s="193"/>
      <c r="N142" s="194"/>
      <c r="O142" s="194"/>
      <c r="P142" s="194"/>
      <c r="Q142" s="194"/>
      <c r="R142" s="194"/>
      <c r="S142" s="194"/>
      <c r="T142" s="194"/>
      <c r="U142" s="195"/>
      <c r="AT142" s="189" t="s">
        <v>174</v>
      </c>
      <c r="AU142" s="189" t="s">
        <v>83</v>
      </c>
      <c r="AV142" s="187" t="s">
        <v>83</v>
      </c>
      <c r="AW142" s="187" t="s">
        <v>176</v>
      </c>
      <c r="AX142" s="187" t="s">
        <v>73</v>
      </c>
      <c r="AY142" s="189" t="s">
        <v>165</v>
      </c>
    </row>
    <row r="143" s="196" customFormat="true" ht="12" hidden="false" customHeight="false" outlineLevel="0" collapsed="false">
      <c r="B143" s="197"/>
      <c r="D143" s="180" t="s">
        <v>174</v>
      </c>
      <c r="E143" s="198"/>
      <c r="F143" s="199" t="s">
        <v>178</v>
      </c>
      <c r="H143" s="200" t="n">
        <v>168</v>
      </c>
      <c r="I143" s="201"/>
      <c r="L143" s="197"/>
      <c r="M143" s="202"/>
      <c r="N143" s="203"/>
      <c r="O143" s="203"/>
      <c r="P143" s="203"/>
      <c r="Q143" s="203"/>
      <c r="R143" s="203"/>
      <c r="S143" s="203"/>
      <c r="T143" s="203"/>
      <c r="U143" s="204"/>
      <c r="AT143" s="198" t="s">
        <v>174</v>
      </c>
      <c r="AU143" s="198" t="s">
        <v>83</v>
      </c>
      <c r="AV143" s="196" t="s">
        <v>172</v>
      </c>
      <c r="AW143" s="196" t="s">
        <v>176</v>
      </c>
      <c r="AX143" s="196" t="s">
        <v>81</v>
      </c>
      <c r="AY143" s="198" t="s">
        <v>165</v>
      </c>
    </row>
    <row r="144" s="22" customFormat="true" ht="16.5" hidden="false" customHeight="true" outlineLevel="0" collapsed="false">
      <c r="B144" s="164"/>
      <c r="C144" s="165" t="s">
        <v>320</v>
      </c>
      <c r="D144" s="165" t="s">
        <v>167</v>
      </c>
      <c r="E144" s="166" t="s">
        <v>3499</v>
      </c>
      <c r="F144" s="167" t="s">
        <v>3500</v>
      </c>
      <c r="G144" s="168" t="s">
        <v>3501</v>
      </c>
      <c r="H144" s="169" t="n">
        <v>1</v>
      </c>
      <c r="I144" s="170"/>
      <c r="J144" s="171" t="n">
        <f aca="false">ROUND(I144*H144,2)</f>
        <v>0</v>
      </c>
      <c r="K144" s="167"/>
      <c r="L144" s="23"/>
      <c r="M144" s="172"/>
      <c r="N144" s="173" t="s">
        <v>44</v>
      </c>
      <c r="O144" s="54"/>
      <c r="P144" s="174" t="n">
        <f aca="false">O144*H144</f>
        <v>0</v>
      </c>
      <c r="Q144" s="174" t="n">
        <v>0</v>
      </c>
      <c r="R144" s="174" t="n">
        <f aca="false">Q144*H144</f>
        <v>0</v>
      </c>
      <c r="S144" s="174" t="n">
        <v>0</v>
      </c>
      <c r="T144" s="174" t="n">
        <f aca="false">S144*H144</f>
        <v>0</v>
      </c>
      <c r="U144" s="175"/>
      <c r="AR144" s="176" t="s">
        <v>273</v>
      </c>
      <c r="AT144" s="176" t="s">
        <v>167</v>
      </c>
      <c r="AU144" s="176" t="s">
        <v>83</v>
      </c>
      <c r="AY144" s="3" t="s">
        <v>165</v>
      </c>
      <c r="BE144" s="177" t="n">
        <f aca="false">IF(N144="základní",J144,0)</f>
        <v>0</v>
      </c>
      <c r="BF144" s="177" t="n">
        <f aca="false">IF(N144="snížená",J144,0)</f>
        <v>0</v>
      </c>
      <c r="BG144" s="177" t="n">
        <f aca="false">IF(N144="zákl. přenesená",J144,0)</f>
        <v>0</v>
      </c>
      <c r="BH144" s="177" t="n">
        <f aca="false">IF(N144="sníž. přenesená",J144,0)</f>
        <v>0</v>
      </c>
      <c r="BI144" s="177" t="n">
        <f aca="false">IF(N144="nulová",J144,0)</f>
        <v>0</v>
      </c>
      <c r="BJ144" s="3" t="s">
        <v>81</v>
      </c>
      <c r="BK144" s="177" t="n">
        <f aca="false">ROUND(I144*H144,2)</f>
        <v>0</v>
      </c>
      <c r="BL144" s="3" t="s">
        <v>273</v>
      </c>
      <c r="BM144" s="176" t="s">
        <v>3502</v>
      </c>
    </row>
    <row r="145" s="22" customFormat="true" ht="16.5" hidden="false" customHeight="true" outlineLevel="0" collapsed="false">
      <c r="B145" s="164"/>
      <c r="C145" s="165" t="s">
        <v>326</v>
      </c>
      <c r="D145" s="165" t="s">
        <v>167</v>
      </c>
      <c r="E145" s="166" t="s">
        <v>3503</v>
      </c>
      <c r="F145" s="167" t="s">
        <v>3504</v>
      </c>
      <c r="G145" s="168" t="s">
        <v>3501</v>
      </c>
      <c r="H145" s="169" t="n">
        <v>1</v>
      </c>
      <c r="I145" s="170"/>
      <c r="J145" s="171" t="n">
        <f aca="false">ROUND(I145*H145,2)</f>
        <v>0</v>
      </c>
      <c r="K145" s="167"/>
      <c r="L145" s="23"/>
      <c r="M145" s="172"/>
      <c r="N145" s="173" t="s">
        <v>44</v>
      </c>
      <c r="O145" s="54"/>
      <c r="P145" s="174" t="n">
        <f aca="false">O145*H145</f>
        <v>0</v>
      </c>
      <c r="Q145" s="174" t="n">
        <v>0</v>
      </c>
      <c r="R145" s="174" t="n">
        <f aca="false">Q145*H145</f>
        <v>0</v>
      </c>
      <c r="S145" s="174" t="n">
        <v>0</v>
      </c>
      <c r="T145" s="174" t="n">
        <f aca="false">S145*H145</f>
        <v>0</v>
      </c>
      <c r="U145" s="175"/>
      <c r="AR145" s="176" t="s">
        <v>273</v>
      </c>
      <c r="AT145" s="176" t="s">
        <v>167</v>
      </c>
      <c r="AU145" s="176" t="s">
        <v>83</v>
      </c>
      <c r="AY145" s="3" t="s">
        <v>165</v>
      </c>
      <c r="BE145" s="177" t="n">
        <f aca="false">IF(N145="základní",J145,0)</f>
        <v>0</v>
      </c>
      <c r="BF145" s="177" t="n">
        <f aca="false">IF(N145="snížená",J145,0)</f>
        <v>0</v>
      </c>
      <c r="BG145" s="177" t="n">
        <f aca="false">IF(N145="zákl. přenesená",J145,0)</f>
        <v>0</v>
      </c>
      <c r="BH145" s="177" t="n">
        <f aca="false">IF(N145="sníž. přenesená",J145,0)</f>
        <v>0</v>
      </c>
      <c r="BI145" s="177" t="n">
        <f aca="false">IF(N145="nulová",J145,0)</f>
        <v>0</v>
      </c>
      <c r="BJ145" s="3" t="s">
        <v>81</v>
      </c>
      <c r="BK145" s="177" t="n">
        <f aca="false">ROUND(I145*H145,2)</f>
        <v>0</v>
      </c>
      <c r="BL145" s="3" t="s">
        <v>273</v>
      </c>
      <c r="BM145" s="176" t="s">
        <v>3505</v>
      </c>
    </row>
    <row r="146" s="22" customFormat="true" ht="16.5" hidden="false" customHeight="true" outlineLevel="0" collapsed="false">
      <c r="B146" s="164"/>
      <c r="C146" s="165" t="s">
        <v>331</v>
      </c>
      <c r="D146" s="165" t="s">
        <v>167</v>
      </c>
      <c r="E146" s="166" t="s">
        <v>3506</v>
      </c>
      <c r="F146" s="167" t="s">
        <v>3507</v>
      </c>
      <c r="G146" s="168" t="s">
        <v>2997</v>
      </c>
      <c r="H146" s="169" t="n">
        <v>48</v>
      </c>
      <c r="I146" s="170"/>
      <c r="J146" s="171" t="n">
        <f aca="false">ROUND(I146*H146,2)</f>
        <v>0</v>
      </c>
      <c r="K146" s="167"/>
      <c r="L146" s="23"/>
      <c r="M146" s="172"/>
      <c r="N146" s="173" t="s">
        <v>44</v>
      </c>
      <c r="O146" s="54"/>
      <c r="P146" s="174" t="n">
        <f aca="false">O146*H146</f>
        <v>0</v>
      </c>
      <c r="Q146" s="174" t="n">
        <v>0</v>
      </c>
      <c r="R146" s="174" t="n">
        <f aca="false">Q146*H146</f>
        <v>0</v>
      </c>
      <c r="S146" s="174" t="n">
        <v>0</v>
      </c>
      <c r="T146" s="174" t="n">
        <f aca="false">S146*H146</f>
        <v>0</v>
      </c>
      <c r="U146" s="175"/>
      <c r="AR146" s="176" t="s">
        <v>273</v>
      </c>
      <c r="AT146" s="176" t="s">
        <v>167</v>
      </c>
      <c r="AU146" s="176" t="s">
        <v>83</v>
      </c>
      <c r="AY146" s="3" t="s">
        <v>165</v>
      </c>
      <c r="BE146" s="177" t="n">
        <f aca="false">IF(N146="základní",J146,0)</f>
        <v>0</v>
      </c>
      <c r="BF146" s="177" t="n">
        <f aca="false">IF(N146="snížená",J146,0)</f>
        <v>0</v>
      </c>
      <c r="BG146" s="177" t="n">
        <f aca="false">IF(N146="zákl. přenesená",J146,0)</f>
        <v>0</v>
      </c>
      <c r="BH146" s="177" t="n">
        <f aca="false">IF(N146="sníž. přenesená",J146,0)</f>
        <v>0</v>
      </c>
      <c r="BI146" s="177" t="n">
        <f aca="false">IF(N146="nulová",J146,0)</f>
        <v>0</v>
      </c>
      <c r="BJ146" s="3" t="s">
        <v>81</v>
      </c>
      <c r="BK146" s="177" t="n">
        <f aca="false">ROUND(I146*H146,2)</f>
        <v>0</v>
      </c>
      <c r="BL146" s="3" t="s">
        <v>273</v>
      </c>
      <c r="BM146" s="176" t="s">
        <v>3508</v>
      </c>
    </row>
    <row r="147" s="187" customFormat="true" ht="12" hidden="false" customHeight="false" outlineLevel="0" collapsed="false">
      <c r="B147" s="188"/>
      <c r="D147" s="180" t="s">
        <v>174</v>
      </c>
      <c r="E147" s="189"/>
      <c r="F147" s="190" t="s">
        <v>491</v>
      </c>
      <c r="H147" s="191" t="n">
        <v>48</v>
      </c>
      <c r="I147" s="192"/>
      <c r="L147" s="188"/>
      <c r="M147" s="193"/>
      <c r="N147" s="194"/>
      <c r="O147" s="194"/>
      <c r="P147" s="194"/>
      <c r="Q147" s="194"/>
      <c r="R147" s="194"/>
      <c r="S147" s="194"/>
      <c r="T147" s="194"/>
      <c r="U147" s="195"/>
      <c r="AT147" s="189" t="s">
        <v>174</v>
      </c>
      <c r="AU147" s="189" t="s">
        <v>83</v>
      </c>
      <c r="AV147" s="187" t="s">
        <v>83</v>
      </c>
      <c r="AW147" s="187" t="s">
        <v>176</v>
      </c>
      <c r="AX147" s="187" t="s">
        <v>81</v>
      </c>
      <c r="AY147" s="189" t="s">
        <v>165</v>
      </c>
    </row>
    <row r="148" s="22" customFormat="true" ht="36" hidden="false" customHeight="true" outlineLevel="0" collapsed="false">
      <c r="B148" s="164"/>
      <c r="C148" s="165" t="s">
        <v>338</v>
      </c>
      <c r="D148" s="165" t="s">
        <v>167</v>
      </c>
      <c r="E148" s="166" t="s">
        <v>3509</v>
      </c>
      <c r="F148" s="167" t="s">
        <v>3510</v>
      </c>
      <c r="G148" s="168" t="s">
        <v>265</v>
      </c>
      <c r="H148" s="169" t="n">
        <v>0.095</v>
      </c>
      <c r="I148" s="170"/>
      <c r="J148" s="171" t="n">
        <f aca="false">ROUND(I148*H148,2)</f>
        <v>0</v>
      </c>
      <c r="K148" s="167" t="s">
        <v>171</v>
      </c>
      <c r="L148" s="23"/>
      <c r="M148" s="172"/>
      <c r="N148" s="173" t="s">
        <v>44</v>
      </c>
      <c r="O148" s="54"/>
      <c r="P148" s="174" t="n">
        <f aca="false">O148*H148</f>
        <v>0</v>
      </c>
      <c r="Q148" s="174" t="n">
        <v>0</v>
      </c>
      <c r="R148" s="174" t="n">
        <f aca="false">Q148*H148</f>
        <v>0</v>
      </c>
      <c r="S148" s="174" t="n">
        <v>0</v>
      </c>
      <c r="T148" s="174" t="n">
        <f aca="false">S148*H148</f>
        <v>0</v>
      </c>
      <c r="U148" s="175"/>
      <c r="AR148" s="176" t="s">
        <v>273</v>
      </c>
      <c r="AT148" s="176" t="s">
        <v>167</v>
      </c>
      <c r="AU148" s="176" t="s">
        <v>83</v>
      </c>
      <c r="AY148" s="3" t="s">
        <v>165</v>
      </c>
      <c r="BE148" s="177" t="n">
        <f aca="false">IF(N148="základní",J148,0)</f>
        <v>0</v>
      </c>
      <c r="BF148" s="177" t="n">
        <f aca="false">IF(N148="snížená",J148,0)</f>
        <v>0</v>
      </c>
      <c r="BG148" s="177" t="n">
        <f aca="false">IF(N148="zákl. přenesená",J148,0)</f>
        <v>0</v>
      </c>
      <c r="BH148" s="177" t="n">
        <f aca="false">IF(N148="sníž. přenesená",J148,0)</f>
        <v>0</v>
      </c>
      <c r="BI148" s="177" t="n">
        <f aca="false">IF(N148="nulová",J148,0)</f>
        <v>0</v>
      </c>
      <c r="BJ148" s="3" t="s">
        <v>81</v>
      </c>
      <c r="BK148" s="177" t="n">
        <f aca="false">ROUND(I148*H148,2)</f>
        <v>0</v>
      </c>
      <c r="BL148" s="3" t="s">
        <v>273</v>
      </c>
      <c r="BM148" s="176" t="s">
        <v>3511</v>
      </c>
    </row>
    <row r="149" s="150" customFormat="true" ht="23" hidden="false" customHeight="true" outlineLevel="0" collapsed="false">
      <c r="B149" s="151"/>
      <c r="D149" s="152" t="s">
        <v>72</v>
      </c>
      <c r="E149" s="162" t="s">
        <v>3512</v>
      </c>
      <c r="F149" s="162" t="s">
        <v>3513</v>
      </c>
      <c r="I149" s="154"/>
      <c r="J149" s="163" t="n">
        <f aca="false">BK149</f>
        <v>0</v>
      </c>
      <c r="L149" s="151"/>
      <c r="M149" s="156"/>
      <c r="N149" s="157"/>
      <c r="O149" s="157"/>
      <c r="P149" s="158" t="n">
        <f aca="false">SUM(P150:P172)</f>
        <v>0</v>
      </c>
      <c r="Q149" s="157"/>
      <c r="R149" s="158" t="n">
        <f aca="false">SUM(R150:R172)</f>
        <v>1.30429</v>
      </c>
      <c r="S149" s="157"/>
      <c r="T149" s="158" t="n">
        <f aca="false">SUM(T150:T172)</f>
        <v>0</v>
      </c>
      <c r="U149" s="159"/>
      <c r="AR149" s="152" t="s">
        <v>83</v>
      </c>
      <c r="AT149" s="160" t="s">
        <v>72</v>
      </c>
      <c r="AU149" s="160" t="s">
        <v>81</v>
      </c>
      <c r="AY149" s="152" t="s">
        <v>165</v>
      </c>
      <c r="BK149" s="161" t="n">
        <f aca="false">SUM(BK150:BK172)</f>
        <v>0</v>
      </c>
    </row>
    <row r="150" s="22" customFormat="true" ht="36" hidden="false" customHeight="true" outlineLevel="0" collapsed="false">
      <c r="B150" s="164"/>
      <c r="C150" s="165" t="s">
        <v>342</v>
      </c>
      <c r="D150" s="165" t="s">
        <v>167</v>
      </c>
      <c r="E150" s="166" t="s">
        <v>3514</v>
      </c>
      <c r="F150" s="167" t="s">
        <v>3515</v>
      </c>
      <c r="G150" s="168" t="s">
        <v>403</v>
      </c>
      <c r="H150" s="169" t="n">
        <v>6</v>
      </c>
      <c r="I150" s="170"/>
      <c r="J150" s="171" t="n">
        <f aca="false">ROUND(I150*H150,2)</f>
        <v>0</v>
      </c>
      <c r="K150" s="167" t="s">
        <v>171</v>
      </c>
      <c r="L150" s="23"/>
      <c r="M150" s="172"/>
      <c r="N150" s="173" t="s">
        <v>44</v>
      </c>
      <c r="O150" s="54"/>
      <c r="P150" s="174" t="n">
        <f aca="false">O150*H150</f>
        <v>0</v>
      </c>
      <c r="Q150" s="174" t="n">
        <v>0.0065</v>
      </c>
      <c r="R150" s="174" t="n">
        <f aca="false">Q150*H150</f>
        <v>0.039</v>
      </c>
      <c r="S150" s="174" t="n">
        <v>0</v>
      </c>
      <c r="T150" s="174" t="n">
        <f aca="false">S150*H150</f>
        <v>0</v>
      </c>
      <c r="U150" s="175"/>
      <c r="AR150" s="176" t="s">
        <v>273</v>
      </c>
      <c r="AT150" s="176" t="s">
        <v>167</v>
      </c>
      <c r="AU150" s="176" t="s">
        <v>83</v>
      </c>
      <c r="AY150" s="3" t="s">
        <v>165</v>
      </c>
      <c r="BE150" s="177" t="n">
        <f aca="false">IF(N150="základní",J150,0)</f>
        <v>0</v>
      </c>
      <c r="BF150" s="177" t="n">
        <f aca="false">IF(N150="snížená",J150,0)</f>
        <v>0</v>
      </c>
      <c r="BG150" s="177" t="n">
        <f aca="false">IF(N150="zákl. přenesená",J150,0)</f>
        <v>0</v>
      </c>
      <c r="BH150" s="177" t="n">
        <f aca="false">IF(N150="sníž. přenesená",J150,0)</f>
        <v>0</v>
      </c>
      <c r="BI150" s="177" t="n">
        <f aca="false">IF(N150="nulová",J150,0)</f>
        <v>0</v>
      </c>
      <c r="BJ150" s="3" t="s">
        <v>81</v>
      </c>
      <c r="BK150" s="177" t="n">
        <f aca="false">ROUND(I150*H150,2)</f>
        <v>0</v>
      </c>
      <c r="BL150" s="3" t="s">
        <v>273</v>
      </c>
      <c r="BM150" s="176" t="s">
        <v>3516</v>
      </c>
    </row>
    <row r="151" s="22" customFormat="true" ht="36" hidden="false" customHeight="true" outlineLevel="0" collapsed="false">
      <c r="B151" s="164"/>
      <c r="C151" s="165" t="s">
        <v>349</v>
      </c>
      <c r="D151" s="165" t="s">
        <v>167</v>
      </c>
      <c r="E151" s="166" t="s">
        <v>3517</v>
      </c>
      <c r="F151" s="167" t="s">
        <v>3518</v>
      </c>
      <c r="G151" s="168" t="s">
        <v>403</v>
      </c>
      <c r="H151" s="169" t="n">
        <v>1</v>
      </c>
      <c r="I151" s="170"/>
      <c r="J151" s="171" t="n">
        <f aca="false">ROUND(I151*H151,2)</f>
        <v>0</v>
      </c>
      <c r="K151" s="167" t="s">
        <v>171</v>
      </c>
      <c r="L151" s="23"/>
      <c r="M151" s="172"/>
      <c r="N151" s="173" t="s">
        <v>44</v>
      </c>
      <c r="O151" s="54"/>
      <c r="P151" s="174" t="n">
        <f aca="false">O151*H151</f>
        <v>0</v>
      </c>
      <c r="Q151" s="174" t="n">
        <v>0.00862</v>
      </c>
      <c r="R151" s="174" t="n">
        <f aca="false">Q151*H151</f>
        <v>0.00862</v>
      </c>
      <c r="S151" s="174" t="n">
        <v>0</v>
      </c>
      <c r="T151" s="174" t="n">
        <f aca="false">S151*H151</f>
        <v>0</v>
      </c>
      <c r="U151" s="175"/>
      <c r="AR151" s="176" t="s">
        <v>273</v>
      </c>
      <c r="AT151" s="176" t="s">
        <v>167</v>
      </c>
      <c r="AU151" s="176" t="s">
        <v>83</v>
      </c>
      <c r="AY151" s="3" t="s">
        <v>165</v>
      </c>
      <c r="BE151" s="177" t="n">
        <f aca="false">IF(N151="základní",J151,0)</f>
        <v>0</v>
      </c>
      <c r="BF151" s="177" t="n">
        <f aca="false">IF(N151="snížená",J151,0)</f>
        <v>0</v>
      </c>
      <c r="BG151" s="177" t="n">
        <f aca="false">IF(N151="zákl. přenesená",J151,0)</f>
        <v>0</v>
      </c>
      <c r="BH151" s="177" t="n">
        <f aca="false">IF(N151="sníž. přenesená",J151,0)</f>
        <v>0</v>
      </c>
      <c r="BI151" s="177" t="n">
        <f aca="false">IF(N151="nulová",J151,0)</f>
        <v>0</v>
      </c>
      <c r="BJ151" s="3" t="s">
        <v>81</v>
      </c>
      <c r="BK151" s="177" t="n">
        <f aca="false">ROUND(I151*H151,2)</f>
        <v>0</v>
      </c>
      <c r="BL151" s="3" t="s">
        <v>273</v>
      </c>
      <c r="BM151" s="176" t="s">
        <v>3519</v>
      </c>
    </row>
    <row r="152" s="22" customFormat="true" ht="36" hidden="false" customHeight="true" outlineLevel="0" collapsed="false">
      <c r="B152" s="164"/>
      <c r="C152" s="165" t="s">
        <v>355</v>
      </c>
      <c r="D152" s="165" t="s">
        <v>167</v>
      </c>
      <c r="E152" s="166" t="s">
        <v>3520</v>
      </c>
      <c r="F152" s="167" t="s">
        <v>3521</v>
      </c>
      <c r="G152" s="168" t="s">
        <v>403</v>
      </c>
      <c r="H152" s="169" t="n">
        <v>4</v>
      </c>
      <c r="I152" s="170"/>
      <c r="J152" s="171" t="n">
        <f aca="false">ROUND(I152*H152,2)</f>
        <v>0</v>
      </c>
      <c r="K152" s="167" t="s">
        <v>171</v>
      </c>
      <c r="L152" s="23"/>
      <c r="M152" s="172"/>
      <c r="N152" s="173" t="s">
        <v>44</v>
      </c>
      <c r="O152" s="54"/>
      <c r="P152" s="174" t="n">
        <f aca="false">O152*H152</f>
        <v>0</v>
      </c>
      <c r="Q152" s="174" t="n">
        <v>0.00969</v>
      </c>
      <c r="R152" s="174" t="n">
        <f aca="false">Q152*H152</f>
        <v>0.03876</v>
      </c>
      <c r="S152" s="174" t="n">
        <v>0</v>
      </c>
      <c r="T152" s="174" t="n">
        <f aca="false">S152*H152</f>
        <v>0</v>
      </c>
      <c r="U152" s="175"/>
      <c r="AR152" s="176" t="s">
        <v>273</v>
      </c>
      <c r="AT152" s="176" t="s">
        <v>167</v>
      </c>
      <c r="AU152" s="176" t="s">
        <v>83</v>
      </c>
      <c r="AY152" s="3" t="s">
        <v>165</v>
      </c>
      <c r="BE152" s="177" t="n">
        <f aca="false">IF(N152="základní",J152,0)</f>
        <v>0</v>
      </c>
      <c r="BF152" s="177" t="n">
        <f aca="false">IF(N152="snížená",J152,0)</f>
        <v>0</v>
      </c>
      <c r="BG152" s="177" t="n">
        <f aca="false">IF(N152="zákl. přenesená",J152,0)</f>
        <v>0</v>
      </c>
      <c r="BH152" s="177" t="n">
        <f aca="false">IF(N152="sníž. přenesená",J152,0)</f>
        <v>0</v>
      </c>
      <c r="BI152" s="177" t="n">
        <f aca="false">IF(N152="nulová",J152,0)</f>
        <v>0</v>
      </c>
      <c r="BJ152" s="3" t="s">
        <v>81</v>
      </c>
      <c r="BK152" s="177" t="n">
        <f aca="false">ROUND(I152*H152,2)</f>
        <v>0</v>
      </c>
      <c r="BL152" s="3" t="s">
        <v>273</v>
      </c>
      <c r="BM152" s="176" t="s">
        <v>3522</v>
      </c>
    </row>
    <row r="153" s="22" customFormat="true" ht="24" hidden="false" customHeight="true" outlineLevel="0" collapsed="false">
      <c r="B153" s="164"/>
      <c r="C153" s="165" t="s">
        <v>359</v>
      </c>
      <c r="D153" s="165" t="s">
        <v>167</v>
      </c>
      <c r="E153" s="166" t="s">
        <v>3523</v>
      </c>
      <c r="F153" s="167" t="s">
        <v>3524</v>
      </c>
      <c r="G153" s="168" t="s">
        <v>403</v>
      </c>
      <c r="H153" s="169" t="n">
        <v>1</v>
      </c>
      <c r="I153" s="170"/>
      <c r="J153" s="171" t="n">
        <f aca="false">ROUND(I153*H153,2)</f>
        <v>0</v>
      </c>
      <c r="K153" s="167" t="s">
        <v>171</v>
      </c>
      <c r="L153" s="23"/>
      <c r="M153" s="172"/>
      <c r="N153" s="173" t="s">
        <v>44</v>
      </c>
      <c r="O153" s="54"/>
      <c r="P153" s="174" t="n">
        <f aca="false">O153*H153</f>
        <v>0</v>
      </c>
      <c r="Q153" s="174" t="n">
        <v>0.01035</v>
      </c>
      <c r="R153" s="174" t="n">
        <f aca="false">Q153*H153</f>
        <v>0.01035</v>
      </c>
      <c r="S153" s="174" t="n">
        <v>0</v>
      </c>
      <c r="T153" s="174" t="n">
        <f aca="false">S153*H153</f>
        <v>0</v>
      </c>
      <c r="U153" s="175"/>
      <c r="AR153" s="176" t="s">
        <v>273</v>
      </c>
      <c r="AT153" s="176" t="s">
        <v>167</v>
      </c>
      <c r="AU153" s="176" t="s">
        <v>83</v>
      </c>
      <c r="AY153" s="3" t="s">
        <v>165</v>
      </c>
      <c r="BE153" s="177" t="n">
        <f aca="false">IF(N153="základní",J153,0)</f>
        <v>0</v>
      </c>
      <c r="BF153" s="177" t="n">
        <f aca="false">IF(N153="snížená",J153,0)</f>
        <v>0</v>
      </c>
      <c r="BG153" s="177" t="n">
        <f aca="false">IF(N153="zákl. přenesená",J153,0)</f>
        <v>0</v>
      </c>
      <c r="BH153" s="177" t="n">
        <f aca="false">IF(N153="sníž. přenesená",J153,0)</f>
        <v>0</v>
      </c>
      <c r="BI153" s="177" t="n">
        <f aca="false">IF(N153="nulová",J153,0)</f>
        <v>0</v>
      </c>
      <c r="BJ153" s="3" t="s">
        <v>81</v>
      </c>
      <c r="BK153" s="177" t="n">
        <f aca="false">ROUND(I153*H153,2)</f>
        <v>0</v>
      </c>
      <c r="BL153" s="3" t="s">
        <v>273</v>
      </c>
      <c r="BM153" s="176" t="s">
        <v>3525</v>
      </c>
    </row>
    <row r="154" s="22" customFormat="true" ht="36" hidden="false" customHeight="true" outlineLevel="0" collapsed="false">
      <c r="B154" s="164"/>
      <c r="C154" s="165" t="s">
        <v>364</v>
      </c>
      <c r="D154" s="165" t="s">
        <v>167</v>
      </c>
      <c r="E154" s="166" t="s">
        <v>3526</v>
      </c>
      <c r="F154" s="167" t="s">
        <v>3527</v>
      </c>
      <c r="G154" s="168" t="s">
        <v>403</v>
      </c>
      <c r="H154" s="169" t="n">
        <v>1</v>
      </c>
      <c r="I154" s="170"/>
      <c r="J154" s="171" t="n">
        <f aca="false">ROUND(I154*H154,2)</f>
        <v>0</v>
      </c>
      <c r="K154" s="167" t="s">
        <v>171</v>
      </c>
      <c r="L154" s="23"/>
      <c r="M154" s="172"/>
      <c r="N154" s="173" t="s">
        <v>44</v>
      </c>
      <c r="O154" s="54"/>
      <c r="P154" s="174" t="n">
        <f aca="false">O154*H154</f>
        <v>0</v>
      </c>
      <c r="Q154" s="174" t="n">
        <v>0.0084</v>
      </c>
      <c r="R154" s="174" t="n">
        <f aca="false">Q154*H154</f>
        <v>0.0084</v>
      </c>
      <c r="S154" s="174" t="n">
        <v>0</v>
      </c>
      <c r="T154" s="174" t="n">
        <f aca="false">S154*H154</f>
        <v>0</v>
      </c>
      <c r="U154" s="175"/>
      <c r="AR154" s="176" t="s">
        <v>273</v>
      </c>
      <c r="AT154" s="176" t="s">
        <v>167</v>
      </c>
      <c r="AU154" s="176" t="s">
        <v>83</v>
      </c>
      <c r="AY154" s="3" t="s">
        <v>165</v>
      </c>
      <c r="BE154" s="177" t="n">
        <f aca="false">IF(N154="základní",J154,0)</f>
        <v>0</v>
      </c>
      <c r="BF154" s="177" t="n">
        <f aca="false">IF(N154="snížená",J154,0)</f>
        <v>0</v>
      </c>
      <c r="BG154" s="177" t="n">
        <f aca="false">IF(N154="zákl. přenesená",J154,0)</f>
        <v>0</v>
      </c>
      <c r="BH154" s="177" t="n">
        <f aca="false">IF(N154="sníž. přenesená",J154,0)</f>
        <v>0</v>
      </c>
      <c r="BI154" s="177" t="n">
        <f aca="false">IF(N154="nulová",J154,0)</f>
        <v>0</v>
      </c>
      <c r="BJ154" s="3" t="s">
        <v>81</v>
      </c>
      <c r="BK154" s="177" t="n">
        <f aca="false">ROUND(I154*H154,2)</f>
        <v>0</v>
      </c>
      <c r="BL154" s="3" t="s">
        <v>273</v>
      </c>
      <c r="BM154" s="176" t="s">
        <v>3528</v>
      </c>
    </row>
    <row r="155" s="22" customFormat="true" ht="36" hidden="false" customHeight="true" outlineLevel="0" collapsed="false">
      <c r="B155" s="164"/>
      <c r="C155" s="165" t="s">
        <v>369</v>
      </c>
      <c r="D155" s="165" t="s">
        <v>167</v>
      </c>
      <c r="E155" s="166" t="s">
        <v>3529</v>
      </c>
      <c r="F155" s="167" t="s">
        <v>3530</v>
      </c>
      <c r="G155" s="168" t="s">
        <v>403</v>
      </c>
      <c r="H155" s="169" t="n">
        <v>2</v>
      </c>
      <c r="I155" s="170"/>
      <c r="J155" s="171" t="n">
        <f aca="false">ROUND(I155*H155,2)</f>
        <v>0</v>
      </c>
      <c r="K155" s="167" t="s">
        <v>171</v>
      </c>
      <c r="L155" s="23"/>
      <c r="M155" s="172"/>
      <c r="N155" s="173" t="s">
        <v>44</v>
      </c>
      <c r="O155" s="54"/>
      <c r="P155" s="174" t="n">
        <f aca="false">O155*H155</f>
        <v>0</v>
      </c>
      <c r="Q155" s="174" t="n">
        <v>0.00964</v>
      </c>
      <c r="R155" s="174" t="n">
        <f aca="false">Q155*H155</f>
        <v>0.01928</v>
      </c>
      <c r="S155" s="174" t="n">
        <v>0</v>
      </c>
      <c r="T155" s="174" t="n">
        <f aca="false">S155*H155</f>
        <v>0</v>
      </c>
      <c r="U155" s="175"/>
      <c r="AR155" s="176" t="s">
        <v>273</v>
      </c>
      <c r="AT155" s="176" t="s">
        <v>167</v>
      </c>
      <c r="AU155" s="176" t="s">
        <v>83</v>
      </c>
      <c r="AY155" s="3" t="s">
        <v>165</v>
      </c>
      <c r="BE155" s="177" t="n">
        <f aca="false">IF(N155="základní",J155,0)</f>
        <v>0</v>
      </c>
      <c r="BF155" s="177" t="n">
        <f aca="false">IF(N155="snížená",J155,0)</f>
        <v>0</v>
      </c>
      <c r="BG155" s="177" t="n">
        <f aca="false">IF(N155="zákl. přenesená",J155,0)</f>
        <v>0</v>
      </c>
      <c r="BH155" s="177" t="n">
        <f aca="false">IF(N155="sníž. přenesená",J155,0)</f>
        <v>0</v>
      </c>
      <c r="BI155" s="177" t="n">
        <f aca="false">IF(N155="nulová",J155,0)</f>
        <v>0</v>
      </c>
      <c r="BJ155" s="3" t="s">
        <v>81</v>
      </c>
      <c r="BK155" s="177" t="n">
        <f aca="false">ROUND(I155*H155,2)</f>
        <v>0</v>
      </c>
      <c r="BL155" s="3" t="s">
        <v>273</v>
      </c>
      <c r="BM155" s="176" t="s">
        <v>3531</v>
      </c>
    </row>
    <row r="156" s="22" customFormat="true" ht="24" hidden="false" customHeight="true" outlineLevel="0" collapsed="false">
      <c r="B156" s="164"/>
      <c r="C156" s="165" t="s">
        <v>378</v>
      </c>
      <c r="D156" s="165" t="s">
        <v>167</v>
      </c>
      <c r="E156" s="166" t="s">
        <v>3532</v>
      </c>
      <c r="F156" s="167" t="s">
        <v>3533</v>
      </c>
      <c r="G156" s="168" t="s">
        <v>403</v>
      </c>
      <c r="H156" s="169" t="n">
        <v>2</v>
      </c>
      <c r="I156" s="170"/>
      <c r="J156" s="171" t="n">
        <f aca="false">ROUND(I156*H156,2)</f>
        <v>0</v>
      </c>
      <c r="K156" s="167" t="s">
        <v>171</v>
      </c>
      <c r="L156" s="23"/>
      <c r="M156" s="172"/>
      <c r="N156" s="173" t="s">
        <v>44</v>
      </c>
      <c r="O156" s="54"/>
      <c r="P156" s="174" t="n">
        <f aca="false">O156*H156</f>
        <v>0</v>
      </c>
      <c r="Q156" s="174" t="n">
        <v>0.01075</v>
      </c>
      <c r="R156" s="174" t="n">
        <f aca="false">Q156*H156</f>
        <v>0.0215</v>
      </c>
      <c r="S156" s="174" t="n">
        <v>0</v>
      </c>
      <c r="T156" s="174" t="n">
        <f aca="false">S156*H156</f>
        <v>0</v>
      </c>
      <c r="U156" s="175"/>
      <c r="AR156" s="176" t="s">
        <v>273</v>
      </c>
      <c r="AT156" s="176" t="s">
        <v>167</v>
      </c>
      <c r="AU156" s="176" t="s">
        <v>83</v>
      </c>
      <c r="AY156" s="3" t="s">
        <v>165</v>
      </c>
      <c r="BE156" s="177" t="n">
        <f aca="false">IF(N156="základní",J156,0)</f>
        <v>0</v>
      </c>
      <c r="BF156" s="177" t="n">
        <f aca="false">IF(N156="snížená",J156,0)</f>
        <v>0</v>
      </c>
      <c r="BG156" s="177" t="n">
        <f aca="false">IF(N156="zákl. přenesená",J156,0)</f>
        <v>0</v>
      </c>
      <c r="BH156" s="177" t="n">
        <f aca="false">IF(N156="sníž. přenesená",J156,0)</f>
        <v>0</v>
      </c>
      <c r="BI156" s="177" t="n">
        <f aca="false">IF(N156="nulová",J156,0)</f>
        <v>0</v>
      </c>
      <c r="BJ156" s="3" t="s">
        <v>81</v>
      </c>
      <c r="BK156" s="177" t="n">
        <f aca="false">ROUND(I156*H156,2)</f>
        <v>0</v>
      </c>
      <c r="BL156" s="3" t="s">
        <v>273</v>
      </c>
      <c r="BM156" s="176" t="s">
        <v>3534</v>
      </c>
    </row>
    <row r="157" s="22" customFormat="true" ht="24" hidden="false" customHeight="true" outlineLevel="0" collapsed="false">
      <c r="B157" s="164"/>
      <c r="C157" s="165" t="s">
        <v>385</v>
      </c>
      <c r="D157" s="165" t="s">
        <v>167</v>
      </c>
      <c r="E157" s="166" t="s">
        <v>3535</v>
      </c>
      <c r="F157" s="167" t="s">
        <v>3536</v>
      </c>
      <c r="G157" s="168" t="s">
        <v>403</v>
      </c>
      <c r="H157" s="169" t="n">
        <v>5</v>
      </c>
      <c r="I157" s="170"/>
      <c r="J157" s="171" t="n">
        <f aca="false">ROUND(I157*H157,2)</f>
        <v>0</v>
      </c>
      <c r="K157" s="167" t="s">
        <v>171</v>
      </c>
      <c r="L157" s="23"/>
      <c r="M157" s="172"/>
      <c r="N157" s="173" t="s">
        <v>44</v>
      </c>
      <c r="O157" s="54"/>
      <c r="P157" s="174" t="n">
        <f aca="false">O157*H157</f>
        <v>0</v>
      </c>
      <c r="Q157" s="174" t="n">
        <v>0.01246</v>
      </c>
      <c r="R157" s="174" t="n">
        <f aca="false">Q157*H157</f>
        <v>0.0623</v>
      </c>
      <c r="S157" s="174" t="n">
        <v>0</v>
      </c>
      <c r="T157" s="174" t="n">
        <f aca="false">S157*H157</f>
        <v>0</v>
      </c>
      <c r="U157" s="175"/>
      <c r="AR157" s="176" t="s">
        <v>273</v>
      </c>
      <c r="AT157" s="176" t="s">
        <v>167</v>
      </c>
      <c r="AU157" s="176" t="s">
        <v>83</v>
      </c>
      <c r="AY157" s="3" t="s">
        <v>165</v>
      </c>
      <c r="BE157" s="177" t="n">
        <f aca="false">IF(N157="základní",J157,0)</f>
        <v>0</v>
      </c>
      <c r="BF157" s="177" t="n">
        <f aca="false">IF(N157="snížená",J157,0)</f>
        <v>0</v>
      </c>
      <c r="BG157" s="177" t="n">
        <f aca="false">IF(N157="zákl. přenesená",J157,0)</f>
        <v>0</v>
      </c>
      <c r="BH157" s="177" t="n">
        <f aca="false">IF(N157="sníž. přenesená",J157,0)</f>
        <v>0</v>
      </c>
      <c r="BI157" s="177" t="n">
        <f aca="false">IF(N157="nulová",J157,0)</f>
        <v>0</v>
      </c>
      <c r="BJ157" s="3" t="s">
        <v>81</v>
      </c>
      <c r="BK157" s="177" t="n">
        <f aca="false">ROUND(I157*H157,2)</f>
        <v>0</v>
      </c>
      <c r="BL157" s="3" t="s">
        <v>273</v>
      </c>
      <c r="BM157" s="176" t="s">
        <v>3537</v>
      </c>
    </row>
    <row r="158" s="22" customFormat="true" ht="24" hidden="false" customHeight="true" outlineLevel="0" collapsed="false">
      <c r="B158" s="164"/>
      <c r="C158" s="165" t="s">
        <v>394</v>
      </c>
      <c r="D158" s="165" t="s">
        <v>167</v>
      </c>
      <c r="E158" s="166" t="s">
        <v>3538</v>
      </c>
      <c r="F158" s="167" t="s">
        <v>3539</v>
      </c>
      <c r="G158" s="168" t="s">
        <v>403</v>
      </c>
      <c r="H158" s="169" t="n">
        <v>1</v>
      </c>
      <c r="I158" s="170"/>
      <c r="J158" s="171" t="n">
        <f aca="false">ROUND(I158*H158,2)</f>
        <v>0</v>
      </c>
      <c r="K158" s="167" t="s">
        <v>171</v>
      </c>
      <c r="L158" s="23"/>
      <c r="M158" s="172"/>
      <c r="N158" s="173" t="s">
        <v>44</v>
      </c>
      <c r="O158" s="54"/>
      <c r="P158" s="174" t="n">
        <f aca="false">O158*H158</f>
        <v>0</v>
      </c>
      <c r="Q158" s="174" t="n">
        <v>0.01417</v>
      </c>
      <c r="R158" s="174" t="n">
        <f aca="false">Q158*H158</f>
        <v>0.01417</v>
      </c>
      <c r="S158" s="174" t="n">
        <v>0</v>
      </c>
      <c r="T158" s="174" t="n">
        <f aca="false">S158*H158</f>
        <v>0</v>
      </c>
      <c r="U158" s="175"/>
      <c r="AR158" s="176" t="s">
        <v>273</v>
      </c>
      <c r="AT158" s="176" t="s">
        <v>167</v>
      </c>
      <c r="AU158" s="176" t="s">
        <v>83</v>
      </c>
      <c r="AY158" s="3" t="s">
        <v>165</v>
      </c>
      <c r="BE158" s="177" t="n">
        <f aca="false">IF(N158="základní",J158,0)</f>
        <v>0</v>
      </c>
      <c r="BF158" s="177" t="n">
        <f aca="false">IF(N158="snížená",J158,0)</f>
        <v>0</v>
      </c>
      <c r="BG158" s="177" t="n">
        <f aca="false">IF(N158="zákl. přenesená",J158,0)</f>
        <v>0</v>
      </c>
      <c r="BH158" s="177" t="n">
        <f aca="false">IF(N158="sníž. přenesená",J158,0)</f>
        <v>0</v>
      </c>
      <c r="BI158" s="177" t="n">
        <f aca="false">IF(N158="nulová",J158,0)</f>
        <v>0</v>
      </c>
      <c r="BJ158" s="3" t="s">
        <v>81</v>
      </c>
      <c r="BK158" s="177" t="n">
        <f aca="false">ROUND(I158*H158,2)</f>
        <v>0</v>
      </c>
      <c r="BL158" s="3" t="s">
        <v>273</v>
      </c>
      <c r="BM158" s="176" t="s">
        <v>3540</v>
      </c>
    </row>
    <row r="159" s="22" customFormat="true" ht="24" hidden="false" customHeight="true" outlineLevel="0" collapsed="false">
      <c r="B159" s="164"/>
      <c r="C159" s="165" t="s">
        <v>400</v>
      </c>
      <c r="D159" s="165" t="s">
        <v>167</v>
      </c>
      <c r="E159" s="166" t="s">
        <v>3541</v>
      </c>
      <c r="F159" s="167" t="s">
        <v>3542</v>
      </c>
      <c r="G159" s="168" t="s">
        <v>403</v>
      </c>
      <c r="H159" s="169" t="n">
        <v>14</v>
      </c>
      <c r="I159" s="170"/>
      <c r="J159" s="171" t="n">
        <f aca="false">ROUND(I159*H159,2)</f>
        <v>0</v>
      </c>
      <c r="K159" s="167" t="s">
        <v>171</v>
      </c>
      <c r="L159" s="23"/>
      <c r="M159" s="172"/>
      <c r="N159" s="173" t="s">
        <v>44</v>
      </c>
      <c r="O159" s="54"/>
      <c r="P159" s="174" t="n">
        <f aca="false">O159*H159</f>
        <v>0</v>
      </c>
      <c r="Q159" s="174" t="n">
        <v>0.01588</v>
      </c>
      <c r="R159" s="174" t="n">
        <f aca="false">Q159*H159</f>
        <v>0.22232</v>
      </c>
      <c r="S159" s="174" t="n">
        <v>0</v>
      </c>
      <c r="T159" s="174" t="n">
        <f aca="false">S159*H159</f>
        <v>0</v>
      </c>
      <c r="U159" s="175"/>
      <c r="AR159" s="176" t="s">
        <v>273</v>
      </c>
      <c r="AT159" s="176" t="s">
        <v>167</v>
      </c>
      <c r="AU159" s="176" t="s">
        <v>83</v>
      </c>
      <c r="AY159" s="3" t="s">
        <v>165</v>
      </c>
      <c r="BE159" s="177" t="n">
        <f aca="false">IF(N159="základní",J159,0)</f>
        <v>0</v>
      </c>
      <c r="BF159" s="177" t="n">
        <f aca="false">IF(N159="snížená",J159,0)</f>
        <v>0</v>
      </c>
      <c r="BG159" s="177" t="n">
        <f aca="false">IF(N159="zákl. přenesená",J159,0)</f>
        <v>0</v>
      </c>
      <c r="BH159" s="177" t="n">
        <f aca="false">IF(N159="sníž. přenesená",J159,0)</f>
        <v>0</v>
      </c>
      <c r="BI159" s="177" t="n">
        <f aca="false">IF(N159="nulová",J159,0)</f>
        <v>0</v>
      </c>
      <c r="BJ159" s="3" t="s">
        <v>81</v>
      </c>
      <c r="BK159" s="177" t="n">
        <f aca="false">ROUND(I159*H159,2)</f>
        <v>0</v>
      </c>
      <c r="BL159" s="3" t="s">
        <v>273</v>
      </c>
      <c r="BM159" s="176" t="s">
        <v>3543</v>
      </c>
    </row>
    <row r="160" s="22" customFormat="true" ht="24" hidden="false" customHeight="true" outlineLevel="0" collapsed="false">
      <c r="B160" s="164"/>
      <c r="C160" s="165" t="s">
        <v>406</v>
      </c>
      <c r="D160" s="165" t="s">
        <v>167</v>
      </c>
      <c r="E160" s="166" t="s">
        <v>3544</v>
      </c>
      <c r="F160" s="167" t="s">
        <v>3545</v>
      </c>
      <c r="G160" s="168" t="s">
        <v>403</v>
      </c>
      <c r="H160" s="169" t="n">
        <v>24</v>
      </c>
      <c r="I160" s="170"/>
      <c r="J160" s="171" t="n">
        <f aca="false">ROUND(I160*H160,2)</f>
        <v>0</v>
      </c>
      <c r="K160" s="167" t="s">
        <v>171</v>
      </c>
      <c r="L160" s="23"/>
      <c r="M160" s="172"/>
      <c r="N160" s="173" t="s">
        <v>44</v>
      </c>
      <c r="O160" s="54"/>
      <c r="P160" s="174" t="n">
        <f aca="false">O160*H160</f>
        <v>0</v>
      </c>
      <c r="Q160" s="174" t="n">
        <v>0.01759</v>
      </c>
      <c r="R160" s="174" t="n">
        <f aca="false">Q160*H160</f>
        <v>0.42216</v>
      </c>
      <c r="S160" s="174" t="n">
        <v>0</v>
      </c>
      <c r="T160" s="174" t="n">
        <f aca="false">S160*H160</f>
        <v>0</v>
      </c>
      <c r="U160" s="175"/>
      <c r="AR160" s="176" t="s">
        <v>273</v>
      </c>
      <c r="AT160" s="176" t="s">
        <v>167</v>
      </c>
      <c r="AU160" s="176" t="s">
        <v>83</v>
      </c>
      <c r="AY160" s="3" t="s">
        <v>165</v>
      </c>
      <c r="BE160" s="177" t="n">
        <f aca="false">IF(N160="základní",J160,0)</f>
        <v>0</v>
      </c>
      <c r="BF160" s="177" t="n">
        <f aca="false">IF(N160="snížená",J160,0)</f>
        <v>0</v>
      </c>
      <c r="BG160" s="177" t="n">
        <f aca="false">IF(N160="zákl. přenesená",J160,0)</f>
        <v>0</v>
      </c>
      <c r="BH160" s="177" t="n">
        <f aca="false">IF(N160="sníž. přenesená",J160,0)</f>
        <v>0</v>
      </c>
      <c r="BI160" s="177" t="n">
        <f aca="false">IF(N160="nulová",J160,0)</f>
        <v>0</v>
      </c>
      <c r="BJ160" s="3" t="s">
        <v>81</v>
      </c>
      <c r="BK160" s="177" t="n">
        <f aca="false">ROUND(I160*H160,2)</f>
        <v>0</v>
      </c>
      <c r="BL160" s="3" t="s">
        <v>273</v>
      </c>
      <c r="BM160" s="176" t="s">
        <v>3546</v>
      </c>
    </row>
    <row r="161" s="22" customFormat="true" ht="24" hidden="false" customHeight="true" outlineLevel="0" collapsed="false">
      <c r="B161" s="164"/>
      <c r="C161" s="165" t="s">
        <v>410</v>
      </c>
      <c r="D161" s="165" t="s">
        <v>167</v>
      </c>
      <c r="E161" s="166" t="s">
        <v>3547</v>
      </c>
      <c r="F161" s="167" t="s">
        <v>3548</v>
      </c>
      <c r="G161" s="168" t="s">
        <v>403</v>
      </c>
      <c r="H161" s="169" t="n">
        <v>2</v>
      </c>
      <c r="I161" s="170"/>
      <c r="J161" s="171" t="n">
        <f aca="false">ROUND(I161*H161,2)</f>
        <v>0</v>
      </c>
      <c r="K161" s="167" t="s">
        <v>171</v>
      </c>
      <c r="L161" s="23"/>
      <c r="M161" s="172"/>
      <c r="N161" s="173" t="s">
        <v>44</v>
      </c>
      <c r="O161" s="54"/>
      <c r="P161" s="174" t="n">
        <f aca="false">O161*H161</f>
        <v>0</v>
      </c>
      <c r="Q161" s="174" t="n">
        <v>0.01245</v>
      </c>
      <c r="R161" s="174" t="n">
        <f aca="false">Q161*H161</f>
        <v>0.0249</v>
      </c>
      <c r="S161" s="174" t="n">
        <v>0</v>
      </c>
      <c r="T161" s="174" t="n">
        <f aca="false">S161*H161</f>
        <v>0</v>
      </c>
      <c r="U161" s="175"/>
      <c r="AR161" s="176" t="s">
        <v>273</v>
      </c>
      <c r="AT161" s="176" t="s">
        <v>167</v>
      </c>
      <c r="AU161" s="176" t="s">
        <v>83</v>
      </c>
      <c r="AY161" s="3" t="s">
        <v>165</v>
      </c>
      <c r="BE161" s="177" t="n">
        <f aca="false">IF(N161="základní",J161,0)</f>
        <v>0</v>
      </c>
      <c r="BF161" s="177" t="n">
        <f aca="false">IF(N161="snížená",J161,0)</f>
        <v>0</v>
      </c>
      <c r="BG161" s="177" t="n">
        <f aca="false">IF(N161="zákl. přenesená",J161,0)</f>
        <v>0</v>
      </c>
      <c r="BH161" s="177" t="n">
        <f aca="false">IF(N161="sníž. přenesená",J161,0)</f>
        <v>0</v>
      </c>
      <c r="BI161" s="177" t="n">
        <f aca="false">IF(N161="nulová",J161,0)</f>
        <v>0</v>
      </c>
      <c r="BJ161" s="3" t="s">
        <v>81</v>
      </c>
      <c r="BK161" s="177" t="n">
        <f aca="false">ROUND(I161*H161,2)</f>
        <v>0</v>
      </c>
      <c r="BL161" s="3" t="s">
        <v>273</v>
      </c>
      <c r="BM161" s="176" t="s">
        <v>3549</v>
      </c>
    </row>
    <row r="162" s="22" customFormat="true" ht="24" hidden="false" customHeight="true" outlineLevel="0" collapsed="false">
      <c r="B162" s="164"/>
      <c r="C162" s="165" t="s">
        <v>417</v>
      </c>
      <c r="D162" s="165" t="s">
        <v>167</v>
      </c>
      <c r="E162" s="166" t="s">
        <v>3550</v>
      </c>
      <c r="F162" s="167" t="s">
        <v>3551</v>
      </c>
      <c r="G162" s="168" t="s">
        <v>403</v>
      </c>
      <c r="H162" s="169" t="n">
        <v>1</v>
      </c>
      <c r="I162" s="170"/>
      <c r="J162" s="171" t="n">
        <f aca="false">ROUND(I162*H162,2)</f>
        <v>0</v>
      </c>
      <c r="K162" s="167" t="s">
        <v>171</v>
      </c>
      <c r="L162" s="23"/>
      <c r="M162" s="172"/>
      <c r="N162" s="173" t="s">
        <v>44</v>
      </c>
      <c r="O162" s="54"/>
      <c r="P162" s="174" t="n">
        <f aca="false">O162*H162</f>
        <v>0</v>
      </c>
      <c r="Q162" s="174" t="n">
        <v>0.0145</v>
      </c>
      <c r="R162" s="174" t="n">
        <f aca="false">Q162*H162</f>
        <v>0.0145</v>
      </c>
      <c r="S162" s="174" t="n">
        <v>0</v>
      </c>
      <c r="T162" s="174" t="n">
        <f aca="false">S162*H162</f>
        <v>0</v>
      </c>
      <c r="U162" s="175"/>
      <c r="AR162" s="176" t="s">
        <v>273</v>
      </c>
      <c r="AT162" s="176" t="s">
        <v>167</v>
      </c>
      <c r="AU162" s="176" t="s">
        <v>83</v>
      </c>
      <c r="AY162" s="3" t="s">
        <v>165</v>
      </c>
      <c r="BE162" s="177" t="n">
        <f aca="false">IF(N162="základní",J162,0)</f>
        <v>0</v>
      </c>
      <c r="BF162" s="177" t="n">
        <f aca="false">IF(N162="snížená",J162,0)</f>
        <v>0</v>
      </c>
      <c r="BG162" s="177" t="n">
        <f aca="false">IF(N162="zákl. přenesená",J162,0)</f>
        <v>0</v>
      </c>
      <c r="BH162" s="177" t="n">
        <f aca="false">IF(N162="sníž. přenesená",J162,0)</f>
        <v>0</v>
      </c>
      <c r="BI162" s="177" t="n">
        <f aca="false">IF(N162="nulová",J162,0)</f>
        <v>0</v>
      </c>
      <c r="BJ162" s="3" t="s">
        <v>81</v>
      </c>
      <c r="BK162" s="177" t="n">
        <f aca="false">ROUND(I162*H162,2)</f>
        <v>0</v>
      </c>
      <c r="BL162" s="3" t="s">
        <v>273</v>
      </c>
      <c r="BM162" s="176" t="s">
        <v>3552</v>
      </c>
    </row>
    <row r="163" s="22" customFormat="true" ht="24" hidden="false" customHeight="true" outlineLevel="0" collapsed="false">
      <c r="B163" s="164"/>
      <c r="C163" s="165" t="s">
        <v>422</v>
      </c>
      <c r="D163" s="165" t="s">
        <v>167</v>
      </c>
      <c r="E163" s="166" t="s">
        <v>3553</v>
      </c>
      <c r="F163" s="167" t="s">
        <v>3554</v>
      </c>
      <c r="G163" s="168" t="s">
        <v>403</v>
      </c>
      <c r="H163" s="169" t="n">
        <v>3</v>
      </c>
      <c r="I163" s="170"/>
      <c r="J163" s="171" t="n">
        <f aca="false">ROUND(I163*H163,2)</f>
        <v>0</v>
      </c>
      <c r="K163" s="167" t="s">
        <v>171</v>
      </c>
      <c r="L163" s="23"/>
      <c r="M163" s="172"/>
      <c r="N163" s="173" t="s">
        <v>44</v>
      </c>
      <c r="O163" s="54"/>
      <c r="P163" s="174" t="n">
        <f aca="false">O163*H163</f>
        <v>0</v>
      </c>
      <c r="Q163" s="174" t="n">
        <v>0.01655</v>
      </c>
      <c r="R163" s="174" t="n">
        <f aca="false">Q163*H163</f>
        <v>0.04965</v>
      </c>
      <c r="S163" s="174" t="n">
        <v>0</v>
      </c>
      <c r="T163" s="174" t="n">
        <f aca="false">S163*H163</f>
        <v>0</v>
      </c>
      <c r="U163" s="175"/>
      <c r="AR163" s="176" t="s">
        <v>273</v>
      </c>
      <c r="AT163" s="176" t="s">
        <v>167</v>
      </c>
      <c r="AU163" s="176" t="s">
        <v>83</v>
      </c>
      <c r="AY163" s="3" t="s">
        <v>165</v>
      </c>
      <c r="BE163" s="177" t="n">
        <f aca="false">IF(N163="základní",J163,0)</f>
        <v>0</v>
      </c>
      <c r="BF163" s="177" t="n">
        <f aca="false">IF(N163="snížená",J163,0)</f>
        <v>0</v>
      </c>
      <c r="BG163" s="177" t="n">
        <f aca="false">IF(N163="zákl. přenesená",J163,0)</f>
        <v>0</v>
      </c>
      <c r="BH163" s="177" t="n">
        <f aca="false">IF(N163="sníž. přenesená",J163,0)</f>
        <v>0</v>
      </c>
      <c r="BI163" s="177" t="n">
        <f aca="false">IF(N163="nulová",J163,0)</f>
        <v>0</v>
      </c>
      <c r="BJ163" s="3" t="s">
        <v>81</v>
      </c>
      <c r="BK163" s="177" t="n">
        <f aca="false">ROUND(I163*H163,2)</f>
        <v>0</v>
      </c>
      <c r="BL163" s="3" t="s">
        <v>273</v>
      </c>
      <c r="BM163" s="176" t="s">
        <v>3555</v>
      </c>
    </row>
    <row r="164" s="22" customFormat="true" ht="24" hidden="false" customHeight="true" outlineLevel="0" collapsed="false">
      <c r="B164" s="164"/>
      <c r="C164" s="165" t="s">
        <v>428</v>
      </c>
      <c r="D164" s="165" t="s">
        <v>167</v>
      </c>
      <c r="E164" s="166" t="s">
        <v>3556</v>
      </c>
      <c r="F164" s="167" t="s">
        <v>3557</v>
      </c>
      <c r="G164" s="168" t="s">
        <v>403</v>
      </c>
      <c r="H164" s="169" t="n">
        <v>2</v>
      </c>
      <c r="I164" s="170"/>
      <c r="J164" s="171" t="n">
        <f aca="false">ROUND(I164*H164,2)</f>
        <v>0</v>
      </c>
      <c r="K164" s="167" t="s">
        <v>171</v>
      </c>
      <c r="L164" s="23"/>
      <c r="M164" s="172"/>
      <c r="N164" s="173" t="s">
        <v>44</v>
      </c>
      <c r="O164" s="54"/>
      <c r="P164" s="174" t="n">
        <f aca="false">O164*H164</f>
        <v>0</v>
      </c>
      <c r="Q164" s="174" t="n">
        <v>0.0186</v>
      </c>
      <c r="R164" s="174" t="n">
        <f aca="false">Q164*H164</f>
        <v>0.0372</v>
      </c>
      <c r="S164" s="174" t="n">
        <v>0</v>
      </c>
      <c r="T164" s="174" t="n">
        <f aca="false">S164*H164</f>
        <v>0</v>
      </c>
      <c r="U164" s="175"/>
      <c r="AR164" s="176" t="s">
        <v>273</v>
      </c>
      <c r="AT164" s="176" t="s">
        <v>167</v>
      </c>
      <c r="AU164" s="176" t="s">
        <v>83</v>
      </c>
      <c r="AY164" s="3" t="s">
        <v>165</v>
      </c>
      <c r="BE164" s="177" t="n">
        <f aca="false">IF(N164="základní",J164,0)</f>
        <v>0</v>
      </c>
      <c r="BF164" s="177" t="n">
        <f aca="false">IF(N164="snížená",J164,0)</f>
        <v>0</v>
      </c>
      <c r="BG164" s="177" t="n">
        <f aca="false">IF(N164="zákl. přenesená",J164,0)</f>
        <v>0</v>
      </c>
      <c r="BH164" s="177" t="n">
        <f aca="false">IF(N164="sníž. přenesená",J164,0)</f>
        <v>0</v>
      </c>
      <c r="BI164" s="177" t="n">
        <f aca="false">IF(N164="nulová",J164,0)</f>
        <v>0</v>
      </c>
      <c r="BJ164" s="3" t="s">
        <v>81</v>
      </c>
      <c r="BK164" s="177" t="n">
        <f aca="false">ROUND(I164*H164,2)</f>
        <v>0</v>
      </c>
      <c r="BL164" s="3" t="s">
        <v>273</v>
      </c>
      <c r="BM164" s="176" t="s">
        <v>3558</v>
      </c>
    </row>
    <row r="165" s="22" customFormat="true" ht="24" hidden="false" customHeight="true" outlineLevel="0" collapsed="false">
      <c r="B165" s="164"/>
      <c r="C165" s="165" t="s">
        <v>433</v>
      </c>
      <c r="D165" s="165" t="s">
        <v>167</v>
      </c>
      <c r="E165" s="166" t="s">
        <v>3559</v>
      </c>
      <c r="F165" s="167" t="s">
        <v>3560</v>
      </c>
      <c r="G165" s="168" t="s">
        <v>403</v>
      </c>
      <c r="H165" s="169" t="n">
        <v>3</v>
      </c>
      <c r="I165" s="170"/>
      <c r="J165" s="171" t="n">
        <f aca="false">ROUND(I165*H165,2)</f>
        <v>0</v>
      </c>
      <c r="K165" s="167" t="s">
        <v>171</v>
      </c>
      <c r="L165" s="23"/>
      <c r="M165" s="172"/>
      <c r="N165" s="173" t="s">
        <v>44</v>
      </c>
      <c r="O165" s="54"/>
      <c r="P165" s="174" t="n">
        <f aca="false">O165*H165</f>
        <v>0</v>
      </c>
      <c r="Q165" s="174" t="n">
        <v>0.02065</v>
      </c>
      <c r="R165" s="174" t="n">
        <f aca="false">Q165*H165</f>
        <v>0.06195</v>
      </c>
      <c r="S165" s="174" t="n">
        <v>0</v>
      </c>
      <c r="T165" s="174" t="n">
        <f aca="false">S165*H165</f>
        <v>0</v>
      </c>
      <c r="U165" s="175"/>
      <c r="AR165" s="176" t="s">
        <v>273</v>
      </c>
      <c r="AT165" s="176" t="s">
        <v>167</v>
      </c>
      <c r="AU165" s="176" t="s">
        <v>83</v>
      </c>
      <c r="AY165" s="3" t="s">
        <v>165</v>
      </c>
      <c r="BE165" s="177" t="n">
        <f aca="false">IF(N165="základní",J165,0)</f>
        <v>0</v>
      </c>
      <c r="BF165" s="177" t="n">
        <f aca="false">IF(N165="snížená",J165,0)</f>
        <v>0</v>
      </c>
      <c r="BG165" s="177" t="n">
        <f aca="false">IF(N165="zákl. přenesená",J165,0)</f>
        <v>0</v>
      </c>
      <c r="BH165" s="177" t="n">
        <f aca="false">IF(N165="sníž. přenesená",J165,0)</f>
        <v>0</v>
      </c>
      <c r="BI165" s="177" t="n">
        <f aca="false">IF(N165="nulová",J165,0)</f>
        <v>0</v>
      </c>
      <c r="BJ165" s="3" t="s">
        <v>81</v>
      </c>
      <c r="BK165" s="177" t="n">
        <f aca="false">ROUND(I165*H165,2)</f>
        <v>0</v>
      </c>
      <c r="BL165" s="3" t="s">
        <v>273</v>
      </c>
      <c r="BM165" s="176" t="s">
        <v>3561</v>
      </c>
    </row>
    <row r="166" s="22" customFormat="true" ht="36" hidden="false" customHeight="true" outlineLevel="0" collapsed="false">
      <c r="B166" s="164"/>
      <c r="C166" s="165" t="s">
        <v>462</v>
      </c>
      <c r="D166" s="165" t="s">
        <v>167</v>
      </c>
      <c r="E166" s="166" t="s">
        <v>3562</v>
      </c>
      <c r="F166" s="167" t="s">
        <v>3563</v>
      </c>
      <c r="G166" s="168" t="s">
        <v>403</v>
      </c>
      <c r="H166" s="169" t="n">
        <v>2</v>
      </c>
      <c r="I166" s="170"/>
      <c r="J166" s="171" t="n">
        <f aca="false">ROUND(I166*H166,2)</f>
        <v>0</v>
      </c>
      <c r="K166" s="167" t="s">
        <v>171</v>
      </c>
      <c r="L166" s="23"/>
      <c r="M166" s="172"/>
      <c r="N166" s="173" t="s">
        <v>44</v>
      </c>
      <c r="O166" s="54"/>
      <c r="P166" s="174" t="n">
        <f aca="false">O166*H166</f>
        <v>0</v>
      </c>
      <c r="Q166" s="174" t="n">
        <v>0.02371</v>
      </c>
      <c r="R166" s="174" t="n">
        <f aca="false">Q166*H166</f>
        <v>0.04742</v>
      </c>
      <c r="S166" s="174" t="n">
        <v>0</v>
      </c>
      <c r="T166" s="174" t="n">
        <f aca="false">S166*H166</f>
        <v>0</v>
      </c>
      <c r="U166" s="175"/>
      <c r="AR166" s="176" t="s">
        <v>273</v>
      </c>
      <c r="AT166" s="176" t="s">
        <v>167</v>
      </c>
      <c r="AU166" s="176" t="s">
        <v>83</v>
      </c>
      <c r="AY166" s="3" t="s">
        <v>165</v>
      </c>
      <c r="BE166" s="177" t="n">
        <f aca="false">IF(N166="základní",J166,0)</f>
        <v>0</v>
      </c>
      <c r="BF166" s="177" t="n">
        <f aca="false">IF(N166="snížená",J166,0)</f>
        <v>0</v>
      </c>
      <c r="BG166" s="177" t="n">
        <f aca="false">IF(N166="zákl. přenesená",J166,0)</f>
        <v>0</v>
      </c>
      <c r="BH166" s="177" t="n">
        <f aca="false">IF(N166="sníž. přenesená",J166,0)</f>
        <v>0</v>
      </c>
      <c r="BI166" s="177" t="n">
        <f aca="false">IF(N166="nulová",J166,0)</f>
        <v>0</v>
      </c>
      <c r="BJ166" s="3" t="s">
        <v>81</v>
      </c>
      <c r="BK166" s="177" t="n">
        <f aca="false">ROUND(I166*H166,2)</f>
        <v>0</v>
      </c>
      <c r="BL166" s="3" t="s">
        <v>273</v>
      </c>
      <c r="BM166" s="176" t="s">
        <v>3564</v>
      </c>
    </row>
    <row r="167" s="22" customFormat="true" ht="36" hidden="false" customHeight="true" outlineLevel="0" collapsed="false">
      <c r="B167" s="164"/>
      <c r="C167" s="165" t="s">
        <v>467</v>
      </c>
      <c r="D167" s="165" t="s">
        <v>167</v>
      </c>
      <c r="E167" s="166" t="s">
        <v>3565</v>
      </c>
      <c r="F167" s="167" t="s">
        <v>3566</v>
      </c>
      <c r="G167" s="168" t="s">
        <v>403</v>
      </c>
      <c r="H167" s="169" t="n">
        <v>2</v>
      </c>
      <c r="I167" s="170"/>
      <c r="J167" s="171" t="n">
        <f aca="false">ROUND(I167*H167,2)</f>
        <v>0</v>
      </c>
      <c r="K167" s="167" t="s">
        <v>171</v>
      </c>
      <c r="L167" s="23"/>
      <c r="M167" s="172"/>
      <c r="N167" s="173" t="s">
        <v>44</v>
      </c>
      <c r="O167" s="54"/>
      <c r="P167" s="174" t="n">
        <f aca="false">O167*H167</f>
        <v>0</v>
      </c>
      <c r="Q167" s="174" t="n">
        <v>0.0261</v>
      </c>
      <c r="R167" s="174" t="n">
        <f aca="false">Q167*H167</f>
        <v>0.0522</v>
      </c>
      <c r="S167" s="174" t="n">
        <v>0</v>
      </c>
      <c r="T167" s="174" t="n">
        <f aca="false">S167*H167</f>
        <v>0</v>
      </c>
      <c r="U167" s="175"/>
      <c r="AR167" s="176" t="s">
        <v>273</v>
      </c>
      <c r="AT167" s="176" t="s">
        <v>167</v>
      </c>
      <c r="AU167" s="176" t="s">
        <v>83</v>
      </c>
      <c r="AY167" s="3" t="s">
        <v>165</v>
      </c>
      <c r="BE167" s="177" t="n">
        <f aca="false">IF(N167="základní",J167,0)</f>
        <v>0</v>
      </c>
      <c r="BF167" s="177" t="n">
        <f aca="false">IF(N167="snížená",J167,0)</f>
        <v>0</v>
      </c>
      <c r="BG167" s="177" t="n">
        <f aca="false">IF(N167="zákl. přenesená",J167,0)</f>
        <v>0</v>
      </c>
      <c r="BH167" s="177" t="n">
        <f aca="false">IF(N167="sníž. přenesená",J167,0)</f>
        <v>0</v>
      </c>
      <c r="BI167" s="177" t="n">
        <f aca="false">IF(N167="nulová",J167,0)</f>
        <v>0</v>
      </c>
      <c r="BJ167" s="3" t="s">
        <v>81</v>
      </c>
      <c r="BK167" s="177" t="n">
        <f aca="false">ROUND(I167*H167,2)</f>
        <v>0</v>
      </c>
      <c r="BL167" s="3" t="s">
        <v>273</v>
      </c>
      <c r="BM167" s="176" t="s">
        <v>3567</v>
      </c>
    </row>
    <row r="168" s="22" customFormat="true" ht="36" hidden="false" customHeight="true" outlineLevel="0" collapsed="false">
      <c r="B168" s="164"/>
      <c r="C168" s="165" t="s">
        <v>472</v>
      </c>
      <c r="D168" s="165" t="s">
        <v>167</v>
      </c>
      <c r="E168" s="166" t="s">
        <v>3568</v>
      </c>
      <c r="F168" s="167" t="s">
        <v>3569</v>
      </c>
      <c r="G168" s="168" t="s">
        <v>403</v>
      </c>
      <c r="H168" s="169" t="n">
        <v>3</v>
      </c>
      <c r="I168" s="170"/>
      <c r="J168" s="171" t="n">
        <f aca="false">ROUND(I168*H168,2)</f>
        <v>0</v>
      </c>
      <c r="K168" s="167" t="s">
        <v>171</v>
      </c>
      <c r="L168" s="23"/>
      <c r="M168" s="172"/>
      <c r="N168" s="173" t="s">
        <v>44</v>
      </c>
      <c r="O168" s="54"/>
      <c r="P168" s="174" t="n">
        <f aca="false">O168*H168</f>
        <v>0</v>
      </c>
      <c r="Q168" s="174" t="n">
        <v>0.02516</v>
      </c>
      <c r="R168" s="174" t="n">
        <f aca="false">Q168*H168</f>
        <v>0.07548</v>
      </c>
      <c r="S168" s="174" t="n">
        <v>0</v>
      </c>
      <c r="T168" s="174" t="n">
        <f aca="false">S168*H168</f>
        <v>0</v>
      </c>
      <c r="U168" s="175"/>
      <c r="AR168" s="176" t="s">
        <v>273</v>
      </c>
      <c r="AT168" s="176" t="s">
        <v>167</v>
      </c>
      <c r="AU168" s="176" t="s">
        <v>83</v>
      </c>
      <c r="AY168" s="3" t="s">
        <v>165</v>
      </c>
      <c r="BE168" s="177" t="n">
        <f aca="false">IF(N168="základní",J168,0)</f>
        <v>0</v>
      </c>
      <c r="BF168" s="177" t="n">
        <f aca="false">IF(N168="snížená",J168,0)</f>
        <v>0</v>
      </c>
      <c r="BG168" s="177" t="n">
        <f aca="false">IF(N168="zákl. přenesená",J168,0)</f>
        <v>0</v>
      </c>
      <c r="BH168" s="177" t="n">
        <f aca="false">IF(N168="sníž. přenesená",J168,0)</f>
        <v>0</v>
      </c>
      <c r="BI168" s="177" t="n">
        <f aca="false">IF(N168="nulová",J168,0)</f>
        <v>0</v>
      </c>
      <c r="BJ168" s="3" t="s">
        <v>81</v>
      </c>
      <c r="BK168" s="177" t="n">
        <f aca="false">ROUND(I168*H168,2)</f>
        <v>0</v>
      </c>
      <c r="BL168" s="3" t="s">
        <v>273</v>
      </c>
      <c r="BM168" s="176" t="s">
        <v>3570</v>
      </c>
    </row>
    <row r="169" s="22" customFormat="true" ht="36" hidden="false" customHeight="true" outlineLevel="0" collapsed="false">
      <c r="B169" s="164"/>
      <c r="C169" s="165" t="s">
        <v>477</v>
      </c>
      <c r="D169" s="165" t="s">
        <v>167</v>
      </c>
      <c r="E169" s="166" t="s">
        <v>3571</v>
      </c>
      <c r="F169" s="167" t="s">
        <v>3572</v>
      </c>
      <c r="G169" s="168" t="s">
        <v>403</v>
      </c>
      <c r="H169" s="169" t="n">
        <v>1</v>
      </c>
      <c r="I169" s="170"/>
      <c r="J169" s="171" t="n">
        <f aca="false">ROUND(I169*H169,2)</f>
        <v>0</v>
      </c>
      <c r="K169" s="167" t="s">
        <v>171</v>
      </c>
      <c r="L169" s="23"/>
      <c r="M169" s="172"/>
      <c r="N169" s="173" t="s">
        <v>44</v>
      </c>
      <c r="O169" s="54"/>
      <c r="P169" s="174" t="n">
        <f aca="false">O169*H169</f>
        <v>0</v>
      </c>
      <c r="Q169" s="174" t="n">
        <v>0.02803</v>
      </c>
      <c r="R169" s="174" t="n">
        <f aca="false">Q169*H169</f>
        <v>0.02803</v>
      </c>
      <c r="S169" s="174" t="n">
        <v>0</v>
      </c>
      <c r="T169" s="174" t="n">
        <f aca="false">S169*H169</f>
        <v>0</v>
      </c>
      <c r="U169" s="175"/>
      <c r="AR169" s="176" t="s">
        <v>273</v>
      </c>
      <c r="AT169" s="176" t="s">
        <v>167</v>
      </c>
      <c r="AU169" s="176" t="s">
        <v>83</v>
      </c>
      <c r="AY169" s="3" t="s">
        <v>165</v>
      </c>
      <c r="BE169" s="177" t="n">
        <f aca="false">IF(N169="základní",J169,0)</f>
        <v>0</v>
      </c>
      <c r="BF169" s="177" t="n">
        <f aca="false">IF(N169="snížená",J169,0)</f>
        <v>0</v>
      </c>
      <c r="BG169" s="177" t="n">
        <f aca="false">IF(N169="zákl. přenesená",J169,0)</f>
        <v>0</v>
      </c>
      <c r="BH169" s="177" t="n">
        <f aca="false">IF(N169="sníž. přenesená",J169,0)</f>
        <v>0</v>
      </c>
      <c r="BI169" s="177" t="n">
        <f aca="false">IF(N169="nulová",J169,0)</f>
        <v>0</v>
      </c>
      <c r="BJ169" s="3" t="s">
        <v>81</v>
      </c>
      <c r="BK169" s="177" t="n">
        <f aca="false">ROUND(I169*H169,2)</f>
        <v>0</v>
      </c>
      <c r="BL169" s="3" t="s">
        <v>273</v>
      </c>
      <c r="BM169" s="176" t="s">
        <v>3573</v>
      </c>
    </row>
    <row r="170" s="22" customFormat="true" ht="36" hidden="false" customHeight="true" outlineLevel="0" collapsed="false">
      <c r="B170" s="164"/>
      <c r="C170" s="165" t="s">
        <v>482</v>
      </c>
      <c r="D170" s="165" t="s">
        <v>167</v>
      </c>
      <c r="E170" s="166" t="s">
        <v>3574</v>
      </c>
      <c r="F170" s="167" t="s">
        <v>3575</v>
      </c>
      <c r="G170" s="168" t="s">
        <v>403</v>
      </c>
      <c r="H170" s="169" t="n">
        <v>1</v>
      </c>
      <c r="I170" s="170"/>
      <c r="J170" s="171" t="n">
        <f aca="false">ROUND(I170*H170,2)</f>
        <v>0</v>
      </c>
      <c r="K170" s="167" t="s">
        <v>171</v>
      </c>
      <c r="L170" s="23"/>
      <c r="M170" s="172"/>
      <c r="N170" s="173" t="s">
        <v>44</v>
      </c>
      <c r="O170" s="54"/>
      <c r="P170" s="174" t="n">
        <f aca="false">O170*H170</f>
        <v>0</v>
      </c>
      <c r="Q170" s="174" t="n">
        <v>0.0204</v>
      </c>
      <c r="R170" s="174" t="n">
        <f aca="false">Q170*H170</f>
        <v>0.0204</v>
      </c>
      <c r="S170" s="174" t="n">
        <v>0</v>
      </c>
      <c r="T170" s="174" t="n">
        <f aca="false">S170*H170</f>
        <v>0</v>
      </c>
      <c r="U170" s="175"/>
      <c r="AR170" s="176" t="s">
        <v>273</v>
      </c>
      <c r="AT170" s="176" t="s">
        <v>167</v>
      </c>
      <c r="AU170" s="176" t="s">
        <v>83</v>
      </c>
      <c r="AY170" s="3" t="s">
        <v>165</v>
      </c>
      <c r="BE170" s="177" t="n">
        <f aca="false">IF(N170="základní",J170,0)</f>
        <v>0</v>
      </c>
      <c r="BF170" s="177" t="n">
        <f aca="false">IF(N170="snížená",J170,0)</f>
        <v>0</v>
      </c>
      <c r="BG170" s="177" t="n">
        <f aca="false">IF(N170="zákl. přenesená",J170,0)</f>
        <v>0</v>
      </c>
      <c r="BH170" s="177" t="n">
        <f aca="false">IF(N170="sníž. přenesená",J170,0)</f>
        <v>0</v>
      </c>
      <c r="BI170" s="177" t="n">
        <f aca="false">IF(N170="nulová",J170,0)</f>
        <v>0</v>
      </c>
      <c r="BJ170" s="3" t="s">
        <v>81</v>
      </c>
      <c r="BK170" s="177" t="n">
        <f aca="false">ROUND(I170*H170,2)</f>
        <v>0</v>
      </c>
      <c r="BL170" s="3" t="s">
        <v>273</v>
      </c>
      <c r="BM170" s="176" t="s">
        <v>3576</v>
      </c>
    </row>
    <row r="171" s="22" customFormat="true" ht="36" hidden="false" customHeight="true" outlineLevel="0" collapsed="false">
      <c r="B171" s="164"/>
      <c r="C171" s="165" t="s">
        <v>491</v>
      </c>
      <c r="D171" s="165" t="s">
        <v>167</v>
      </c>
      <c r="E171" s="166" t="s">
        <v>3577</v>
      </c>
      <c r="F171" s="167" t="s">
        <v>3578</v>
      </c>
      <c r="G171" s="168" t="s">
        <v>403</v>
      </c>
      <c r="H171" s="169" t="n">
        <v>1</v>
      </c>
      <c r="I171" s="170"/>
      <c r="J171" s="171" t="n">
        <f aca="false">ROUND(I171*H171,2)</f>
        <v>0</v>
      </c>
      <c r="K171" s="167" t="s">
        <v>171</v>
      </c>
      <c r="L171" s="23"/>
      <c r="M171" s="172"/>
      <c r="N171" s="173" t="s">
        <v>44</v>
      </c>
      <c r="O171" s="54"/>
      <c r="P171" s="174" t="n">
        <f aca="false">O171*H171</f>
        <v>0</v>
      </c>
      <c r="Q171" s="174" t="n">
        <v>0.0257</v>
      </c>
      <c r="R171" s="174" t="n">
        <f aca="false">Q171*H171</f>
        <v>0.0257</v>
      </c>
      <c r="S171" s="174" t="n">
        <v>0</v>
      </c>
      <c r="T171" s="174" t="n">
        <f aca="false">S171*H171</f>
        <v>0</v>
      </c>
      <c r="U171" s="175"/>
      <c r="AR171" s="176" t="s">
        <v>273</v>
      </c>
      <c r="AT171" s="176" t="s">
        <v>167</v>
      </c>
      <c r="AU171" s="176" t="s">
        <v>83</v>
      </c>
      <c r="AY171" s="3" t="s">
        <v>165</v>
      </c>
      <c r="BE171" s="177" t="n">
        <f aca="false">IF(N171="základní",J171,0)</f>
        <v>0</v>
      </c>
      <c r="BF171" s="177" t="n">
        <f aca="false">IF(N171="snížená",J171,0)</f>
        <v>0</v>
      </c>
      <c r="BG171" s="177" t="n">
        <f aca="false">IF(N171="zákl. přenesená",J171,0)</f>
        <v>0</v>
      </c>
      <c r="BH171" s="177" t="n">
        <f aca="false">IF(N171="sníž. přenesená",J171,0)</f>
        <v>0</v>
      </c>
      <c r="BI171" s="177" t="n">
        <f aca="false">IF(N171="nulová",J171,0)</f>
        <v>0</v>
      </c>
      <c r="BJ171" s="3" t="s">
        <v>81</v>
      </c>
      <c r="BK171" s="177" t="n">
        <f aca="false">ROUND(I171*H171,2)</f>
        <v>0</v>
      </c>
      <c r="BL171" s="3" t="s">
        <v>273</v>
      </c>
      <c r="BM171" s="176" t="s">
        <v>3579</v>
      </c>
    </row>
    <row r="172" s="22" customFormat="true" ht="36" hidden="false" customHeight="true" outlineLevel="0" collapsed="false">
      <c r="B172" s="164"/>
      <c r="C172" s="165" t="s">
        <v>498</v>
      </c>
      <c r="D172" s="165" t="s">
        <v>167</v>
      </c>
      <c r="E172" s="166" t="s">
        <v>3580</v>
      </c>
      <c r="F172" s="167" t="s">
        <v>3581</v>
      </c>
      <c r="G172" s="168" t="s">
        <v>265</v>
      </c>
      <c r="H172" s="169" t="n">
        <v>1.304</v>
      </c>
      <c r="I172" s="170"/>
      <c r="J172" s="171" t="n">
        <f aca="false">ROUND(I172*H172,2)</f>
        <v>0</v>
      </c>
      <c r="K172" s="167" t="s">
        <v>171</v>
      </c>
      <c r="L172" s="23"/>
      <c r="M172" s="226"/>
      <c r="N172" s="227" t="s">
        <v>44</v>
      </c>
      <c r="O172" s="228"/>
      <c r="P172" s="229" t="n">
        <f aca="false">O172*H172</f>
        <v>0</v>
      </c>
      <c r="Q172" s="229" t="n">
        <v>0</v>
      </c>
      <c r="R172" s="229" t="n">
        <f aca="false">Q172*H172</f>
        <v>0</v>
      </c>
      <c r="S172" s="229" t="n">
        <v>0</v>
      </c>
      <c r="T172" s="229" t="n">
        <f aca="false">S172*H172</f>
        <v>0</v>
      </c>
      <c r="U172" s="230"/>
      <c r="AR172" s="176" t="s">
        <v>273</v>
      </c>
      <c r="AT172" s="176" t="s">
        <v>167</v>
      </c>
      <c r="AU172" s="176" t="s">
        <v>83</v>
      </c>
      <c r="AY172" s="3" t="s">
        <v>165</v>
      </c>
      <c r="BE172" s="177" t="n">
        <f aca="false">IF(N172="základní",J172,0)</f>
        <v>0</v>
      </c>
      <c r="BF172" s="177" t="n">
        <f aca="false">IF(N172="snížená",J172,0)</f>
        <v>0</v>
      </c>
      <c r="BG172" s="177" t="n">
        <f aca="false">IF(N172="zákl. přenesená",J172,0)</f>
        <v>0</v>
      </c>
      <c r="BH172" s="177" t="n">
        <f aca="false">IF(N172="sníž. přenesená",J172,0)</f>
        <v>0</v>
      </c>
      <c r="BI172" s="177" t="n">
        <f aca="false">IF(N172="nulová",J172,0)</f>
        <v>0</v>
      </c>
      <c r="BJ172" s="3" t="s">
        <v>81</v>
      </c>
      <c r="BK172" s="177" t="n">
        <f aca="false">ROUND(I172*H172,2)</f>
        <v>0</v>
      </c>
      <c r="BL172" s="3" t="s">
        <v>273</v>
      </c>
      <c r="BM172" s="176" t="s">
        <v>3582</v>
      </c>
    </row>
    <row r="173" s="22" customFormat="true" ht="7" hidden="false" customHeight="true" outlineLevel="0" collapsed="false">
      <c r="B173" s="38"/>
      <c r="C173" s="39"/>
      <c r="D173" s="39"/>
      <c r="E173" s="39"/>
      <c r="F173" s="39"/>
      <c r="G173" s="39"/>
      <c r="H173" s="39"/>
      <c r="I173" s="122"/>
      <c r="J173" s="39"/>
      <c r="K173" s="39"/>
      <c r="L173" s="23"/>
    </row>
  </sheetData>
  <sheetProtection algorithmName="SHA-512" hashValue="6eMG3HcilpsWsfiLD+YuffrNTXKqjYbAcKLelYzJTD5ovDQj+hs4ShYuEoFGcb7Xa4NcZK4lSUUSQ4OQSv7XVg==" saltValue="oeaQeA1jaZARhrDvAVH/4w==" spinCount="100000" sheet="true" objects="true" scenarios="true"/>
  <autoFilter ref="C84:K172"/>
  <mergeCells count="9">
    <mergeCell ref="L2:V2"/>
    <mergeCell ref="E7:H7"/>
    <mergeCell ref="E9:H9"/>
    <mergeCell ref="E18:H18"/>
    <mergeCell ref="E27:H27"/>
    <mergeCell ref="E48:H48"/>
    <mergeCell ref="E50:H50"/>
    <mergeCell ref="E75:H75"/>
    <mergeCell ref="E77:H77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1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8.76953125" defaultRowHeight="11" zeroHeight="false" outlineLevelRow="0" outlineLevelCol="0"/>
  <cols>
    <col collapsed="false" customWidth="true" hidden="false" outlineLevel="0" max="1" min="1" style="0" width="8.25"/>
    <col collapsed="false" customWidth="true" hidden="false" outlineLevel="0" max="2" min="2" style="0" width="1.75"/>
    <col collapsed="false" customWidth="true" hidden="false" outlineLevel="0" max="4" min="3" style="0" width="4.25"/>
    <col collapsed="false" customWidth="true" hidden="false" outlineLevel="0" max="5" min="5" style="0" width="17.25"/>
    <col collapsed="false" customWidth="true" hidden="false" outlineLevel="0" max="6" min="6" style="0" width="50.75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95" width="20.25"/>
    <col collapsed="false" customWidth="true" hidden="false" outlineLevel="0" max="11" min="10" style="0" width="20.25"/>
    <col collapsed="false" customWidth="true" hidden="false" outlineLevel="0" max="12" min="12" style="0" width="9.25"/>
    <col collapsed="false" customWidth="true" hidden="true" outlineLevel="0" max="13" min="13" style="0" width="10.75"/>
    <col collapsed="false" customWidth="true" hidden="true" outlineLevel="0" max="14" min="14" style="0" width="9.25"/>
    <col collapsed="false" customWidth="true" hidden="true" outlineLevel="0" max="21" min="15" style="0" width="14.25"/>
    <col collapsed="false" customWidth="true" hidden="false" outlineLevel="0" max="22" min="22" style="0" width="12.25"/>
    <col collapsed="false" customWidth="true" hidden="false" outlineLevel="0" max="23" min="23" style="0" width="16.25"/>
    <col collapsed="false" customWidth="true" hidden="false" outlineLevel="0" max="24" min="24" style="0" width="12.25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5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5"/>
    <col collapsed="false" customWidth="true" hidden="true" outlineLevel="0" max="65" min="44" style="0" width="9.25"/>
  </cols>
  <sheetData>
    <row r="2" customFormat="false" ht="37" hidden="false" customHeight="true" outlineLevel="0" collapsed="false"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92</v>
      </c>
    </row>
    <row r="3" customFormat="false" ht="7" hidden="false" customHeight="true" outlineLevel="0" collapsed="false">
      <c r="B3" s="4"/>
      <c r="C3" s="5"/>
      <c r="D3" s="5"/>
      <c r="E3" s="5"/>
      <c r="F3" s="5"/>
      <c r="G3" s="5"/>
      <c r="H3" s="5"/>
      <c r="I3" s="96"/>
      <c r="J3" s="5"/>
      <c r="K3" s="5"/>
      <c r="L3" s="6"/>
      <c r="AT3" s="3" t="s">
        <v>83</v>
      </c>
    </row>
    <row r="4" customFormat="false" ht="25" hidden="false" customHeight="true" outlineLevel="0" collapsed="false">
      <c r="B4" s="6"/>
      <c r="D4" s="7" t="s">
        <v>108</v>
      </c>
      <c r="L4" s="6"/>
      <c r="M4" s="97" t="s">
        <v>10</v>
      </c>
      <c r="AT4" s="3" t="s">
        <v>3</v>
      </c>
    </row>
    <row r="5" customFormat="false" ht="7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16</v>
      </c>
      <c r="L6" s="6"/>
    </row>
    <row r="7" customFormat="false" ht="16.5" hidden="false" customHeight="true" outlineLevel="0" collapsed="false">
      <c r="B7" s="6"/>
      <c r="E7" s="98" t="str">
        <f aca="false">'Rekapitulace stavby'!K6</f>
        <v>Rekonstrukce MŠ Štěpánov</v>
      </c>
      <c r="F7" s="98"/>
      <c r="G7" s="98"/>
      <c r="H7" s="98"/>
      <c r="L7" s="6"/>
    </row>
    <row r="8" s="22" customFormat="true" ht="12" hidden="false" customHeight="true" outlineLevel="0" collapsed="false">
      <c r="B8" s="23"/>
      <c r="D8" s="15" t="s">
        <v>109</v>
      </c>
      <c r="I8" s="99"/>
      <c r="L8" s="23"/>
    </row>
    <row r="9" s="22" customFormat="true" ht="37" hidden="false" customHeight="true" outlineLevel="0" collapsed="false">
      <c r="B9" s="23"/>
      <c r="E9" s="100" t="s">
        <v>3583</v>
      </c>
      <c r="F9" s="100"/>
      <c r="G9" s="100"/>
      <c r="H9" s="100"/>
      <c r="I9" s="99"/>
      <c r="L9" s="23"/>
    </row>
    <row r="10" s="22" customFormat="true" ht="11" hidden="false" customHeight="false" outlineLevel="0" collapsed="false">
      <c r="B10" s="23"/>
      <c r="I10" s="99"/>
      <c r="L10" s="23"/>
    </row>
    <row r="11" s="22" customFormat="true" ht="12" hidden="false" customHeight="true" outlineLevel="0" collapsed="false">
      <c r="B11" s="23"/>
      <c r="D11" s="15" t="s">
        <v>18</v>
      </c>
      <c r="F11" s="16" t="s">
        <v>19</v>
      </c>
      <c r="I11" s="101" t="s">
        <v>20</v>
      </c>
      <c r="J11" s="16"/>
      <c r="L11" s="23"/>
    </row>
    <row r="12" s="22" customFormat="true" ht="12" hidden="false" customHeight="true" outlineLevel="0" collapsed="false">
      <c r="B12" s="23"/>
      <c r="D12" s="15" t="s">
        <v>21</v>
      </c>
      <c r="F12" s="16" t="s">
        <v>22</v>
      </c>
      <c r="I12" s="101" t="s">
        <v>23</v>
      </c>
      <c r="J12" s="102" t="str">
        <f aca="false">'Rekapitulace stavby'!AN8</f>
        <v>30. 3. 2020</v>
      </c>
      <c r="L12" s="23"/>
    </row>
    <row r="13" s="22" customFormat="true" ht="11" hidden="false" customHeight="true" outlineLevel="0" collapsed="false">
      <c r="B13" s="23"/>
      <c r="I13" s="99"/>
      <c r="L13" s="23"/>
    </row>
    <row r="14" s="22" customFormat="true" ht="12" hidden="false" customHeight="true" outlineLevel="0" collapsed="false">
      <c r="B14" s="23"/>
      <c r="D14" s="15" t="s">
        <v>25</v>
      </c>
      <c r="I14" s="101" t="s">
        <v>26</v>
      </c>
      <c r="J14" s="16" t="s">
        <v>27</v>
      </c>
      <c r="L14" s="23"/>
    </row>
    <row r="15" s="22" customFormat="true" ht="18" hidden="false" customHeight="true" outlineLevel="0" collapsed="false">
      <c r="B15" s="23"/>
      <c r="E15" s="16" t="s">
        <v>28</v>
      </c>
      <c r="I15" s="101" t="s">
        <v>29</v>
      </c>
      <c r="J15" s="16" t="s">
        <v>30</v>
      </c>
      <c r="L15" s="23"/>
    </row>
    <row r="16" s="22" customFormat="true" ht="7" hidden="false" customHeight="true" outlineLevel="0" collapsed="false">
      <c r="B16" s="23"/>
      <c r="I16" s="99"/>
      <c r="L16" s="23"/>
    </row>
    <row r="17" s="22" customFormat="true" ht="12" hidden="false" customHeight="true" outlineLevel="0" collapsed="false">
      <c r="B17" s="23"/>
      <c r="D17" s="15" t="s">
        <v>31</v>
      </c>
      <c r="I17" s="101" t="s">
        <v>26</v>
      </c>
      <c r="J17" s="17" t="str">
        <f aca="false">'Rekapitulace stavby'!AN13</f>
        <v>Vyplň údaj</v>
      </c>
      <c r="L17" s="23"/>
    </row>
    <row r="18" s="22" customFormat="true" ht="18" hidden="false" customHeight="true" outlineLevel="0" collapsed="false">
      <c r="B18" s="23"/>
      <c r="E18" s="103" t="str">
        <f aca="false">'Rekapitulace stavby'!E14</f>
        <v>Vyplň údaj</v>
      </c>
      <c r="F18" s="103"/>
      <c r="G18" s="103"/>
      <c r="H18" s="103"/>
      <c r="I18" s="101" t="s">
        <v>29</v>
      </c>
      <c r="J18" s="17" t="str">
        <f aca="false">'Rekapitulace stavby'!AN14</f>
        <v>Vyplň údaj</v>
      </c>
      <c r="L18" s="23"/>
    </row>
    <row r="19" s="22" customFormat="true" ht="7" hidden="false" customHeight="true" outlineLevel="0" collapsed="false">
      <c r="B19" s="23"/>
      <c r="I19" s="99"/>
      <c r="L19" s="23"/>
    </row>
    <row r="20" s="22" customFormat="true" ht="12" hidden="false" customHeight="true" outlineLevel="0" collapsed="false">
      <c r="B20" s="23"/>
      <c r="D20" s="15" t="s">
        <v>33</v>
      </c>
      <c r="I20" s="101" t="s">
        <v>26</v>
      </c>
      <c r="J20" s="16" t="s">
        <v>27</v>
      </c>
      <c r="L20" s="23"/>
    </row>
    <row r="21" s="22" customFormat="true" ht="18" hidden="false" customHeight="true" outlineLevel="0" collapsed="false">
      <c r="B21" s="23"/>
      <c r="E21" s="16" t="s">
        <v>34</v>
      </c>
      <c r="I21" s="101" t="s">
        <v>29</v>
      </c>
      <c r="J21" s="16" t="s">
        <v>30</v>
      </c>
      <c r="L21" s="23"/>
    </row>
    <row r="22" s="22" customFormat="true" ht="7" hidden="false" customHeight="true" outlineLevel="0" collapsed="false">
      <c r="B22" s="23"/>
      <c r="I22" s="99"/>
      <c r="L22" s="23"/>
    </row>
    <row r="23" s="22" customFormat="true" ht="12" hidden="false" customHeight="true" outlineLevel="0" collapsed="false">
      <c r="B23" s="23"/>
      <c r="D23" s="15" t="s">
        <v>35</v>
      </c>
      <c r="I23" s="101" t="s">
        <v>26</v>
      </c>
      <c r="J23" s="16" t="s">
        <v>27</v>
      </c>
      <c r="L23" s="23"/>
    </row>
    <row r="24" s="22" customFormat="true" ht="18" hidden="false" customHeight="true" outlineLevel="0" collapsed="false">
      <c r="B24" s="23"/>
      <c r="E24" s="16" t="s">
        <v>36</v>
      </c>
      <c r="I24" s="101" t="s">
        <v>29</v>
      </c>
      <c r="J24" s="16" t="s">
        <v>30</v>
      </c>
      <c r="L24" s="23"/>
    </row>
    <row r="25" s="22" customFormat="true" ht="7" hidden="false" customHeight="true" outlineLevel="0" collapsed="false">
      <c r="B25" s="23"/>
      <c r="I25" s="99"/>
      <c r="L25" s="23"/>
    </row>
    <row r="26" s="22" customFormat="true" ht="12" hidden="false" customHeight="true" outlineLevel="0" collapsed="false">
      <c r="B26" s="23"/>
      <c r="D26" s="15" t="s">
        <v>37</v>
      </c>
      <c r="I26" s="99"/>
      <c r="L26" s="23"/>
    </row>
    <row r="27" s="104" customFormat="true" ht="16.5" hidden="false" customHeight="true" outlineLevel="0" collapsed="false">
      <c r="B27" s="105"/>
      <c r="E27" s="20" t="s">
        <v>111</v>
      </c>
      <c r="F27" s="20"/>
      <c r="G27" s="20"/>
      <c r="H27" s="20"/>
      <c r="I27" s="106"/>
      <c r="L27" s="105"/>
    </row>
    <row r="28" s="22" customFormat="true" ht="7" hidden="false" customHeight="true" outlineLevel="0" collapsed="false">
      <c r="B28" s="23"/>
      <c r="I28" s="99"/>
      <c r="L28" s="23"/>
    </row>
    <row r="29" s="22" customFormat="true" ht="7" hidden="false" customHeight="true" outlineLevel="0" collapsed="false">
      <c r="B29" s="23"/>
      <c r="D29" s="52"/>
      <c r="E29" s="52"/>
      <c r="F29" s="52"/>
      <c r="G29" s="52"/>
      <c r="H29" s="52"/>
      <c r="I29" s="107"/>
      <c r="J29" s="52"/>
      <c r="K29" s="52"/>
      <c r="L29" s="23"/>
    </row>
    <row r="30" s="22" customFormat="true" ht="25.25" hidden="false" customHeight="true" outlineLevel="0" collapsed="false">
      <c r="B30" s="23"/>
      <c r="D30" s="108" t="s">
        <v>39</v>
      </c>
      <c r="I30" s="99"/>
      <c r="J30" s="109" t="n">
        <f aca="false">ROUND(J81, 2)</f>
        <v>0</v>
      </c>
      <c r="L30" s="23"/>
    </row>
    <row r="31" s="22" customFormat="true" ht="7" hidden="false" customHeight="true" outlineLevel="0" collapsed="false">
      <c r="B31" s="23"/>
      <c r="D31" s="52"/>
      <c r="E31" s="52"/>
      <c r="F31" s="52"/>
      <c r="G31" s="52"/>
      <c r="H31" s="52"/>
      <c r="I31" s="107"/>
      <c r="J31" s="52"/>
      <c r="K31" s="52"/>
      <c r="L31" s="23"/>
    </row>
    <row r="32" s="22" customFormat="true" ht="14.5" hidden="false" customHeight="true" outlineLevel="0" collapsed="false">
      <c r="B32" s="23"/>
      <c r="F32" s="110" t="s">
        <v>41</v>
      </c>
      <c r="I32" s="111" t="s">
        <v>40</v>
      </c>
      <c r="J32" s="110" t="s">
        <v>42</v>
      </c>
      <c r="L32" s="23"/>
    </row>
    <row r="33" s="22" customFormat="true" ht="14.5" hidden="false" customHeight="true" outlineLevel="0" collapsed="false">
      <c r="B33" s="23"/>
      <c r="D33" s="112" t="s">
        <v>43</v>
      </c>
      <c r="E33" s="15" t="s">
        <v>44</v>
      </c>
      <c r="F33" s="113" t="n">
        <f aca="false">ROUND((SUM(BE81:BE126)),  2)</f>
        <v>0</v>
      </c>
      <c r="I33" s="114" t="n">
        <v>0.21</v>
      </c>
      <c r="J33" s="113" t="n">
        <f aca="false">ROUND(((SUM(BE81:BE126))*I33),  2)</f>
        <v>0</v>
      </c>
      <c r="L33" s="23"/>
    </row>
    <row r="34" s="22" customFormat="true" ht="14.5" hidden="false" customHeight="true" outlineLevel="0" collapsed="false">
      <c r="B34" s="23"/>
      <c r="E34" s="15" t="s">
        <v>45</v>
      </c>
      <c r="F34" s="113" t="n">
        <f aca="false">ROUND((SUM(BF81:BF126)),  2)</f>
        <v>0</v>
      </c>
      <c r="I34" s="114" t="n">
        <v>0.15</v>
      </c>
      <c r="J34" s="113" t="n">
        <f aca="false">ROUND(((SUM(BF81:BF126))*I34),  2)</f>
        <v>0</v>
      </c>
      <c r="L34" s="23"/>
    </row>
    <row r="35" s="22" customFormat="true" ht="14.5" hidden="true" customHeight="true" outlineLevel="0" collapsed="false">
      <c r="B35" s="23"/>
      <c r="E35" s="15" t="s">
        <v>46</v>
      </c>
      <c r="F35" s="113" t="n">
        <f aca="false">ROUND((SUM(BG81:BG126)),  2)</f>
        <v>0</v>
      </c>
      <c r="I35" s="114" t="n">
        <v>0.21</v>
      </c>
      <c r="J35" s="113" t="n">
        <f aca="false">0</f>
        <v>0</v>
      </c>
      <c r="L35" s="23"/>
    </row>
    <row r="36" s="22" customFormat="true" ht="14.5" hidden="true" customHeight="true" outlineLevel="0" collapsed="false">
      <c r="B36" s="23"/>
      <c r="E36" s="15" t="s">
        <v>47</v>
      </c>
      <c r="F36" s="113" t="n">
        <f aca="false">ROUND((SUM(BH81:BH126)),  2)</f>
        <v>0</v>
      </c>
      <c r="I36" s="114" t="n">
        <v>0.15</v>
      </c>
      <c r="J36" s="113" t="n">
        <f aca="false">0</f>
        <v>0</v>
      </c>
      <c r="L36" s="23"/>
    </row>
    <row r="37" s="22" customFormat="true" ht="14.5" hidden="true" customHeight="true" outlineLevel="0" collapsed="false">
      <c r="B37" s="23"/>
      <c r="E37" s="15" t="s">
        <v>48</v>
      </c>
      <c r="F37" s="113" t="n">
        <f aca="false">ROUND((SUM(BI81:BI126)),  2)</f>
        <v>0</v>
      </c>
      <c r="I37" s="114" t="n">
        <v>0</v>
      </c>
      <c r="J37" s="113" t="n">
        <f aca="false">0</f>
        <v>0</v>
      </c>
      <c r="L37" s="23"/>
    </row>
    <row r="38" s="22" customFormat="true" ht="7" hidden="false" customHeight="true" outlineLevel="0" collapsed="false">
      <c r="B38" s="23"/>
      <c r="I38" s="99"/>
      <c r="L38" s="23"/>
    </row>
    <row r="39" s="22" customFormat="true" ht="25.25" hidden="false" customHeight="true" outlineLevel="0" collapsed="false">
      <c r="B39" s="23"/>
      <c r="C39" s="115"/>
      <c r="D39" s="116" t="s">
        <v>49</v>
      </c>
      <c r="E39" s="57"/>
      <c r="F39" s="57"/>
      <c r="G39" s="117" t="s">
        <v>50</v>
      </c>
      <c r="H39" s="118" t="s">
        <v>51</v>
      </c>
      <c r="I39" s="119"/>
      <c r="J39" s="120" t="n">
        <f aca="false">SUM(J30:J37)</f>
        <v>0</v>
      </c>
      <c r="K39" s="121"/>
      <c r="L39" s="23"/>
    </row>
    <row r="40" s="22" customFormat="true" ht="14.5" hidden="false" customHeight="true" outlineLevel="0" collapsed="false">
      <c r="B40" s="38"/>
      <c r="C40" s="39"/>
      <c r="D40" s="39"/>
      <c r="E40" s="39"/>
      <c r="F40" s="39"/>
      <c r="G40" s="39"/>
      <c r="H40" s="39"/>
      <c r="I40" s="122"/>
      <c r="J40" s="39"/>
      <c r="K40" s="39"/>
      <c r="L40" s="23"/>
    </row>
    <row r="44" s="22" customFormat="true" ht="7" hidden="false" customHeight="true" outlineLevel="0" collapsed="false">
      <c r="B44" s="40"/>
      <c r="C44" s="41"/>
      <c r="D44" s="41"/>
      <c r="E44" s="41"/>
      <c r="F44" s="41"/>
      <c r="G44" s="41"/>
      <c r="H44" s="41"/>
      <c r="I44" s="123"/>
      <c r="J44" s="41"/>
      <c r="K44" s="41"/>
      <c r="L44" s="23"/>
    </row>
    <row r="45" s="22" customFormat="true" ht="25" hidden="false" customHeight="true" outlineLevel="0" collapsed="false">
      <c r="B45" s="23"/>
      <c r="C45" s="7" t="s">
        <v>112</v>
      </c>
      <c r="I45" s="99"/>
      <c r="L45" s="23"/>
    </row>
    <row r="46" s="22" customFormat="true" ht="7" hidden="false" customHeight="true" outlineLevel="0" collapsed="false">
      <c r="B46" s="23"/>
      <c r="I46" s="99"/>
      <c r="L46" s="23"/>
    </row>
    <row r="47" s="22" customFormat="true" ht="12" hidden="false" customHeight="true" outlineLevel="0" collapsed="false">
      <c r="B47" s="23"/>
      <c r="C47" s="15" t="s">
        <v>16</v>
      </c>
      <c r="I47" s="99"/>
      <c r="L47" s="23"/>
    </row>
    <row r="48" s="22" customFormat="true" ht="16.5" hidden="false" customHeight="true" outlineLevel="0" collapsed="false">
      <c r="B48" s="23"/>
      <c r="E48" s="98" t="str">
        <f aca="false">E7</f>
        <v>Rekonstrukce MŠ Štěpánov</v>
      </c>
      <c r="F48" s="98"/>
      <c r="G48" s="98"/>
      <c r="H48" s="98"/>
      <c r="I48" s="99"/>
      <c r="L48" s="23"/>
    </row>
    <row r="49" s="22" customFormat="true" ht="12" hidden="false" customHeight="true" outlineLevel="0" collapsed="false">
      <c r="B49" s="23"/>
      <c r="C49" s="15" t="s">
        <v>109</v>
      </c>
      <c r="I49" s="99"/>
      <c r="L49" s="23"/>
    </row>
    <row r="50" s="22" customFormat="true" ht="16.5" hidden="false" customHeight="true" outlineLevel="0" collapsed="false">
      <c r="B50" s="23"/>
      <c r="E50" s="100" t="str">
        <f aca="false">E9</f>
        <v>9-04 - Elektroinstalace</v>
      </c>
      <c r="F50" s="100"/>
      <c r="G50" s="100"/>
      <c r="H50" s="100"/>
      <c r="I50" s="99"/>
      <c r="L50" s="23"/>
    </row>
    <row r="51" s="22" customFormat="true" ht="7" hidden="false" customHeight="true" outlineLevel="0" collapsed="false">
      <c r="B51" s="23"/>
      <c r="I51" s="99"/>
      <c r="L51" s="23"/>
    </row>
    <row r="52" s="22" customFormat="true" ht="12" hidden="false" customHeight="true" outlineLevel="0" collapsed="false">
      <c r="B52" s="23"/>
      <c r="C52" s="15" t="s">
        <v>21</v>
      </c>
      <c r="F52" s="16" t="str">
        <f aca="false">F12</f>
        <v>Štěpánov</v>
      </c>
      <c r="I52" s="101" t="s">
        <v>23</v>
      </c>
      <c r="J52" s="102" t="str">
        <f aca="false">IF(J12="","",J12)</f>
        <v>30. 3. 2020</v>
      </c>
      <c r="L52" s="23"/>
    </row>
    <row r="53" s="22" customFormat="true" ht="7" hidden="false" customHeight="true" outlineLevel="0" collapsed="false">
      <c r="B53" s="23"/>
      <c r="I53" s="99"/>
      <c r="L53" s="23"/>
    </row>
    <row r="54" s="22" customFormat="true" ht="28" hidden="false" customHeight="true" outlineLevel="0" collapsed="false">
      <c r="B54" s="23"/>
      <c r="C54" s="15" t="s">
        <v>25</v>
      </c>
      <c r="F54" s="16" t="str">
        <f aca="false">E15</f>
        <v>Obec Štěpánov, Horní 444/7, Štěpánov</v>
      </c>
      <c r="I54" s="101" t="s">
        <v>33</v>
      </c>
      <c r="J54" s="124" t="str">
        <f aca="false">E21</f>
        <v>SPZ DESIGN, s.r.o</v>
      </c>
      <c r="L54" s="23"/>
    </row>
    <row r="55" s="22" customFormat="true" ht="15.25" hidden="false" customHeight="true" outlineLevel="0" collapsed="false">
      <c r="B55" s="23"/>
      <c r="C55" s="15" t="s">
        <v>31</v>
      </c>
      <c r="F55" s="16" t="str">
        <f aca="false">IF(E18="","",E18)</f>
        <v>Vyplň údaj</v>
      </c>
      <c r="I55" s="101" t="s">
        <v>35</v>
      </c>
      <c r="J55" s="124" t="str">
        <f aca="false">E24</f>
        <v>Ing.Zavadil</v>
      </c>
      <c r="L55" s="23"/>
    </row>
    <row r="56" s="22" customFormat="true" ht="10.25" hidden="false" customHeight="true" outlineLevel="0" collapsed="false">
      <c r="B56" s="23"/>
      <c r="I56" s="99"/>
      <c r="L56" s="23"/>
    </row>
    <row r="57" s="22" customFormat="true" ht="29.25" hidden="false" customHeight="true" outlineLevel="0" collapsed="false">
      <c r="B57" s="23"/>
      <c r="C57" s="125" t="s">
        <v>113</v>
      </c>
      <c r="D57" s="115"/>
      <c r="E57" s="115"/>
      <c r="F57" s="115"/>
      <c r="G57" s="115"/>
      <c r="H57" s="115"/>
      <c r="I57" s="126"/>
      <c r="J57" s="127" t="s">
        <v>114</v>
      </c>
      <c r="K57" s="115"/>
      <c r="L57" s="23"/>
    </row>
    <row r="58" s="22" customFormat="true" ht="10.25" hidden="false" customHeight="true" outlineLevel="0" collapsed="false">
      <c r="B58" s="23"/>
      <c r="I58" s="99"/>
      <c r="L58" s="23"/>
    </row>
    <row r="59" s="22" customFormat="true" ht="23" hidden="false" customHeight="true" outlineLevel="0" collapsed="false">
      <c r="B59" s="23"/>
      <c r="C59" s="128" t="s">
        <v>71</v>
      </c>
      <c r="I59" s="99"/>
      <c r="J59" s="109" t="n">
        <f aca="false">J81</f>
        <v>0</v>
      </c>
      <c r="L59" s="23"/>
      <c r="AU59" s="3" t="s">
        <v>115</v>
      </c>
    </row>
    <row r="60" s="129" customFormat="true" ht="25" hidden="false" customHeight="true" outlineLevel="0" collapsed="false">
      <c r="B60" s="130"/>
      <c r="D60" s="131" t="s">
        <v>147</v>
      </c>
      <c r="E60" s="132"/>
      <c r="F60" s="132"/>
      <c r="G60" s="132"/>
      <c r="H60" s="132"/>
      <c r="I60" s="133"/>
      <c r="J60" s="134" t="n">
        <f aca="false">J82</f>
        <v>0</v>
      </c>
      <c r="L60" s="130"/>
    </row>
    <row r="61" s="135" customFormat="true" ht="20" hidden="false" customHeight="true" outlineLevel="0" collapsed="false">
      <c r="B61" s="136"/>
      <c r="D61" s="137" t="s">
        <v>3584</v>
      </c>
      <c r="E61" s="138"/>
      <c r="F61" s="138"/>
      <c r="G61" s="138"/>
      <c r="H61" s="138"/>
      <c r="I61" s="139"/>
      <c r="J61" s="140" t="n">
        <f aca="false">J83</f>
        <v>0</v>
      </c>
      <c r="L61" s="136"/>
    </row>
    <row r="62" s="22" customFormat="true" ht="21.75" hidden="false" customHeight="true" outlineLevel="0" collapsed="false">
      <c r="B62" s="23"/>
      <c r="I62" s="99"/>
      <c r="L62" s="23"/>
    </row>
    <row r="63" s="22" customFormat="true" ht="7" hidden="false" customHeight="true" outlineLevel="0" collapsed="false">
      <c r="B63" s="38"/>
      <c r="C63" s="39"/>
      <c r="D63" s="39"/>
      <c r="E63" s="39"/>
      <c r="F63" s="39"/>
      <c r="G63" s="39"/>
      <c r="H63" s="39"/>
      <c r="I63" s="122"/>
      <c r="J63" s="39"/>
      <c r="K63" s="39"/>
      <c r="L63" s="23"/>
    </row>
    <row r="67" s="22" customFormat="true" ht="7" hidden="false" customHeight="true" outlineLevel="0" collapsed="false">
      <c r="B67" s="40"/>
      <c r="C67" s="41"/>
      <c r="D67" s="41"/>
      <c r="E67" s="41"/>
      <c r="F67" s="41"/>
      <c r="G67" s="41"/>
      <c r="H67" s="41"/>
      <c r="I67" s="123"/>
      <c r="J67" s="41"/>
      <c r="K67" s="41"/>
      <c r="L67" s="23"/>
    </row>
    <row r="68" s="22" customFormat="true" ht="25" hidden="false" customHeight="true" outlineLevel="0" collapsed="false">
      <c r="B68" s="23"/>
      <c r="C68" s="7" t="s">
        <v>149</v>
      </c>
      <c r="I68" s="99"/>
      <c r="L68" s="23"/>
    </row>
    <row r="69" s="22" customFormat="true" ht="7" hidden="false" customHeight="true" outlineLevel="0" collapsed="false">
      <c r="B69" s="23"/>
      <c r="I69" s="99"/>
      <c r="L69" s="23"/>
    </row>
    <row r="70" s="22" customFormat="true" ht="12" hidden="false" customHeight="true" outlineLevel="0" collapsed="false">
      <c r="B70" s="23"/>
      <c r="C70" s="15" t="s">
        <v>16</v>
      </c>
      <c r="I70" s="99"/>
      <c r="L70" s="23"/>
    </row>
    <row r="71" s="22" customFormat="true" ht="16.5" hidden="false" customHeight="true" outlineLevel="0" collapsed="false">
      <c r="B71" s="23"/>
      <c r="E71" s="98" t="str">
        <f aca="false">E7</f>
        <v>Rekonstrukce MŠ Štěpánov</v>
      </c>
      <c r="F71" s="98"/>
      <c r="G71" s="98"/>
      <c r="H71" s="98"/>
      <c r="I71" s="99"/>
      <c r="L71" s="23"/>
    </row>
    <row r="72" s="22" customFormat="true" ht="12" hidden="false" customHeight="true" outlineLevel="0" collapsed="false">
      <c r="B72" s="23"/>
      <c r="C72" s="15" t="s">
        <v>109</v>
      </c>
      <c r="I72" s="99"/>
      <c r="L72" s="23"/>
    </row>
    <row r="73" s="22" customFormat="true" ht="16.5" hidden="false" customHeight="true" outlineLevel="0" collapsed="false">
      <c r="B73" s="23"/>
      <c r="E73" s="100" t="str">
        <f aca="false">E9</f>
        <v>9-04 - Elektroinstalace</v>
      </c>
      <c r="F73" s="100"/>
      <c r="G73" s="100"/>
      <c r="H73" s="100"/>
      <c r="I73" s="99"/>
      <c r="L73" s="23"/>
    </row>
    <row r="74" s="22" customFormat="true" ht="7" hidden="false" customHeight="true" outlineLevel="0" collapsed="false">
      <c r="B74" s="23"/>
      <c r="I74" s="99"/>
      <c r="L74" s="23"/>
    </row>
    <row r="75" s="22" customFormat="true" ht="12" hidden="false" customHeight="true" outlineLevel="0" collapsed="false">
      <c r="B75" s="23"/>
      <c r="C75" s="15" t="s">
        <v>21</v>
      </c>
      <c r="F75" s="16" t="str">
        <f aca="false">F12</f>
        <v>Štěpánov</v>
      </c>
      <c r="I75" s="101" t="s">
        <v>23</v>
      </c>
      <c r="J75" s="102" t="str">
        <f aca="false">IF(J12="","",J12)</f>
        <v>30. 3. 2020</v>
      </c>
      <c r="L75" s="23"/>
    </row>
    <row r="76" s="22" customFormat="true" ht="7" hidden="false" customHeight="true" outlineLevel="0" collapsed="false">
      <c r="B76" s="23"/>
      <c r="I76" s="99"/>
      <c r="L76" s="23"/>
    </row>
    <row r="77" s="22" customFormat="true" ht="28" hidden="false" customHeight="true" outlineLevel="0" collapsed="false">
      <c r="B77" s="23"/>
      <c r="C77" s="15" t="s">
        <v>25</v>
      </c>
      <c r="F77" s="16" t="str">
        <f aca="false">E15</f>
        <v>Obec Štěpánov, Horní 444/7, Štěpánov</v>
      </c>
      <c r="I77" s="101" t="s">
        <v>33</v>
      </c>
      <c r="J77" s="124" t="str">
        <f aca="false">E21</f>
        <v>SPZ DESIGN, s.r.o</v>
      </c>
      <c r="L77" s="23"/>
    </row>
    <row r="78" s="22" customFormat="true" ht="15.25" hidden="false" customHeight="true" outlineLevel="0" collapsed="false">
      <c r="B78" s="23"/>
      <c r="C78" s="15" t="s">
        <v>31</v>
      </c>
      <c r="F78" s="16" t="str">
        <f aca="false">IF(E18="","",E18)</f>
        <v>Vyplň údaj</v>
      </c>
      <c r="I78" s="101" t="s">
        <v>35</v>
      </c>
      <c r="J78" s="124" t="str">
        <f aca="false">E24</f>
        <v>Ing.Zavadil</v>
      </c>
      <c r="L78" s="23"/>
    </row>
    <row r="79" s="22" customFormat="true" ht="10.25" hidden="false" customHeight="true" outlineLevel="0" collapsed="false">
      <c r="B79" s="23"/>
      <c r="I79" s="99"/>
      <c r="L79" s="23"/>
    </row>
    <row r="80" s="141" customFormat="true" ht="29.25" hidden="false" customHeight="true" outlineLevel="0" collapsed="false">
      <c r="B80" s="142"/>
      <c r="C80" s="143" t="s">
        <v>150</v>
      </c>
      <c r="D80" s="144" t="s">
        <v>58</v>
      </c>
      <c r="E80" s="144" t="s">
        <v>54</v>
      </c>
      <c r="F80" s="144" t="s">
        <v>55</v>
      </c>
      <c r="G80" s="144" t="s">
        <v>151</v>
      </c>
      <c r="H80" s="144" t="s">
        <v>152</v>
      </c>
      <c r="I80" s="145" t="s">
        <v>153</v>
      </c>
      <c r="J80" s="144" t="s">
        <v>114</v>
      </c>
      <c r="K80" s="146" t="s">
        <v>154</v>
      </c>
      <c r="L80" s="142"/>
      <c r="M80" s="61"/>
      <c r="N80" s="62" t="s">
        <v>43</v>
      </c>
      <c r="O80" s="62" t="s">
        <v>155</v>
      </c>
      <c r="P80" s="62" t="s">
        <v>156</v>
      </c>
      <c r="Q80" s="62" t="s">
        <v>157</v>
      </c>
      <c r="R80" s="62" t="s">
        <v>158</v>
      </c>
      <c r="S80" s="62" t="s">
        <v>159</v>
      </c>
      <c r="T80" s="62" t="s">
        <v>160</v>
      </c>
      <c r="U80" s="63" t="s">
        <v>161</v>
      </c>
    </row>
    <row r="81" s="22" customFormat="true" ht="23" hidden="false" customHeight="true" outlineLevel="0" collapsed="false">
      <c r="B81" s="23"/>
      <c r="C81" s="67" t="s">
        <v>162</v>
      </c>
      <c r="I81" s="99"/>
      <c r="J81" s="147" t="n">
        <f aca="false">BK81</f>
        <v>0</v>
      </c>
      <c r="L81" s="23"/>
      <c r="M81" s="64"/>
      <c r="N81" s="52"/>
      <c r="O81" s="52"/>
      <c r="P81" s="148" t="n">
        <f aca="false">P82</f>
        <v>0</v>
      </c>
      <c r="Q81" s="52"/>
      <c r="R81" s="148" t="n">
        <f aca="false">R82</f>
        <v>0</v>
      </c>
      <c r="S81" s="52"/>
      <c r="T81" s="148" t="n">
        <f aca="false">T82</f>
        <v>0</v>
      </c>
      <c r="U81" s="53"/>
      <c r="AT81" s="3" t="s">
        <v>72</v>
      </c>
      <c r="AU81" s="3" t="s">
        <v>115</v>
      </c>
      <c r="BK81" s="149" t="n">
        <f aca="false">BK82</f>
        <v>0</v>
      </c>
    </row>
    <row r="82" s="150" customFormat="true" ht="26" hidden="false" customHeight="true" outlineLevel="0" collapsed="false">
      <c r="B82" s="151"/>
      <c r="D82" s="152" t="s">
        <v>72</v>
      </c>
      <c r="E82" s="153" t="s">
        <v>262</v>
      </c>
      <c r="F82" s="153" t="s">
        <v>2982</v>
      </c>
      <c r="I82" s="154"/>
      <c r="J82" s="155" t="n">
        <f aca="false">BK82</f>
        <v>0</v>
      </c>
      <c r="L82" s="151"/>
      <c r="M82" s="156"/>
      <c r="N82" s="157"/>
      <c r="O82" s="157"/>
      <c r="P82" s="158" t="n">
        <f aca="false">P83</f>
        <v>0</v>
      </c>
      <c r="Q82" s="157"/>
      <c r="R82" s="158" t="n">
        <f aca="false">R83</f>
        <v>0</v>
      </c>
      <c r="S82" s="157"/>
      <c r="T82" s="158" t="n">
        <f aca="false">T83</f>
        <v>0</v>
      </c>
      <c r="U82" s="159"/>
      <c r="AR82" s="152" t="s">
        <v>184</v>
      </c>
      <c r="AT82" s="160" t="s">
        <v>72</v>
      </c>
      <c r="AU82" s="160" t="s">
        <v>73</v>
      </c>
      <c r="AY82" s="152" t="s">
        <v>165</v>
      </c>
      <c r="BK82" s="161" t="n">
        <f aca="false">BK83</f>
        <v>0</v>
      </c>
    </row>
    <row r="83" s="150" customFormat="true" ht="23" hidden="false" customHeight="true" outlineLevel="0" collapsed="false">
      <c r="B83" s="151"/>
      <c r="D83" s="152" t="s">
        <v>72</v>
      </c>
      <c r="E83" s="162" t="s">
        <v>3585</v>
      </c>
      <c r="F83" s="162" t="s">
        <v>3586</v>
      </c>
      <c r="I83" s="154"/>
      <c r="J83" s="163" t="n">
        <f aca="false">BK83</f>
        <v>0</v>
      </c>
      <c r="L83" s="151"/>
      <c r="M83" s="156"/>
      <c r="N83" s="157"/>
      <c r="O83" s="157"/>
      <c r="P83" s="158" t="n">
        <f aca="false">SUM(P84:P126)</f>
        <v>0</v>
      </c>
      <c r="Q83" s="157"/>
      <c r="R83" s="158" t="n">
        <f aca="false">SUM(R84:R126)</f>
        <v>0</v>
      </c>
      <c r="S83" s="157"/>
      <c r="T83" s="158" t="n">
        <f aca="false">SUM(T84:T126)</f>
        <v>0</v>
      </c>
      <c r="U83" s="159"/>
      <c r="AR83" s="152" t="s">
        <v>184</v>
      </c>
      <c r="AT83" s="160" t="s">
        <v>72</v>
      </c>
      <c r="AU83" s="160" t="s">
        <v>81</v>
      </c>
      <c r="AY83" s="152" t="s">
        <v>165</v>
      </c>
      <c r="BK83" s="161" t="n">
        <f aca="false">SUM(BK84:BK126)</f>
        <v>0</v>
      </c>
    </row>
    <row r="84" s="22" customFormat="true" ht="16.5" hidden="false" customHeight="true" outlineLevel="0" collapsed="false">
      <c r="B84" s="164"/>
      <c r="C84" s="165" t="s">
        <v>81</v>
      </c>
      <c r="D84" s="165" t="s">
        <v>167</v>
      </c>
      <c r="E84" s="166" t="s">
        <v>3587</v>
      </c>
      <c r="F84" s="167" t="s">
        <v>3588</v>
      </c>
      <c r="G84" s="168" t="s">
        <v>403</v>
      </c>
      <c r="H84" s="169" t="n">
        <v>1</v>
      </c>
      <c r="I84" s="170"/>
      <c r="J84" s="171" t="n">
        <f aca="false">ROUND(I84*H84,2)</f>
        <v>0</v>
      </c>
      <c r="K84" s="167"/>
      <c r="L84" s="23"/>
      <c r="M84" s="172"/>
      <c r="N84" s="173" t="s">
        <v>44</v>
      </c>
      <c r="O84" s="54"/>
      <c r="P84" s="174" t="n">
        <f aca="false">O84*H84</f>
        <v>0</v>
      </c>
      <c r="Q84" s="174" t="n">
        <v>0</v>
      </c>
      <c r="R84" s="174" t="n">
        <f aca="false">Q84*H84</f>
        <v>0</v>
      </c>
      <c r="S84" s="174" t="n">
        <v>0</v>
      </c>
      <c r="T84" s="174" t="n">
        <f aca="false">S84*H84</f>
        <v>0</v>
      </c>
      <c r="U84" s="175"/>
      <c r="AR84" s="176" t="s">
        <v>683</v>
      </c>
      <c r="AT84" s="176" t="s">
        <v>167</v>
      </c>
      <c r="AU84" s="176" t="s">
        <v>83</v>
      </c>
      <c r="AY84" s="3" t="s">
        <v>165</v>
      </c>
      <c r="BE84" s="177" t="n">
        <f aca="false">IF(N84="základní",J84,0)</f>
        <v>0</v>
      </c>
      <c r="BF84" s="177" t="n">
        <f aca="false">IF(N84="snížená",J84,0)</f>
        <v>0</v>
      </c>
      <c r="BG84" s="177" t="n">
        <f aca="false">IF(N84="zákl. přenesená",J84,0)</f>
        <v>0</v>
      </c>
      <c r="BH84" s="177" t="n">
        <f aca="false">IF(N84="sníž. přenesená",J84,0)</f>
        <v>0</v>
      </c>
      <c r="BI84" s="177" t="n">
        <f aca="false">IF(N84="nulová",J84,0)</f>
        <v>0</v>
      </c>
      <c r="BJ84" s="3" t="s">
        <v>81</v>
      </c>
      <c r="BK84" s="177" t="n">
        <f aca="false">ROUND(I84*H84,2)</f>
        <v>0</v>
      </c>
      <c r="BL84" s="3" t="s">
        <v>683</v>
      </c>
      <c r="BM84" s="176" t="s">
        <v>3589</v>
      </c>
    </row>
    <row r="85" s="22" customFormat="true" ht="16.5" hidden="false" customHeight="true" outlineLevel="0" collapsed="false">
      <c r="B85" s="164"/>
      <c r="C85" s="165" t="s">
        <v>83</v>
      </c>
      <c r="D85" s="165" t="s">
        <v>167</v>
      </c>
      <c r="E85" s="166" t="s">
        <v>3590</v>
      </c>
      <c r="F85" s="167" t="s">
        <v>3591</v>
      </c>
      <c r="G85" s="168" t="s">
        <v>403</v>
      </c>
      <c r="H85" s="169" t="n">
        <v>1</v>
      </c>
      <c r="I85" s="170"/>
      <c r="J85" s="171" t="n">
        <f aca="false">ROUND(I85*H85,2)</f>
        <v>0</v>
      </c>
      <c r="K85" s="167"/>
      <c r="L85" s="23"/>
      <c r="M85" s="172"/>
      <c r="N85" s="173" t="s">
        <v>44</v>
      </c>
      <c r="O85" s="54"/>
      <c r="P85" s="174" t="n">
        <f aca="false">O85*H85</f>
        <v>0</v>
      </c>
      <c r="Q85" s="174" t="n">
        <v>0</v>
      </c>
      <c r="R85" s="174" t="n">
        <f aca="false">Q85*H85</f>
        <v>0</v>
      </c>
      <c r="S85" s="174" t="n">
        <v>0</v>
      </c>
      <c r="T85" s="174" t="n">
        <f aca="false">S85*H85</f>
        <v>0</v>
      </c>
      <c r="U85" s="175"/>
      <c r="AR85" s="176" t="s">
        <v>683</v>
      </c>
      <c r="AT85" s="176" t="s">
        <v>167</v>
      </c>
      <c r="AU85" s="176" t="s">
        <v>83</v>
      </c>
      <c r="AY85" s="3" t="s">
        <v>165</v>
      </c>
      <c r="BE85" s="177" t="n">
        <f aca="false">IF(N85="základní",J85,0)</f>
        <v>0</v>
      </c>
      <c r="BF85" s="177" t="n">
        <f aca="false">IF(N85="snížená",J85,0)</f>
        <v>0</v>
      </c>
      <c r="BG85" s="177" t="n">
        <f aca="false">IF(N85="zákl. přenesená",J85,0)</f>
        <v>0</v>
      </c>
      <c r="BH85" s="177" t="n">
        <f aca="false">IF(N85="sníž. přenesená",J85,0)</f>
        <v>0</v>
      </c>
      <c r="BI85" s="177" t="n">
        <f aca="false">IF(N85="nulová",J85,0)</f>
        <v>0</v>
      </c>
      <c r="BJ85" s="3" t="s">
        <v>81</v>
      </c>
      <c r="BK85" s="177" t="n">
        <f aca="false">ROUND(I85*H85,2)</f>
        <v>0</v>
      </c>
      <c r="BL85" s="3" t="s">
        <v>683</v>
      </c>
      <c r="BM85" s="176" t="s">
        <v>3592</v>
      </c>
    </row>
    <row r="86" s="22" customFormat="true" ht="16.5" hidden="false" customHeight="true" outlineLevel="0" collapsed="false">
      <c r="B86" s="164"/>
      <c r="C86" s="165" t="s">
        <v>184</v>
      </c>
      <c r="D86" s="165" t="s">
        <v>167</v>
      </c>
      <c r="E86" s="166" t="s">
        <v>3593</v>
      </c>
      <c r="F86" s="167" t="s">
        <v>3594</v>
      </c>
      <c r="G86" s="168" t="s">
        <v>403</v>
      </c>
      <c r="H86" s="169" t="n">
        <v>1</v>
      </c>
      <c r="I86" s="170"/>
      <c r="J86" s="171" t="n">
        <f aca="false">ROUND(I86*H86,2)</f>
        <v>0</v>
      </c>
      <c r="K86" s="167"/>
      <c r="L86" s="23"/>
      <c r="M86" s="172"/>
      <c r="N86" s="173" t="s">
        <v>44</v>
      </c>
      <c r="O86" s="54"/>
      <c r="P86" s="174" t="n">
        <f aca="false">O86*H86</f>
        <v>0</v>
      </c>
      <c r="Q86" s="174" t="n">
        <v>0</v>
      </c>
      <c r="R86" s="174" t="n">
        <f aca="false">Q86*H86</f>
        <v>0</v>
      </c>
      <c r="S86" s="174" t="n">
        <v>0</v>
      </c>
      <c r="T86" s="174" t="n">
        <f aca="false">S86*H86</f>
        <v>0</v>
      </c>
      <c r="U86" s="175"/>
      <c r="AR86" s="176" t="s">
        <v>683</v>
      </c>
      <c r="AT86" s="176" t="s">
        <v>167</v>
      </c>
      <c r="AU86" s="176" t="s">
        <v>83</v>
      </c>
      <c r="AY86" s="3" t="s">
        <v>165</v>
      </c>
      <c r="BE86" s="177" t="n">
        <f aca="false">IF(N86="základní",J86,0)</f>
        <v>0</v>
      </c>
      <c r="BF86" s="177" t="n">
        <f aca="false">IF(N86="snížená",J86,0)</f>
        <v>0</v>
      </c>
      <c r="BG86" s="177" t="n">
        <f aca="false">IF(N86="zákl. přenesená",J86,0)</f>
        <v>0</v>
      </c>
      <c r="BH86" s="177" t="n">
        <f aca="false">IF(N86="sníž. přenesená",J86,0)</f>
        <v>0</v>
      </c>
      <c r="BI86" s="177" t="n">
        <f aca="false">IF(N86="nulová",J86,0)</f>
        <v>0</v>
      </c>
      <c r="BJ86" s="3" t="s">
        <v>81</v>
      </c>
      <c r="BK86" s="177" t="n">
        <f aca="false">ROUND(I86*H86,2)</f>
        <v>0</v>
      </c>
      <c r="BL86" s="3" t="s">
        <v>683</v>
      </c>
      <c r="BM86" s="176" t="s">
        <v>3595</v>
      </c>
    </row>
    <row r="87" s="22" customFormat="true" ht="16.5" hidden="false" customHeight="true" outlineLevel="0" collapsed="false">
      <c r="B87" s="164"/>
      <c r="C87" s="165" t="s">
        <v>172</v>
      </c>
      <c r="D87" s="165" t="s">
        <v>167</v>
      </c>
      <c r="E87" s="166" t="s">
        <v>3596</v>
      </c>
      <c r="F87" s="167" t="s">
        <v>3597</v>
      </c>
      <c r="G87" s="168" t="s">
        <v>403</v>
      </c>
      <c r="H87" s="169" t="n">
        <v>1</v>
      </c>
      <c r="I87" s="170"/>
      <c r="J87" s="171" t="n">
        <f aca="false">ROUND(I87*H87,2)</f>
        <v>0</v>
      </c>
      <c r="K87" s="167"/>
      <c r="L87" s="23"/>
      <c r="M87" s="172"/>
      <c r="N87" s="173" t="s">
        <v>44</v>
      </c>
      <c r="O87" s="54"/>
      <c r="P87" s="174" t="n">
        <f aca="false">O87*H87</f>
        <v>0</v>
      </c>
      <c r="Q87" s="174" t="n">
        <v>0</v>
      </c>
      <c r="R87" s="174" t="n">
        <f aca="false">Q87*H87</f>
        <v>0</v>
      </c>
      <c r="S87" s="174" t="n">
        <v>0</v>
      </c>
      <c r="T87" s="174" t="n">
        <f aca="false">S87*H87</f>
        <v>0</v>
      </c>
      <c r="U87" s="175"/>
      <c r="AR87" s="176" t="s">
        <v>683</v>
      </c>
      <c r="AT87" s="176" t="s">
        <v>167</v>
      </c>
      <c r="AU87" s="176" t="s">
        <v>83</v>
      </c>
      <c r="AY87" s="3" t="s">
        <v>165</v>
      </c>
      <c r="BE87" s="177" t="n">
        <f aca="false">IF(N87="základní",J87,0)</f>
        <v>0</v>
      </c>
      <c r="BF87" s="177" t="n">
        <f aca="false">IF(N87="snížená",J87,0)</f>
        <v>0</v>
      </c>
      <c r="BG87" s="177" t="n">
        <f aca="false">IF(N87="zákl. přenesená",J87,0)</f>
        <v>0</v>
      </c>
      <c r="BH87" s="177" t="n">
        <f aca="false">IF(N87="sníž. přenesená",J87,0)</f>
        <v>0</v>
      </c>
      <c r="BI87" s="177" t="n">
        <f aca="false">IF(N87="nulová",J87,0)</f>
        <v>0</v>
      </c>
      <c r="BJ87" s="3" t="s">
        <v>81</v>
      </c>
      <c r="BK87" s="177" t="n">
        <f aca="false">ROUND(I87*H87,2)</f>
        <v>0</v>
      </c>
      <c r="BL87" s="3" t="s">
        <v>683</v>
      </c>
      <c r="BM87" s="176" t="s">
        <v>3598</v>
      </c>
    </row>
    <row r="88" s="22" customFormat="true" ht="16.5" hidden="false" customHeight="true" outlineLevel="0" collapsed="false">
      <c r="B88" s="164"/>
      <c r="C88" s="165" t="s">
        <v>195</v>
      </c>
      <c r="D88" s="165" t="s">
        <v>167</v>
      </c>
      <c r="E88" s="166" t="s">
        <v>3599</v>
      </c>
      <c r="F88" s="167" t="s">
        <v>3600</v>
      </c>
      <c r="G88" s="168" t="s">
        <v>403</v>
      </c>
      <c r="H88" s="169" t="n">
        <v>1</v>
      </c>
      <c r="I88" s="170"/>
      <c r="J88" s="171" t="n">
        <f aca="false">ROUND(I88*H88,2)</f>
        <v>0</v>
      </c>
      <c r="K88" s="167"/>
      <c r="L88" s="23"/>
      <c r="M88" s="172"/>
      <c r="N88" s="173" t="s">
        <v>44</v>
      </c>
      <c r="O88" s="54"/>
      <c r="P88" s="174" t="n">
        <f aca="false">O88*H88</f>
        <v>0</v>
      </c>
      <c r="Q88" s="174" t="n">
        <v>0</v>
      </c>
      <c r="R88" s="174" t="n">
        <f aca="false">Q88*H88</f>
        <v>0</v>
      </c>
      <c r="S88" s="174" t="n">
        <v>0</v>
      </c>
      <c r="T88" s="174" t="n">
        <f aca="false">S88*H88</f>
        <v>0</v>
      </c>
      <c r="U88" s="175"/>
      <c r="AR88" s="176" t="s">
        <v>683</v>
      </c>
      <c r="AT88" s="176" t="s">
        <v>167</v>
      </c>
      <c r="AU88" s="176" t="s">
        <v>83</v>
      </c>
      <c r="AY88" s="3" t="s">
        <v>165</v>
      </c>
      <c r="BE88" s="177" t="n">
        <f aca="false">IF(N88="základní",J88,0)</f>
        <v>0</v>
      </c>
      <c r="BF88" s="177" t="n">
        <f aca="false">IF(N88="snížená",J88,0)</f>
        <v>0</v>
      </c>
      <c r="BG88" s="177" t="n">
        <f aca="false">IF(N88="zákl. přenesená",J88,0)</f>
        <v>0</v>
      </c>
      <c r="BH88" s="177" t="n">
        <f aca="false">IF(N88="sníž. přenesená",J88,0)</f>
        <v>0</v>
      </c>
      <c r="BI88" s="177" t="n">
        <f aca="false">IF(N88="nulová",J88,0)</f>
        <v>0</v>
      </c>
      <c r="BJ88" s="3" t="s">
        <v>81</v>
      </c>
      <c r="BK88" s="177" t="n">
        <f aca="false">ROUND(I88*H88,2)</f>
        <v>0</v>
      </c>
      <c r="BL88" s="3" t="s">
        <v>683</v>
      </c>
      <c r="BM88" s="176" t="s">
        <v>3601</v>
      </c>
    </row>
    <row r="89" s="22" customFormat="true" ht="16.5" hidden="false" customHeight="true" outlineLevel="0" collapsed="false">
      <c r="B89" s="164"/>
      <c r="C89" s="165" t="s">
        <v>202</v>
      </c>
      <c r="D89" s="165" t="s">
        <v>167</v>
      </c>
      <c r="E89" s="166" t="s">
        <v>3602</v>
      </c>
      <c r="F89" s="167" t="s">
        <v>3603</v>
      </c>
      <c r="G89" s="168" t="s">
        <v>181</v>
      </c>
      <c r="H89" s="169" t="n">
        <v>185</v>
      </c>
      <c r="I89" s="170"/>
      <c r="J89" s="171" t="n">
        <f aca="false">ROUND(I89*H89,2)</f>
        <v>0</v>
      </c>
      <c r="K89" s="167"/>
      <c r="L89" s="23"/>
      <c r="M89" s="172"/>
      <c r="N89" s="173" t="s">
        <v>44</v>
      </c>
      <c r="O89" s="54"/>
      <c r="P89" s="174" t="n">
        <f aca="false">O89*H89</f>
        <v>0</v>
      </c>
      <c r="Q89" s="174" t="n">
        <v>0</v>
      </c>
      <c r="R89" s="174" t="n">
        <f aca="false">Q89*H89</f>
        <v>0</v>
      </c>
      <c r="S89" s="174" t="n">
        <v>0</v>
      </c>
      <c r="T89" s="174" t="n">
        <f aca="false">S89*H89</f>
        <v>0</v>
      </c>
      <c r="U89" s="175"/>
      <c r="AR89" s="176" t="s">
        <v>683</v>
      </c>
      <c r="AT89" s="176" t="s">
        <v>167</v>
      </c>
      <c r="AU89" s="176" t="s">
        <v>83</v>
      </c>
      <c r="AY89" s="3" t="s">
        <v>165</v>
      </c>
      <c r="BE89" s="177" t="n">
        <f aca="false">IF(N89="základní",J89,0)</f>
        <v>0</v>
      </c>
      <c r="BF89" s="177" t="n">
        <f aca="false">IF(N89="snížená",J89,0)</f>
        <v>0</v>
      </c>
      <c r="BG89" s="177" t="n">
        <f aca="false">IF(N89="zákl. přenesená",J89,0)</f>
        <v>0</v>
      </c>
      <c r="BH89" s="177" t="n">
        <f aca="false">IF(N89="sníž. přenesená",J89,0)</f>
        <v>0</v>
      </c>
      <c r="BI89" s="177" t="n">
        <f aca="false">IF(N89="nulová",J89,0)</f>
        <v>0</v>
      </c>
      <c r="BJ89" s="3" t="s">
        <v>81</v>
      </c>
      <c r="BK89" s="177" t="n">
        <f aca="false">ROUND(I89*H89,2)</f>
        <v>0</v>
      </c>
      <c r="BL89" s="3" t="s">
        <v>683</v>
      </c>
      <c r="BM89" s="176" t="s">
        <v>3604</v>
      </c>
    </row>
    <row r="90" s="22" customFormat="true" ht="16.5" hidden="false" customHeight="true" outlineLevel="0" collapsed="false">
      <c r="B90" s="164"/>
      <c r="C90" s="165" t="s">
        <v>206</v>
      </c>
      <c r="D90" s="165" t="s">
        <v>167</v>
      </c>
      <c r="E90" s="166" t="s">
        <v>3605</v>
      </c>
      <c r="F90" s="167" t="s">
        <v>3606</v>
      </c>
      <c r="G90" s="168" t="s">
        <v>181</v>
      </c>
      <c r="H90" s="169" t="n">
        <v>20</v>
      </c>
      <c r="I90" s="170"/>
      <c r="J90" s="171" t="n">
        <f aca="false">ROUND(I90*H90,2)</f>
        <v>0</v>
      </c>
      <c r="K90" s="167"/>
      <c r="L90" s="23"/>
      <c r="M90" s="172"/>
      <c r="N90" s="173" t="s">
        <v>44</v>
      </c>
      <c r="O90" s="54"/>
      <c r="P90" s="174" t="n">
        <f aca="false">O90*H90</f>
        <v>0</v>
      </c>
      <c r="Q90" s="174" t="n">
        <v>0</v>
      </c>
      <c r="R90" s="174" t="n">
        <f aca="false">Q90*H90</f>
        <v>0</v>
      </c>
      <c r="S90" s="174" t="n">
        <v>0</v>
      </c>
      <c r="T90" s="174" t="n">
        <f aca="false">S90*H90</f>
        <v>0</v>
      </c>
      <c r="U90" s="175"/>
      <c r="AR90" s="176" t="s">
        <v>683</v>
      </c>
      <c r="AT90" s="176" t="s">
        <v>167</v>
      </c>
      <c r="AU90" s="176" t="s">
        <v>83</v>
      </c>
      <c r="AY90" s="3" t="s">
        <v>165</v>
      </c>
      <c r="BE90" s="177" t="n">
        <f aca="false">IF(N90="základní",J90,0)</f>
        <v>0</v>
      </c>
      <c r="BF90" s="177" t="n">
        <f aca="false">IF(N90="snížená",J90,0)</f>
        <v>0</v>
      </c>
      <c r="BG90" s="177" t="n">
        <f aca="false">IF(N90="zákl. přenesená",J90,0)</f>
        <v>0</v>
      </c>
      <c r="BH90" s="177" t="n">
        <f aca="false">IF(N90="sníž. přenesená",J90,0)</f>
        <v>0</v>
      </c>
      <c r="BI90" s="177" t="n">
        <f aca="false">IF(N90="nulová",J90,0)</f>
        <v>0</v>
      </c>
      <c r="BJ90" s="3" t="s">
        <v>81</v>
      </c>
      <c r="BK90" s="177" t="n">
        <f aca="false">ROUND(I90*H90,2)</f>
        <v>0</v>
      </c>
      <c r="BL90" s="3" t="s">
        <v>683</v>
      </c>
      <c r="BM90" s="176" t="s">
        <v>3607</v>
      </c>
    </row>
    <row r="91" s="22" customFormat="true" ht="16.5" hidden="false" customHeight="true" outlineLevel="0" collapsed="false">
      <c r="B91" s="164"/>
      <c r="C91" s="165" t="s">
        <v>223</v>
      </c>
      <c r="D91" s="165" t="s">
        <v>167</v>
      </c>
      <c r="E91" s="166" t="s">
        <v>3608</v>
      </c>
      <c r="F91" s="167" t="s">
        <v>3609</v>
      </c>
      <c r="G91" s="168" t="s">
        <v>181</v>
      </c>
      <c r="H91" s="169" t="n">
        <v>85</v>
      </c>
      <c r="I91" s="170"/>
      <c r="J91" s="171" t="n">
        <f aca="false">ROUND(I91*H91,2)</f>
        <v>0</v>
      </c>
      <c r="K91" s="167"/>
      <c r="L91" s="23"/>
      <c r="M91" s="172"/>
      <c r="N91" s="173" t="s">
        <v>44</v>
      </c>
      <c r="O91" s="54"/>
      <c r="P91" s="174" t="n">
        <f aca="false">O91*H91</f>
        <v>0</v>
      </c>
      <c r="Q91" s="174" t="n">
        <v>0</v>
      </c>
      <c r="R91" s="174" t="n">
        <f aca="false">Q91*H91</f>
        <v>0</v>
      </c>
      <c r="S91" s="174" t="n">
        <v>0</v>
      </c>
      <c r="T91" s="174" t="n">
        <f aca="false">S91*H91</f>
        <v>0</v>
      </c>
      <c r="U91" s="175"/>
      <c r="AR91" s="176" t="s">
        <v>683</v>
      </c>
      <c r="AT91" s="176" t="s">
        <v>167</v>
      </c>
      <c r="AU91" s="176" t="s">
        <v>83</v>
      </c>
      <c r="AY91" s="3" t="s">
        <v>165</v>
      </c>
      <c r="BE91" s="177" t="n">
        <f aca="false">IF(N91="základní",J91,0)</f>
        <v>0</v>
      </c>
      <c r="BF91" s="177" t="n">
        <f aca="false">IF(N91="snížená",J91,0)</f>
        <v>0</v>
      </c>
      <c r="BG91" s="177" t="n">
        <f aca="false">IF(N91="zákl. přenesená",J91,0)</f>
        <v>0</v>
      </c>
      <c r="BH91" s="177" t="n">
        <f aca="false">IF(N91="sníž. přenesená",J91,0)</f>
        <v>0</v>
      </c>
      <c r="BI91" s="177" t="n">
        <f aca="false">IF(N91="nulová",J91,0)</f>
        <v>0</v>
      </c>
      <c r="BJ91" s="3" t="s">
        <v>81</v>
      </c>
      <c r="BK91" s="177" t="n">
        <f aca="false">ROUND(I91*H91,2)</f>
        <v>0</v>
      </c>
      <c r="BL91" s="3" t="s">
        <v>683</v>
      </c>
      <c r="BM91" s="176" t="s">
        <v>3610</v>
      </c>
    </row>
    <row r="92" s="22" customFormat="true" ht="16.5" hidden="false" customHeight="true" outlineLevel="0" collapsed="false">
      <c r="B92" s="164"/>
      <c r="C92" s="165" t="s">
        <v>234</v>
      </c>
      <c r="D92" s="165" t="s">
        <v>167</v>
      </c>
      <c r="E92" s="166" t="s">
        <v>3611</v>
      </c>
      <c r="F92" s="167" t="s">
        <v>3612</v>
      </c>
      <c r="G92" s="168" t="s">
        <v>181</v>
      </c>
      <c r="H92" s="169" t="n">
        <v>1135</v>
      </c>
      <c r="I92" s="170"/>
      <c r="J92" s="171" t="n">
        <f aca="false">ROUND(I92*H92,2)</f>
        <v>0</v>
      </c>
      <c r="K92" s="167"/>
      <c r="L92" s="23"/>
      <c r="M92" s="172"/>
      <c r="N92" s="173" t="s">
        <v>44</v>
      </c>
      <c r="O92" s="54"/>
      <c r="P92" s="174" t="n">
        <f aca="false">O92*H92</f>
        <v>0</v>
      </c>
      <c r="Q92" s="174" t="n">
        <v>0</v>
      </c>
      <c r="R92" s="174" t="n">
        <f aca="false">Q92*H92</f>
        <v>0</v>
      </c>
      <c r="S92" s="174" t="n">
        <v>0</v>
      </c>
      <c r="T92" s="174" t="n">
        <f aca="false">S92*H92</f>
        <v>0</v>
      </c>
      <c r="U92" s="175"/>
      <c r="AR92" s="176" t="s">
        <v>683</v>
      </c>
      <c r="AT92" s="176" t="s">
        <v>167</v>
      </c>
      <c r="AU92" s="176" t="s">
        <v>83</v>
      </c>
      <c r="AY92" s="3" t="s">
        <v>165</v>
      </c>
      <c r="BE92" s="177" t="n">
        <f aca="false">IF(N92="základní",J92,0)</f>
        <v>0</v>
      </c>
      <c r="BF92" s="177" t="n">
        <f aca="false">IF(N92="snížená",J92,0)</f>
        <v>0</v>
      </c>
      <c r="BG92" s="177" t="n">
        <f aca="false">IF(N92="zákl. přenesená",J92,0)</f>
        <v>0</v>
      </c>
      <c r="BH92" s="177" t="n">
        <f aca="false">IF(N92="sníž. přenesená",J92,0)</f>
        <v>0</v>
      </c>
      <c r="BI92" s="177" t="n">
        <f aca="false">IF(N92="nulová",J92,0)</f>
        <v>0</v>
      </c>
      <c r="BJ92" s="3" t="s">
        <v>81</v>
      </c>
      <c r="BK92" s="177" t="n">
        <f aca="false">ROUND(I92*H92,2)</f>
        <v>0</v>
      </c>
      <c r="BL92" s="3" t="s">
        <v>683</v>
      </c>
      <c r="BM92" s="176" t="s">
        <v>3613</v>
      </c>
    </row>
    <row r="93" s="22" customFormat="true" ht="16.5" hidden="false" customHeight="true" outlineLevel="0" collapsed="false">
      <c r="B93" s="164"/>
      <c r="C93" s="165" t="s">
        <v>239</v>
      </c>
      <c r="D93" s="165" t="s">
        <v>167</v>
      </c>
      <c r="E93" s="166" t="s">
        <v>3614</v>
      </c>
      <c r="F93" s="167" t="s">
        <v>3615</v>
      </c>
      <c r="G93" s="168" t="s">
        <v>181</v>
      </c>
      <c r="H93" s="169" t="n">
        <v>1895</v>
      </c>
      <c r="I93" s="170"/>
      <c r="J93" s="171" t="n">
        <f aca="false">ROUND(I93*H93,2)</f>
        <v>0</v>
      </c>
      <c r="K93" s="167"/>
      <c r="L93" s="23"/>
      <c r="M93" s="172"/>
      <c r="N93" s="173" t="s">
        <v>44</v>
      </c>
      <c r="O93" s="54"/>
      <c r="P93" s="174" t="n">
        <f aca="false">O93*H93</f>
        <v>0</v>
      </c>
      <c r="Q93" s="174" t="n">
        <v>0</v>
      </c>
      <c r="R93" s="174" t="n">
        <f aca="false">Q93*H93</f>
        <v>0</v>
      </c>
      <c r="S93" s="174" t="n">
        <v>0</v>
      </c>
      <c r="T93" s="174" t="n">
        <f aca="false">S93*H93</f>
        <v>0</v>
      </c>
      <c r="U93" s="175"/>
      <c r="AR93" s="176" t="s">
        <v>683</v>
      </c>
      <c r="AT93" s="176" t="s">
        <v>167</v>
      </c>
      <c r="AU93" s="176" t="s">
        <v>83</v>
      </c>
      <c r="AY93" s="3" t="s">
        <v>165</v>
      </c>
      <c r="BE93" s="177" t="n">
        <f aca="false">IF(N93="základní",J93,0)</f>
        <v>0</v>
      </c>
      <c r="BF93" s="177" t="n">
        <f aca="false">IF(N93="snížená",J93,0)</f>
        <v>0</v>
      </c>
      <c r="BG93" s="177" t="n">
        <f aca="false">IF(N93="zákl. přenesená",J93,0)</f>
        <v>0</v>
      </c>
      <c r="BH93" s="177" t="n">
        <f aca="false">IF(N93="sníž. přenesená",J93,0)</f>
        <v>0</v>
      </c>
      <c r="BI93" s="177" t="n">
        <f aca="false">IF(N93="nulová",J93,0)</f>
        <v>0</v>
      </c>
      <c r="BJ93" s="3" t="s">
        <v>81</v>
      </c>
      <c r="BK93" s="177" t="n">
        <f aca="false">ROUND(I93*H93,2)</f>
        <v>0</v>
      </c>
      <c r="BL93" s="3" t="s">
        <v>683</v>
      </c>
      <c r="BM93" s="176" t="s">
        <v>3616</v>
      </c>
    </row>
    <row r="94" s="22" customFormat="true" ht="16.5" hidden="false" customHeight="true" outlineLevel="0" collapsed="false">
      <c r="B94" s="164"/>
      <c r="C94" s="165" t="s">
        <v>243</v>
      </c>
      <c r="D94" s="165" t="s">
        <v>167</v>
      </c>
      <c r="E94" s="166" t="s">
        <v>3617</v>
      </c>
      <c r="F94" s="167" t="s">
        <v>3618</v>
      </c>
      <c r="G94" s="168" t="s">
        <v>181</v>
      </c>
      <c r="H94" s="169" t="n">
        <v>50</v>
      </c>
      <c r="I94" s="170"/>
      <c r="J94" s="171" t="n">
        <f aca="false">ROUND(I94*H94,2)</f>
        <v>0</v>
      </c>
      <c r="K94" s="167"/>
      <c r="L94" s="23"/>
      <c r="M94" s="172"/>
      <c r="N94" s="173" t="s">
        <v>44</v>
      </c>
      <c r="O94" s="54"/>
      <c r="P94" s="174" t="n">
        <f aca="false">O94*H94</f>
        <v>0</v>
      </c>
      <c r="Q94" s="174" t="n">
        <v>0</v>
      </c>
      <c r="R94" s="174" t="n">
        <f aca="false">Q94*H94</f>
        <v>0</v>
      </c>
      <c r="S94" s="174" t="n">
        <v>0</v>
      </c>
      <c r="T94" s="174" t="n">
        <f aca="false">S94*H94</f>
        <v>0</v>
      </c>
      <c r="U94" s="175"/>
      <c r="AR94" s="176" t="s">
        <v>683</v>
      </c>
      <c r="AT94" s="176" t="s">
        <v>167</v>
      </c>
      <c r="AU94" s="176" t="s">
        <v>83</v>
      </c>
      <c r="AY94" s="3" t="s">
        <v>165</v>
      </c>
      <c r="BE94" s="177" t="n">
        <f aca="false">IF(N94="základní",J94,0)</f>
        <v>0</v>
      </c>
      <c r="BF94" s="177" t="n">
        <f aca="false">IF(N94="snížená",J94,0)</f>
        <v>0</v>
      </c>
      <c r="BG94" s="177" t="n">
        <f aca="false">IF(N94="zákl. přenesená",J94,0)</f>
        <v>0</v>
      </c>
      <c r="BH94" s="177" t="n">
        <f aca="false">IF(N94="sníž. přenesená",J94,0)</f>
        <v>0</v>
      </c>
      <c r="BI94" s="177" t="n">
        <f aca="false">IF(N94="nulová",J94,0)</f>
        <v>0</v>
      </c>
      <c r="BJ94" s="3" t="s">
        <v>81</v>
      </c>
      <c r="BK94" s="177" t="n">
        <f aca="false">ROUND(I94*H94,2)</f>
        <v>0</v>
      </c>
      <c r="BL94" s="3" t="s">
        <v>683</v>
      </c>
      <c r="BM94" s="176" t="s">
        <v>3619</v>
      </c>
    </row>
    <row r="95" s="22" customFormat="true" ht="16.5" hidden="false" customHeight="true" outlineLevel="0" collapsed="false">
      <c r="B95" s="164"/>
      <c r="C95" s="165" t="s">
        <v>248</v>
      </c>
      <c r="D95" s="165" t="s">
        <v>167</v>
      </c>
      <c r="E95" s="166" t="s">
        <v>3620</v>
      </c>
      <c r="F95" s="167" t="s">
        <v>3621</v>
      </c>
      <c r="G95" s="168" t="s">
        <v>181</v>
      </c>
      <c r="H95" s="169" t="n">
        <v>55</v>
      </c>
      <c r="I95" s="170"/>
      <c r="J95" s="171" t="n">
        <f aca="false">ROUND(I95*H95,2)</f>
        <v>0</v>
      </c>
      <c r="K95" s="167"/>
      <c r="L95" s="23"/>
      <c r="M95" s="172"/>
      <c r="N95" s="173" t="s">
        <v>44</v>
      </c>
      <c r="O95" s="54"/>
      <c r="P95" s="174" t="n">
        <f aca="false">O95*H95</f>
        <v>0</v>
      </c>
      <c r="Q95" s="174" t="n">
        <v>0</v>
      </c>
      <c r="R95" s="174" t="n">
        <f aca="false">Q95*H95</f>
        <v>0</v>
      </c>
      <c r="S95" s="174" t="n">
        <v>0</v>
      </c>
      <c r="T95" s="174" t="n">
        <f aca="false">S95*H95</f>
        <v>0</v>
      </c>
      <c r="U95" s="175"/>
      <c r="AR95" s="176" t="s">
        <v>683</v>
      </c>
      <c r="AT95" s="176" t="s">
        <v>167</v>
      </c>
      <c r="AU95" s="176" t="s">
        <v>83</v>
      </c>
      <c r="AY95" s="3" t="s">
        <v>165</v>
      </c>
      <c r="BE95" s="177" t="n">
        <f aca="false">IF(N95="základní",J95,0)</f>
        <v>0</v>
      </c>
      <c r="BF95" s="177" t="n">
        <f aca="false">IF(N95="snížená",J95,0)</f>
        <v>0</v>
      </c>
      <c r="BG95" s="177" t="n">
        <f aca="false">IF(N95="zákl. přenesená",J95,0)</f>
        <v>0</v>
      </c>
      <c r="BH95" s="177" t="n">
        <f aca="false">IF(N95="sníž. přenesená",J95,0)</f>
        <v>0</v>
      </c>
      <c r="BI95" s="177" t="n">
        <f aca="false">IF(N95="nulová",J95,0)</f>
        <v>0</v>
      </c>
      <c r="BJ95" s="3" t="s">
        <v>81</v>
      </c>
      <c r="BK95" s="177" t="n">
        <f aca="false">ROUND(I95*H95,2)</f>
        <v>0</v>
      </c>
      <c r="BL95" s="3" t="s">
        <v>683</v>
      </c>
      <c r="BM95" s="176" t="s">
        <v>3622</v>
      </c>
    </row>
    <row r="96" s="22" customFormat="true" ht="16.5" hidden="false" customHeight="true" outlineLevel="0" collapsed="false">
      <c r="B96" s="164"/>
      <c r="C96" s="165" t="s">
        <v>252</v>
      </c>
      <c r="D96" s="165" t="s">
        <v>167</v>
      </c>
      <c r="E96" s="166" t="s">
        <v>3623</v>
      </c>
      <c r="F96" s="167" t="s">
        <v>3624</v>
      </c>
      <c r="G96" s="168" t="s">
        <v>181</v>
      </c>
      <c r="H96" s="169" t="n">
        <v>1475</v>
      </c>
      <c r="I96" s="170"/>
      <c r="J96" s="171" t="n">
        <f aca="false">ROUND(I96*H96,2)</f>
        <v>0</v>
      </c>
      <c r="K96" s="167"/>
      <c r="L96" s="23"/>
      <c r="M96" s="172"/>
      <c r="N96" s="173" t="s">
        <v>44</v>
      </c>
      <c r="O96" s="54"/>
      <c r="P96" s="174" t="n">
        <f aca="false">O96*H96</f>
        <v>0</v>
      </c>
      <c r="Q96" s="174" t="n">
        <v>0</v>
      </c>
      <c r="R96" s="174" t="n">
        <f aca="false">Q96*H96</f>
        <v>0</v>
      </c>
      <c r="S96" s="174" t="n">
        <v>0</v>
      </c>
      <c r="T96" s="174" t="n">
        <f aca="false">S96*H96</f>
        <v>0</v>
      </c>
      <c r="U96" s="175"/>
      <c r="AR96" s="176" t="s">
        <v>683</v>
      </c>
      <c r="AT96" s="176" t="s">
        <v>167</v>
      </c>
      <c r="AU96" s="176" t="s">
        <v>83</v>
      </c>
      <c r="AY96" s="3" t="s">
        <v>165</v>
      </c>
      <c r="BE96" s="177" t="n">
        <f aca="false">IF(N96="základní",J96,0)</f>
        <v>0</v>
      </c>
      <c r="BF96" s="177" t="n">
        <f aca="false">IF(N96="snížená",J96,0)</f>
        <v>0</v>
      </c>
      <c r="BG96" s="177" t="n">
        <f aca="false">IF(N96="zákl. přenesená",J96,0)</f>
        <v>0</v>
      </c>
      <c r="BH96" s="177" t="n">
        <f aca="false">IF(N96="sníž. přenesená",J96,0)</f>
        <v>0</v>
      </c>
      <c r="BI96" s="177" t="n">
        <f aca="false">IF(N96="nulová",J96,0)</f>
        <v>0</v>
      </c>
      <c r="BJ96" s="3" t="s">
        <v>81</v>
      </c>
      <c r="BK96" s="177" t="n">
        <f aca="false">ROUND(I96*H96,2)</f>
        <v>0</v>
      </c>
      <c r="BL96" s="3" t="s">
        <v>683</v>
      </c>
      <c r="BM96" s="176" t="s">
        <v>3625</v>
      </c>
    </row>
    <row r="97" s="22" customFormat="true" ht="16.5" hidden="false" customHeight="true" outlineLevel="0" collapsed="false">
      <c r="B97" s="164"/>
      <c r="C97" s="165" t="s">
        <v>261</v>
      </c>
      <c r="D97" s="165" t="s">
        <v>167</v>
      </c>
      <c r="E97" s="166" t="s">
        <v>3626</v>
      </c>
      <c r="F97" s="167" t="s">
        <v>3627</v>
      </c>
      <c r="G97" s="168" t="s">
        <v>403</v>
      </c>
      <c r="H97" s="169" t="n">
        <v>47</v>
      </c>
      <c r="I97" s="170"/>
      <c r="J97" s="171" t="n">
        <f aca="false">ROUND(I97*H97,2)</f>
        <v>0</v>
      </c>
      <c r="K97" s="167"/>
      <c r="L97" s="23"/>
      <c r="M97" s="172"/>
      <c r="N97" s="173" t="s">
        <v>44</v>
      </c>
      <c r="O97" s="54"/>
      <c r="P97" s="174" t="n">
        <f aca="false">O97*H97</f>
        <v>0</v>
      </c>
      <c r="Q97" s="174" t="n">
        <v>0</v>
      </c>
      <c r="R97" s="174" t="n">
        <f aca="false">Q97*H97</f>
        <v>0</v>
      </c>
      <c r="S97" s="174" t="n">
        <v>0</v>
      </c>
      <c r="T97" s="174" t="n">
        <f aca="false">S97*H97</f>
        <v>0</v>
      </c>
      <c r="U97" s="175"/>
      <c r="AR97" s="176" t="s">
        <v>683</v>
      </c>
      <c r="AT97" s="176" t="s">
        <v>167</v>
      </c>
      <c r="AU97" s="176" t="s">
        <v>83</v>
      </c>
      <c r="AY97" s="3" t="s">
        <v>165</v>
      </c>
      <c r="BE97" s="177" t="n">
        <f aca="false">IF(N97="základní",J97,0)</f>
        <v>0</v>
      </c>
      <c r="BF97" s="177" t="n">
        <f aca="false">IF(N97="snížená",J97,0)</f>
        <v>0</v>
      </c>
      <c r="BG97" s="177" t="n">
        <f aca="false">IF(N97="zákl. přenesená",J97,0)</f>
        <v>0</v>
      </c>
      <c r="BH97" s="177" t="n">
        <f aca="false">IF(N97="sníž. přenesená",J97,0)</f>
        <v>0</v>
      </c>
      <c r="BI97" s="177" t="n">
        <f aca="false">IF(N97="nulová",J97,0)</f>
        <v>0</v>
      </c>
      <c r="BJ97" s="3" t="s">
        <v>81</v>
      </c>
      <c r="BK97" s="177" t="n">
        <f aca="false">ROUND(I97*H97,2)</f>
        <v>0</v>
      </c>
      <c r="BL97" s="3" t="s">
        <v>683</v>
      </c>
      <c r="BM97" s="176" t="s">
        <v>3628</v>
      </c>
    </row>
    <row r="98" s="22" customFormat="true" ht="16.5" hidden="false" customHeight="true" outlineLevel="0" collapsed="false">
      <c r="B98" s="164"/>
      <c r="C98" s="165" t="s">
        <v>8</v>
      </c>
      <c r="D98" s="165" t="s">
        <v>167</v>
      </c>
      <c r="E98" s="166" t="s">
        <v>3629</v>
      </c>
      <c r="F98" s="167" t="s">
        <v>3630</v>
      </c>
      <c r="G98" s="168" t="s">
        <v>403</v>
      </c>
      <c r="H98" s="169" t="n">
        <v>11</v>
      </c>
      <c r="I98" s="170"/>
      <c r="J98" s="171" t="n">
        <f aca="false">ROUND(I98*H98,2)</f>
        <v>0</v>
      </c>
      <c r="K98" s="167"/>
      <c r="L98" s="23"/>
      <c r="M98" s="172"/>
      <c r="N98" s="173" t="s">
        <v>44</v>
      </c>
      <c r="O98" s="54"/>
      <c r="P98" s="174" t="n">
        <f aca="false">O98*H98</f>
        <v>0</v>
      </c>
      <c r="Q98" s="174" t="n">
        <v>0</v>
      </c>
      <c r="R98" s="174" t="n">
        <f aca="false">Q98*H98</f>
        <v>0</v>
      </c>
      <c r="S98" s="174" t="n">
        <v>0</v>
      </c>
      <c r="T98" s="174" t="n">
        <f aca="false">S98*H98</f>
        <v>0</v>
      </c>
      <c r="U98" s="175"/>
      <c r="AR98" s="176" t="s">
        <v>683</v>
      </c>
      <c r="AT98" s="176" t="s">
        <v>167</v>
      </c>
      <c r="AU98" s="176" t="s">
        <v>83</v>
      </c>
      <c r="AY98" s="3" t="s">
        <v>165</v>
      </c>
      <c r="BE98" s="177" t="n">
        <f aca="false">IF(N98="základní",J98,0)</f>
        <v>0</v>
      </c>
      <c r="BF98" s="177" t="n">
        <f aca="false">IF(N98="snížená",J98,0)</f>
        <v>0</v>
      </c>
      <c r="BG98" s="177" t="n">
        <f aca="false">IF(N98="zákl. přenesená",J98,0)</f>
        <v>0</v>
      </c>
      <c r="BH98" s="177" t="n">
        <f aca="false">IF(N98="sníž. přenesená",J98,0)</f>
        <v>0</v>
      </c>
      <c r="BI98" s="177" t="n">
        <f aca="false">IF(N98="nulová",J98,0)</f>
        <v>0</v>
      </c>
      <c r="BJ98" s="3" t="s">
        <v>81</v>
      </c>
      <c r="BK98" s="177" t="n">
        <f aca="false">ROUND(I98*H98,2)</f>
        <v>0</v>
      </c>
      <c r="BL98" s="3" t="s">
        <v>683</v>
      </c>
      <c r="BM98" s="176" t="s">
        <v>3631</v>
      </c>
    </row>
    <row r="99" s="22" customFormat="true" ht="16.5" hidden="false" customHeight="true" outlineLevel="0" collapsed="false">
      <c r="B99" s="164"/>
      <c r="C99" s="165" t="s">
        <v>273</v>
      </c>
      <c r="D99" s="165" t="s">
        <v>167</v>
      </c>
      <c r="E99" s="166" t="s">
        <v>3632</v>
      </c>
      <c r="F99" s="167" t="s">
        <v>3633</v>
      </c>
      <c r="G99" s="168" t="s">
        <v>403</v>
      </c>
      <c r="H99" s="169" t="n">
        <v>11</v>
      </c>
      <c r="I99" s="170"/>
      <c r="J99" s="171" t="n">
        <f aca="false">ROUND(I99*H99,2)</f>
        <v>0</v>
      </c>
      <c r="K99" s="167"/>
      <c r="L99" s="23"/>
      <c r="M99" s="172"/>
      <c r="N99" s="173" t="s">
        <v>44</v>
      </c>
      <c r="O99" s="54"/>
      <c r="P99" s="174" t="n">
        <f aca="false">O99*H99</f>
        <v>0</v>
      </c>
      <c r="Q99" s="174" t="n">
        <v>0</v>
      </c>
      <c r="R99" s="174" t="n">
        <f aca="false">Q99*H99</f>
        <v>0</v>
      </c>
      <c r="S99" s="174" t="n">
        <v>0</v>
      </c>
      <c r="T99" s="174" t="n">
        <f aca="false">S99*H99</f>
        <v>0</v>
      </c>
      <c r="U99" s="175"/>
      <c r="AR99" s="176" t="s">
        <v>683</v>
      </c>
      <c r="AT99" s="176" t="s">
        <v>167</v>
      </c>
      <c r="AU99" s="176" t="s">
        <v>83</v>
      </c>
      <c r="AY99" s="3" t="s">
        <v>165</v>
      </c>
      <c r="BE99" s="177" t="n">
        <f aca="false">IF(N99="základní",J99,0)</f>
        <v>0</v>
      </c>
      <c r="BF99" s="177" t="n">
        <f aca="false">IF(N99="snížená",J99,0)</f>
        <v>0</v>
      </c>
      <c r="BG99" s="177" t="n">
        <f aca="false">IF(N99="zákl. přenesená",J99,0)</f>
        <v>0</v>
      </c>
      <c r="BH99" s="177" t="n">
        <f aca="false">IF(N99="sníž. přenesená",J99,0)</f>
        <v>0</v>
      </c>
      <c r="BI99" s="177" t="n">
        <f aca="false">IF(N99="nulová",J99,0)</f>
        <v>0</v>
      </c>
      <c r="BJ99" s="3" t="s">
        <v>81</v>
      </c>
      <c r="BK99" s="177" t="n">
        <f aca="false">ROUND(I99*H99,2)</f>
        <v>0</v>
      </c>
      <c r="BL99" s="3" t="s">
        <v>683</v>
      </c>
      <c r="BM99" s="176" t="s">
        <v>3634</v>
      </c>
    </row>
    <row r="100" s="22" customFormat="true" ht="16.5" hidden="false" customHeight="true" outlineLevel="0" collapsed="false">
      <c r="B100" s="164"/>
      <c r="C100" s="165" t="s">
        <v>286</v>
      </c>
      <c r="D100" s="165" t="s">
        <v>167</v>
      </c>
      <c r="E100" s="166" t="s">
        <v>3635</v>
      </c>
      <c r="F100" s="167" t="s">
        <v>3636</v>
      </c>
      <c r="G100" s="168" t="s">
        <v>403</v>
      </c>
      <c r="H100" s="169" t="n">
        <v>10</v>
      </c>
      <c r="I100" s="170"/>
      <c r="J100" s="171" t="n">
        <f aca="false">ROUND(I100*H100,2)</f>
        <v>0</v>
      </c>
      <c r="K100" s="167"/>
      <c r="L100" s="23"/>
      <c r="M100" s="172"/>
      <c r="N100" s="173" t="s">
        <v>44</v>
      </c>
      <c r="O100" s="54"/>
      <c r="P100" s="174" t="n">
        <f aca="false">O100*H100</f>
        <v>0</v>
      </c>
      <c r="Q100" s="174" t="n">
        <v>0</v>
      </c>
      <c r="R100" s="174" t="n">
        <f aca="false">Q100*H100</f>
        <v>0</v>
      </c>
      <c r="S100" s="174" t="n">
        <v>0</v>
      </c>
      <c r="T100" s="174" t="n">
        <f aca="false">S100*H100</f>
        <v>0</v>
      </c>
      <c r="U100" s="175"/>
      <c r="AR100" s="176" t="s">
        <v>683</v>
      </c>
      <c r="AT100" s="176" t="s">
        <v>167</v>
      </c>
      <c r="AU100" s="176" t="s">
        <v>83</v>
      </c>
      <c r="AY100" s="3" t="s">
        <v>165</v>
      </c>
      <c r="BE100" s="177" t="n">
        <f aca="false">IF(N100="základní",J100,0)</f>
        <v>0</v>
      </c>
      <c r="BF100" s="177" t="n">
        <f aca="false">IF(N100="snížená",J100,0)</f>
        <v>0</v>
      </c>
      <c r="BG100" s="177" t="n">
        <f aca="false">IF(N100="zákl. přenesená",J100,0)</f>
        <v>0</v>
      </c>
      <c r="BH100" s="177" t="n">
        <f aca="false">IF(N100="sníž. přenesená",J100,0)</f>
        <v>0</v>
      </c>
      <c r="BI100" s="177" t="n">
        <f aca="false">IF(N100="nulová",J100,0)</f>
        <v>0</v>
      </c>
      <c r="BJ100" s="3" t="s">
        <v>81</v>
      </c>
      <c r="BK100" s="177" t="n">
        <f aca="false">ROUND(I100*H100,2)</f>
        <v>0</v>
      </c>
      <c r="BL100" s="3" t="s">
        <v>683</v>
      </c>
      <c r="BM100" s="176" t="s">
        <v>3637</v>
      </c>
    </row>
    <row r="101" s="22" customFormat="true" ht="16.5" hidden="false" customHeight="true" outlineLevel="0" collapsed="false">
      <c r="B101" s="164"/>
      <c r="C101" s="165" t="s">
        <v>291</v>
      </c>
      <c r="D101" s="165" t="s">
        <v>167</v>
      </c>
      <c r="E101" s="166" t="s">
        <v>3638</v>
      </c>
      <c r="F101" s="167" t="s">
        <v>3639</v>
      </c>
      <c r="G101" s="168" t="s">
        <v>403</v>
      </c>
      <c r="H101" s="169" t="n">
        <v>4</v>
      </c>
      <c r="I101" s="170"/>
      <c r="J101" s="171" t="n">
        <f aca="false">ROUND(I101*H101,2)</f>
        <v>0</v>
      </c>
      <c r="K101" s="167"/>
      <c r="L101" s="23"/>
      <c r="M101" s="172"/>
      <c r="N101" s="173" t="s">
        <v>44</v>
      </c>
      <c r="O101" s="54"/>
      <c r="P101" s="174" t="n">
        <f aca="false">O101*H101</f>
        <v>0</v>
      </c>
      <c r="Q101" s="174" t="n">
        <v>0</v>
      </c>
      <c r="R101" s="174" t="n">
        <f aca="false">Q101*H101</f>
        <v>0</v>
      </c>
      <c r="S101" s="174" t="n">
        <v>0</v>
      </c>
      <c r="T101" s="174" t="n">
        <f aca="false">S101*H101</f>
        <v>0</v>
      </c>
      <c r="U101" s="175"/>
      <c r="AR101" s="176" t="s">
        <v>683</v>
      </c>
      <c r="AT101" s="176" t="s">
        <v>167</v>
      </c>
      <c r="AU101" s="176" t="s">
        <v>83</v>
      </c>
      <c r="AY101" s="3" t="s">
        <v>165</v>
      </c>
      <c r="BE101" s="177" t="n">
        <f aca="false">IF(N101="základní",J101,0)</f>
        <v>0</v>
      </c>
      <c r="BF101" s="177" t="n">
        <f aca="false">IF(N101="snížená",J101,0)</f>
        <v>0</v>
      </c>
      <c r="BG101" s="177" t="n">
        <f aca="false">IF(N101="zákl. přenesená",J101,0)</f>
        <v>0</v>
      </c>
      <c r="BH101" s="177" t="n">
        <f aca="false">IF(N101="sníž. přenesená",J101,0)</f>
        <v>0</v>
      </c>
      <c r="BI101" s="177" t="n">
        <f aca="false">IF(N101="nulová",J101,0)</f>
        <v>0</v>
      </c>
      <c r="BJ101" s="3" t="s">
        <v>81</v>
      </c>
      <c r="BK101" s="177" t="n">
        <f aca="false">ROUND(I101*H101,2)</f>
        <v>0</v>
      </c>
      <c r="BL101" s="3" t="s">
        <v>683</v>
      </c>
      <c r="BM101" s="176" t="s">
        <v>3640</v>
      </c>
    </row>
    <row r="102" s="22" customFormat="true" ht="16.5" hidden="false" customHeight="true" outlineLevel="0" collapsed="false">
      <c r="B102" s="164"/>
      <c r="C102" s="165" t="s">
        <v>300</v>
      </c>
      <c r="D102" s="165" t="s">
        <v>167</v>
      </c>
      <c r="E102" s="166" t="s">
        <v>3641</v>
      </c>
      <c r="F102" s="167" t="s">
        <v>3642</v>
      </c>
      <c r="G102" s="168" t="s">
        <v>403</v>
      </c>
      <c r="H102" s="169" t="n">
        <v>6</v>
      </c>
      <c r="I102" s="170"/>
      <c r="J102" s="171" t="n">
        <f aca="false">ROUND(I102*H102,2)</f>
        <v>0</v>
      </c>
      <c r="K102" s="167"/>
      <c r="L102" s="23"/>
      <c r="M102" s="172"/>
      <c r="N102" s="173" t="s">
        <v>44</v>
      </c>
      <c r="O102" s="54"/>
      <c r="P102" s="174" t="n">
        <f aca="false">O102*H102</f>
        <v>0</v>
      </c>
      <c r="Q102" s="174" t="n">
        <v>0</v>
      </c>
      <c r="R102" s="174" t="n">
        <f aca="false">Q102*H102</f>
        <v>0</v>
      </c>
      <c r="S102" s="174" t="n">
        <v>0</v>
      </c>
      <c r="T102" s="174" t="n">
        <f aca="false">S102*H102</f>
        <v>0</v>
      </c>
      <c r="U102" s="175"/>
      <c r="AR102" s="176" t="s">
        <v>683</v>
      </c>
      <c r="AT102" s="176" t="s">
        <v>167</v>
      </c>
      <c r="AU102" s="176" t="s">
        <v>83</v>
      </c>
      <c r="AY102" s="3" t="s">
        <v>165</v>
      </c>
      <c r="BE102" s="177" t="n">
        <f aca="false">IF(N102="základní",J102,0)</f>
        <v>0</v>
      </c>
      <c r="BF102" s="177" t="n">
        <f aca="false">IF(N102="snížená",J102,0)</f>
        <v>0</v>
      </c>
      <c r="BG102" s="177" t="n">
        <f aca="false">IF(N102="zákl. přenesená",J102,0)</f>
        <v>0</v>
      </c>
      <c r="BH102" s="177" t="n">
        <f aca="false">IF(N102="sníž. přenesená",J102,0)</f>
        <v>0</v>
      </c>
      <c r="BI102" s="177" t="n">
        <f aca="false">IF(N102="nulová",J102,0)</f>
        <v>0</v>
      </c>
      <c r="BJ102" s="3" t="s">
        <v>81</v>
      </c>
      <c r="BK102" s="177" t="n">
        <f aca="false">ROUND(I102*H102,2)</f>
        <v>0</v>
      </c>
      <c r="BL102" s="3" t="s">
        <v>683</v>
      </c>
      <c r="BM102" s="176" t="s">
        <v>3643</v>
      </c>
    </row>
    <row r="103" s="22" customFormat="true" ht="16.5" hidden="false" customHeight="true" outlineLevel="0" collapsed="false">
      <c r="B103" s="164"/>
      <c r="C103" s="165" t="s">
        <v>306</v>
      </c>
      <c r="D103" s="165" t="s">
        <v>167</v>
      </c>
      <c r="E103" s="166" t="s">
        <v>3644</v>
      </c>
      <c r="F103" s="167" t="s">
        <v>3645</v>
      </c>
      <c r="G103" s="168" t="s">
        <v>403</v>
      </c>
      <c r="H103" s="169" t="n">
        <v>95</v>
      </c>
      <c r="I103" s="170"/>
      <c r="J103" s="171" t="n">
        <f aca="false">ROUND(I103*H103,2)</f>
        <v>0</v>
      </c>
      <c r="K103" s="167"/>
      <c r="L103" s="23"/>
      <c r="M103" s="172"/>
      <c r="N103" s="173" t="s">
        <v>44</v>
      </c>
      <c r="O103" s="54"/>
      <c r="P103" s="174" t="n">
        <f aca="false">O103*H103</f>
        <v>0</v>
      </c>
      <c r="Q103" s="174" t="n">
        <v>0</v>
      </c>
      <c r="R103" s="174" t="n">
        <f aca="false">Q103*H103</f>
        <v>0</v>
      </c>
      <c r="S103" s="174" t="n">
        <v>0</v>
      </c>
      <c r="T103" s="174" t="n">
        <f aca="false">S103*H103</f>
        <v>0</v>
      </c>
      <c r="U103" s="175"/>
      <c r="AR103" s="176" t="s">
        <v>683</v>
      </c>
      <c r="AT103" s="176" t="s">
        <v>167</v>
      </c>
      <c r="AU103" s="176" t="s">
        <v>83</v>
      </c>
      <c r="AY103" s="3" t="s">
        <v>165</v>
      </c>
      <c r="BE103" s="177" t="n">
        <f aca="false">IF(N103="základní",J103,0)</f>
        <v>0</v>
      </c>
      <c r="BF103" s="177" t="n">
        <f aca="false">IF(N103="snížená",J103,0)</f>
        <v>0</v>
      </c>
      <c r="BG103" s="177" t="n">
        <f aca="false">IF(N103="zákl. přenesená",J103,0)</f>
        <v>0</v>
      </c>
      <c r="BH103" s="177" t="n">
        <f aca="false">IF(N103="sníž. přenesená",J103,0)</f>
        <v>0</v>
      </c>
      <c r="BI103" s="177" t="n">
        <f aca="false">IF(N103="nulová",J103,0)</f>
        <v>0</v>
      </c>
      <c r="BJ103" s="3" t="s">
        <v>81</v>
      </c>
      <c r="BK103" s="177" t="n">
        <f aca="false">ROUND(I103*H103,2)</f>
        <v>0</v>
      </c>
      <c r="BL103" s="3" t="s">
        <v>683</v>
      </c>
      <c r="BM103" s="176" t="s">
        <v>3646</v>
      </c>
    </row>
    <row r="104" s="22" customFormat="true" ht="16.5" hidden="false" customHeight="true" outlineLevel="0" collapsed="false">
      <c r="B104" s="164"/>
      <c r="C104" s="165" t="s">
        <v>7</v>
      </c>
      <c r="D104" s="165" t="s">
        <v>167</v>
      </c>
      <c r="E104" s="166" t="s">
        <v>3647</v>
      </c>
      <c r="F104" s="167" t="s">
        <v>3648</v>
      </c>
      <c r="G104" s="168" t="s">
        <v>403</v>
      </c>
      <c r="H104" s="169" t="n">
        <v>30</v>
      </c>
      <c r="I104" s="170"/>
      <c r="J104" s="171" t="n">
        <f aca="false">ROUND(I104*H104,2)</f>
        <v>0</v>
      </c>
      <c r="K104" s="167"/>
      <c r="L104" s="23"/>
      <c r="M104" s="172"/>
      <c r="N104" s="173" t="s">
        <v>44</v>
      </c>
      <c r="O104" s="54"/>
      <c r="P104" s="174" t="n">
        <f aca="false">O104*H104</f>
        <v>0</v>
      </c>
      <c r="Q104" s="174" t="n">
        <v>0</v>
      </c>
      <c r="R104" s="174" t="n">
        <f aca="false">Q104*H104</f>
        <v>0</v>
      </c>
      <c r="S104" s="174" t="n">
        <v>0</v>
      </c>
      <c r="T104" s="174" t="n">
        <f aca="false">S104*H104</f>
        <v>0</v>
      </c>
      <c r="U104" s="175"/>
      <c r="AR104" s="176" t="s">
        <v>683</v>
      </c>
      <c r="AT104" s="176" t="s">
        <v>167</v>
      </c>
      <c r="AU104" s="176" t="s">
        <v>83</v>
      </c>
      <c r="AY104" s="3" t="s">
        <v>165</v>
      </c>
      <c r="BE104" s="177" t="n">
        <f aca="false">IF(N104="základní",J104,0)</f>
        <v>0</v>
      </c>
      <c r="BF104" s="177" t="n">
        <f aca="false">IF(N104="snížená",J104,0)</f>
        <v>0</v>
      </c>
      <c r="BG104" s="177" t="n">
        <f aca="false">IF(N104="zákl. přenesená",J104,0)</f>
        <v>0</v>
      </c>
      <c r="BH104" s="177" t="n">
        <f aca="false">IF(N104="sníž. přenesená",J104,0)</f>
        <v>0</v>
      </c>
      <c r="BI104" s="177" t="n">
        <f aca="false">IF(N104="nulová",J104,0)</f>
        <v>0</v>
      </c>
      <c r="BJ104" s="3" t="s">
        <v>81</v>
      </c>
      <c r="BK104" s="177" t="n">
        <f aca="false">ROUND(I104*H104,2)</f>
        <v>0</v>
      </c>
      <c r="BL104" s="3" t="s">
        <v>683</v>
      </c>
      <c r="BM104" s="176" t="s">
        <v>3649</v>
      </c>
    </row>
    <row r="105" s="22" customFormat="true" ht="16.5" hidden="false" customHeight="true" outlineLevel="0" collapsed="false">
      <c r="B105" s="164"/>
      <c r="C105" s="165" t="s">
        <v>314</v>
      </c>
      <c r="D105" s="165" t="s">
        <v>167</v>
      </c>
      <c r="E105" s="166" t="s">
        <v>3650</v>
      </c>
      <c r="F105" s="167" t="s">
        <v>3651</v>
      </c>
      <c r="G105" s="168" t="s">
        <v>403</v>
      </c>
      <c r="H105" s="169" t="n">
        <v>17</v>
      </c>
      <c r="I105" s="170"/>
      <c r="J105" s="171" t="n">
        <f aca="false">ROUND(I105*H105,2)</f>
        <v>0</v>
      </c>
      <c r="K105" s="167"/>
      <c r="L105" s="23"/>
      <c r="M105" s="172"/>
      <c r="N105" s="173" t="s">
        <v>44</v>
      </c>
      <c r="O105" s="54"/>
      <c r="P105" s="174" t="n">
        <f aca="false">O105*H105</f>
        <v>0</v>
      </c>
      <c r="Q105" s="174" t="n">
        <v>0</v>
      </c>
      <c r="R105" s="174" t="n">
        <f aca="false">Q105*H105</f>
        <v>0</v>
      </c>
      <c r="S105" s="174" t="n">
        <v>0</v>
      </c>
      <c r="T105" s="174" t="n">
        <f aca="false">S105*H105</f>
        <v>0</v>
      </c>
      <c r="U105" s="175"/>
      <c r="AR105" s="176" t="s">
        <v>683</v>
      </c>
      <c r="AT105" s="176" t="s">
        <v>167</v>
      </c>
      <c r="AU105" s="176" t="s">
        <v>83</v>
      </c>
      <c r="AY105" s="3" t="s">
        <v>165</v>
      </c>
      <c r="BE105" s="177" t="n">
        <f aca="false">IF(N105="základní",J105,0)</f>
        <v>0</v>
      </c>
      <c r="BF105" s="177" t="n">
        <f aca="false">IF(N105="snížená",J105,0)</f>
        <v>0</v>
      </c>
      <c r="BG105" s="177" t="n">
        <f aca="false">IF(N105="zákl. přenesená",J105,0)</f>
        <v>0</v>
      </c>
      <c r="BH105" s="177" t="n">
        <f aca="false">IF(N105="sníž. přenesená",J105,0)</f>
        <v>0</v>
      </c>
      <c r="BI105" s="177" t="n">
        <f aca="false">IF(N105="nulová",J105,0)</f>
        <v>0</v>
      </c>
      <c r="BJ105" s="3" t="s">
        <v>81</v>
      </c>
      <c r="BK105" s="177" t="n">
        <f aca="false">ROUND(I105*H105,2)</f>
        <v>0</v>
      </c>
      <c r="BL105" s="3" t="s">
        <v>683</v>
      </c>
      <c r="BM105" s="176" t="s">
        <v>3652</v>
      </c>
    </row>
    <row r="106" s="22" customFormat="true" ht="16.5" hidden="false" customHeight="true" outlineLevel="0" collapsed="false">
      <c r="B106" s="164"/>
      <c r="C106" s="165" t="s">
        <v>320</v>
      </c>
      <c r="D106" s="165" t="s">
        <v>167</v>
      </c>
      <c r="E106" s="166" t="s">
        <v>3653</v>
      </c>
      <c r="F106" s="167" t="s">
        <v>3654</v>
      </c>
      <c r="G106" s="168" t="s">
        <v>403</v>
      </c>
      <c r="H106" s="169" t="n">
        <v>200</v>
      </c>
      <c r="I106" s="170"/>
      <c r="J106" s="171" t="n">
        <f aca="false">ROUND(I106*H106,2)</f>
        <v>0</v>
      </c>
      <c r="K106" s="167"/>
      <c r="L106" s="23"/>
      <c r="M106" s="172"/>
      <c r="N106" s="173" t="s">
        <v>44</v>
      </c>
      <c r="O106" s="54"/>
      <c r="P106" s="174" t="n">
        <f aca="false">O106*H106</f>
        <v>0</v>
      </c>
      <c r="Q106" s="174" t="n">
        <v>0</v>
      </c>
      <c r="R106" s="174" t="n">
        <f aca="false">Q106*H106</f>
        <v>0</v>
      </c>
      <c r="S106" s="174" t="n">
        <v>0</v>
      </c>
      <c r="T106" s="174" t="n">
        <f aca="false">S106*H106</f>
        <v>0</v>
      </c>
      <c r="U106" s="175"/>
      <c r="AR106" s="176" t="s">
        <v>683</v>
      </c>
      <c r="AT106" s="176" t="s">
        <v>167</v>
      </c>
      <c r="AU106" s="176" t="s">
        <v>83</v>
      </c>
      <c r="AY106" s="3" t="s">
        <v>165</v>
      </c>
      <c r="BE106" s="177" t="n">
        <f aca="false">IF(N106="základní",J106,0)</f>
        <v>0</v>
      </c>
      <c r="BF106" s="177" t="n">
        <f aca="false">IF(N106="snížená",J106,0)</f>
        <v>0</v>
      </c>
      <c r="BG106" s="177" t="n">
        <f aca="false">IF(N106="zákl. přenesená",J106,0)</f>
        <v>0</v>
      </c>
      <c r="BH106" s="177" t="n">
        <f aca="false">IF(N106="sníž. přenesená",J106,0)</f>
        <v>0</v>
      </c>
      <c r="BI106" s="177" t="n">
        <f aca="false">IF(N106="nulová",J106,0)</f>
        <v>0</v>
      </c>
      <c r="BJ106" s="3" t="s">
        <v>81</v>
      </c>
      <c r="BK106" s="177" t="n">
        <f aca="false">ROUND(I106*H106,2)</f>
        <v>0</v>
      </c>
      <c r="BL106" s="3" t="s">
        <v>683</v>
      </c>
      <c r="BM106" s="176" t="s">
        <v>3655</v>
      </c>
    </row>
    <row r="107" s="22" customFormat="true" ht="16.5" hidden="false" customHeight="true" outlineLevel="0" collapsed="false">
      <c r="B107" s="164"/>
      <c r="C107" s="165" t="s">
        <v>326</v>
      </c>
      <c r="D107" s="165" t="s">
        <v>167</v>
      </c>
      <c r="E107" s="166" t="s">
        <v>3656</v>
      </c>
      <c r="F107" s="167" t="s">
        <v>3657</v>
      </c>
      <c r="G107" s="168" t="s">
        <v>403</v>
      </c>
      <c r="H107" s="169" t="n">
        <v>600</v>
      </c>
      <c r="I107" s="170"/>
      <c r="J107" s="171" t="n">
        <f aca="false">ROUND(I107*H107,2)</f>
        <v>0</v>
      </c>
      <c r="K107" s="167"/>
      <c r="L107" s="23"/>
      <c r="M107" s="172"/>
      <c r="N107" s="173" t="s">
        <v>44</v>
      </c>
      <c r="O107" s="54"/>
      <c r="P107" s="174" t="n">
        <f aca="false">O107*H107</f>
        <v>0</v>
      </c>
      <c r="Q107" s="174" t="n">
        <v>0</v>
      </c>
      <c r="R107" s="174" t="n">
        <f aca="false">Q107*H107</f>
        <v>0</v>
      </c>
      <c r="S107" s="174" t="n">
        <v>0</v>
      </c>
      <c r="T107" s="174" t="n">
        <f aca="false">S107*H107</f>
        <v>0</v>
      </c>
      <c r="U107" s="175"/>
      <c r="AR107" s="176" t="s">
        <v>683</v>
      </c>
      <c r="AT107" s="176" t="s">
        <v>167</v>
      </c>
      <c r="AU107" s="176" t="s">
        <v>83</v>
      </c>
      <c r="AY107" s="3" t="s">
        <v>165</v>
      </c>
      <c r="BE107" s="177" t="n">
        <f aca="false">IF(N107="základní",J107,0)</f>
        <v>0</v>
      </c>
      <c r="BF107" s="177" t="n">
        <f aca="false">IF(N107="snížená",J107,0)</f>
        <v>0</v>
      </c>
      <c r="BG107" s="177" t="n">
        <f aca="false">IF(N107="zákl. přenesená",J107,0)</f>
        <v>0</v>
      </c>
      <c r="BH107" s="177" t="n">
        <f aca="false">IF(N107="sníž. přenesená",J107,0)</f>
        <v>0</v>
      </c>
      <c r="BI107" s="177" t="n">
        <f aca="false">IF(N107="nulová",J107,0)</f>
        <v>0</v>
      </c>
      <c r="BJ107" s="3" t="s">
        <v>81</v>
      </c>
      <c r="BK107" s="177" t="n">
        <f aca="false">ROUND(I107*H107,2)</f>
        <v>0</v>
      </c>
      <c r="BL107" s="3" t="s">
        <v>683</v>
      </c>
      <c r="BM107" s="176" t="s">
        <v>3658</v>
      </c>
    </row>
    <row r="108" s="22" customFormat="true" ht="16.5" hidden="false" customHeight="true" outlineLevel="0" collapsed="false">
      <c r="B108" s="164"/>
      <c r="C108" s="165" t="s">
        <v>331</v>
      </c>
      <c r="D108" s="165" t="s">
        <v>167</v>
      </c>
      <c r="E108" s="166" t="s">
        <v>3659</v>
      </c>
      <c r="F108" s="167" t="s">
        <v>3660</v>
      </c>
      <c r="G108" s="168" t="s">
        <v>403</v>
      </c>
      <c r="H108" s="169" t="n">
        <v>400</v>
      </c>
      <c r="I108" s="170"/>
      <c r="J108" s="171" t="n">
        <f aca="false">ROUND(I108*H108,2)</f>
        <v>0</v>
      </c>
      <c r="K108" s="167"/>
      <c r="L108" s="23"/>
      <c r="M108" s="172"/>
      <c r="N108" s="173" t="s">
        <v>44</v>
      </c>
      <c r="O108" s="54"/>
      <c r="P108" s="174" t="n">
        <f aca="false">O108*H108</f>
        <v>0</v>
      </c>
      <c r="Q108" s="174" t="n">
        <v>0</v>
      </c>
      <c r="R108" s="174" t="n">
        <f aca="false">Q108*H108</f>
        <v>0</v>
      </c>
      <c r="S108" s="174" t="n">
        <v>0</v>
      </c>
      <c r="T108" s="174" t="n">
        <f aca="false">S108*H108</f>
        <v>0</v>
      </c>
      <c r="U108" s="175"/>
      <c r="AR108" s="176" t="s">
        <v>683</v>
      </c>
      <c r="AT108" s="176" t="s">
        <v>167</v>
      </c>
      <c r="AU108" s="176" t="s">
        <v>83</v>
      </c>
      <c r="AY108" s="3" t="s">
        <v>165</v>
      </c>
      <c r="BE108" s="177" t="n">
        <f aca="false">IF(N108="základní",J108,0)</f>
        <v>0</v>
      </c>
      <c r="BF108" s="177" t="n">
        <f aca="false">IF(N108="snížená",J108,0)</f>
        <v>0</v>
      </c>
      <c r="BG108" s="177" t="n">
        <f aca="false">IF(N108="zákl. přenesená",J108,0)</f>
        <v>0</v>
      </c>
      <c r="BH108" s="177" t="n">
        <f aca="false">IF(N108="sníž. přenesená",J108,0)</f>
        <v>0</v>
      </c>
      <c r="BI108" s="177" t="n">
        <f aca="false">IF(N108="nulová",J108,0)</f>
        <v>0</v>
      </c>
      <c r="BJ108" s="3" t="s">
        <v>81</v>
      </c>
      <c r="BK108" s="177" t="n">
        <f aca="false">ROUND(I108*H108,2)</f>
        <v>0</v>
      </c>
      <c r="BL108" s="3" t="s">
        <v>683</v>
      </c>
      <c r="BM108" s="176" t="s">
        <v>3661</v>
      </c>
    </row>
    <row r="109" s="22" customFormat="true" ht="16.5" hidden="false" customHeight="true" outlineLevel="0" collapsed="false">
      <c r="B109" s="164"/>
      <c r="C109" s="165" t="s">
        <v>338</v>
      </c>
      <c r="D109" s="165" t="s">
        <v>167</v>
      </c>
      <c r="E109" s="166" t="s">
        <v>3662</v>
      </c>
      <c r="F109" s="167" t="s">
        <v>3663</v>
      </c>
      <c r="G109" s="168" t="s">
        <v>403</v>
      </c>
      <c r="H109" s="169" t="n">
        <v>24</v>
      </c>
      <c r="I109" s="170"/>
      <c r="J109" s="171" t="n">
        <f aca="false">ROUND(I109*H109,2)</f>
        <v>0</v>
      </c>
      <c r="K109" s="167"/>
      <c r="L109" s="23"/>
      <c r="M109" s="172"/>
      <c r="N109" s="173" t="s">
        <v>44</v>
      </c>
      <c r="O109" s="54"/>
      <c r="P109" s="174" t="n">
        <f aca="false">O109*H109</f>
        <v>0</v>
      </c>
      <c r="Q109" s="174" t="n">
        <v>0</v>
      </c>
      <c r="R109" s="174" t="n">
        <f aca="false">Q109*H109</f>
        <v>0</v>
      </c>
      <c r="S109" s="174" t="n">
        <v>0</v>
      </c>
      <c r="T109" s="174" t="n">
        <f aca="false">S109*H109</f>
        <v>0</v>
      </c>
      <c r="U109" s="175"/>
      <c r="AR109" s="176" t="s">
        <v>683</v>
      </c>
      <c r="AT109" s="176" t="s">
        <v>167</v>
      </c>
      <c r="AU109" s="176" t="s">
        <v>83</v>
      </c>
      <c r="AY109" s="3" t="s">
        <v>165</v>
      </c>
      <c r="BE109" s="177" t="n">
        <f aca="false">IF(N109="základní",J109,0)</f>
        <v>0</v>
      </c>
      <c r="BF109" s="177" t="n">
        <f aca="false">IF(N109="snížená",J109,0)</f>
        <v>0</v>
      </c>
      <c r="BG109" s="177" t="n">
        <f aca="false">IF(N109="zákl. přenesená",J109,0)</f>
        <v>0</v>
      </c>
      <c r="BH109" s="177" t="n">
        <f aca="false">IF(N109="sníž. přenesená",J109,0)</f>
        <v>0</v>
      </c>
      <c r="BI109" s="177" t="n">
        <f aca="false">IF(N109="nulová",J109,0)</f>
        <v>0</v>
      </c>
      <c r="BJ109" s="3" t="s">
        <v>81</v>
      </c>
      <c r="BK109" s="177" t="n">
        <f aca="false">ROUND(I109*H109,2)</f>
        <v>0</v>
      </c>
      <c r="BL109" s="3" t="s">
        <v>683</v>
      </c>
      <c r="BM109" s="176" t="s">
        <v>3664</v>
      </c>
    </row>
    <row r="110" s="22" customFormat="true" ht="16.5" hidden="false" customHeight="true" outlineLevel="0" collapsed="false">
      <c r="B110" s="164"/>
      <c r="C110" s="165" t="s">
        <v>342</v>
      </c>
      <c r="D110" s="165" t="s">
        <v>167</v>
      </c>
      <c r="E110" s="166" t="s">
        <v>3665</v>
      </c>
      <c r="F110" s="167" t="s">
        <v>3666</v>
      </c>
      <c r="G110" s="168" t="s">
        <v>403</v>
      </c>
      <c r="H110" s="169" t="n">
        <v>90</v>
      </c>
      <c r="I110" s="170"/>
      <c r="J110" s="171" t="n">
        <f aca="false">ROUND(I110*H110,2)</f>
        <v>0</v>
      </c>
      <c r="K110" s="167"/>
      <c r="L110" s="23"/>
      <c r="M110" s="172"/>
      <c r="N110" s="173" t="s">
        <v>44</v>
      </c>
      <c r="O110" s="54"/>
      <c r="P110" s="174" t="n">
        <f aca="false">O110*H110</f>
        <v>0</v>
      </c>
      <c r="Q110" s="174" t="n">
        <v>0</v>
      </c>
      <c r="R110" s="174" t="n">
        <f aca="false">Q110*H110</f>
        <v>0</v>
      </c>
      <c r="S110" s="174" t="n">
        <v>0</v>
      </c>
      <c r="T110" s="174" t="n">
        <f aca="false">S110*H110</f>
        <v>0</v>
      </c>
      <c r="U110" s="175"/>
      <c r="AR110" s="176" t="s">
        <v>683</v>
      </c>
      <c r="AT110" s="176" t="s">
        <v>167</v>
      </c>
      <c r="AU110" s="176" t="s">
        <v>83</v>
      </c>
      <c r="AY110" s="3" t="s">
        <v>165</v>
      </c>
      <c r="BE110" s="177" t="n">
        <f aca="false">IF(N110="základní",J110,0)</f>
        <v>0</v>
      </c>
      <c r="BF110" s="177" t="n">
        <f aca="false">IF(N110="snížená",J110,0)</f>
        <v>0</v>
      </c>
      <c r="BG110" s="177" t="n">
        <f aca="false">IF(N110="zákl. přenesená",J110,0)</f>
        <v>0</v>
      </c>
      <c r="BH110" s="177" t="n">
        <f aca="false">IF(N110="sníž. přenesená",J110,0)</f>
        <v>0</v>
      </c>
      <c r="BI110" s="177" t="n">
        <f aca="false">IF(N110="nulová",J110,0)</f>
        <v>0</v>
      </c>
      <c r="BJ110" s="3" t="s">
        <v>81</v>
      </c>
      <c r="BK110" s="177" t="n">
        <f aca="false">ROUND(I110*H110,2)</f>
        <v>0</v>
      </c>
      <c r="BL110" s="3" t="s">
        <v>683</v>
      </c>
      <c r="BM110" s="176" t="s">
        <v>3667</v>
      </c>
    </row>
    <row r="111" s="22" customFormat="true" ht="16.5" hidden="false" customHeight="true" outlineLevel="0" collapsed="false">
      <c r="B111" s="164"/>
      <c r="C111" s="165" t="s">
        <v>349</v>
      </c>
      <c r="D111" s="165" t="s">
        <v>167</v>
      </c>
      <c r="E111" s="166" t="s">
        <v>3668</v>
      </c>
      <c r="F111" s="167" t="s">
        <v>3669</v>
      </c>
      <c r="G111" s="168" t="s">
        <v>403</v>
      </c>
      <c r="H111" s="169" t="n">
        <v>43</v>
      </c>
      <c r="I111" s="170"/>
      <c r="J111" s="171" t="n">
        <f aca="false">ROUND(I111*H111,2)</f>
        <v>0</v>
      </c>
      <c r="K111" s="167"/>
      <c r="L111" s="23"/>
      <c r="M111" s="172"/>
      <c r="N111" s="173" t="s">
        <v>44</v>
      </c>
      <c r="O111" s="54"/>
      <c r="P111" s="174" t="n">
        <f aca="false">O111*H111</f>
        <v>0</v>
      </c>
      <c r="Q111" s="174" t="n">
        <v>0</v>
      </c>
      <c r="R111" s="174" t="n">
        <f aca="false">Q111*H111</f>
        <v>0</v>
      </c>
      <c r="S111" s="174" t="n">
        <v>0</v>
      </c>
      <c r="T111" s="174" t="n">
        <f aca="false">S111*H111</f>
        <v>0</v>
      </c>
      <c r="U111" s="175"/>
      <c r="AR111" s="176" t="s">
        <v>683</v>
      </c>
      <c r="AT111" s="176" t="s">
        <v>167</v>
      </c>
      <c r="AU111" s="176" t="s">
        <v>83</v>
      </c>
      <c r="AY111" s="3" t="s">
        <v>165</v>
      </c>
      <c r="BE111" s="177" t="n">
        <f aca="false">IF(N111="základní",J111,0)</f>
        <v>0</v>
      </c>
      <c r="BF111" s="177" t="n">
        <f aca="false">IF(N111="snížená",J111,0)</f>
        <v>0</v>
      </c>
      <c r="BG111" s="177" t="n">
        <f aca="false">IF(N111="zákl. přenesená",J111,0)</f>
        <v>0</v>
      </c>
      <c r="BH111" s="177" t="n">
        <f aca="false">IF(N111="sníž. přenesená",J111,0)</f>
        <v>0</v>
      </c>
      <c r="BI111" s="177" t="n">
        <f aca="false">IF(N111="nulová",J111,0)</f>
        <v>0</v>
      </c>
      <c r="BJ111" s="3" t="s">
        <v>81</v>
      </c>
      <c r="BK111" s="177" t="n">
        <f aca="false">ROUND(I111*H111,2)</f>
        <v>0</v>
      </c>
      <c r="BL111" s="3" t="s">
        <v>683</v>
      </c>
      <c r="BM111" s="176" t="s">
        <v>3670</v>
      </c>
    </row>
    <row r="112" s="22" customFormat="true" ht="16.5" hidden="false" customHeight="true" outlineLevel="0" collapsed="false">
      <c r="B112" s="164"/>
      <c r="C112" s="165" t="s">
        <v>355</v>
      </c>
      <c r="D112" s="165" t="s">
        <v>167</v>
      </c>
      <c r="E112" s="166" t="s">
        <v>3671</v>
      </c>
      <c r="F112" s="167" t="s">
        <v>3672</v>
      </c>
      <c r="G112" s="168" t="s">
        <v>403</v>
      </c>
      <c r="H112" s="169" t="n">
        <v>35</v>
      </c>
      <c r="I112" s="170"/>
      <c r="J112" s="171" t="n">
        <f aca="false">ROUND(I112*H112,2)</f>
        <v>0</v>
      </c>
      <c r="K112" s="167"/>
      <c r="L112" s="23"/>
      <c r="M112" s="172"/>
      <c r="N112" s="173" t="s">
        <v>44</v>
      </c>
      <c r="O112" s="54"/>
      <c r="P112" s="174" t="n">
        <f aca="false">O112*H112</f>
        <v>0</v>
      </c>
      <c r="Q112" s="174" t="n">
        <v>0</v>
      </c>
      <c r="R112" s="174" t="n">
        <f aca="false">Q112*H112</f>
        <v>0</v>
      </c>
      <c r="S112" s="174" t="n">
        <v>0</v>
      </c>
      <c r="T112" s="174" t="n">
        <f aca="false">S112*H112</f>
        <v>0</v>
      </c>
      <c r="U112" s="175"/>
      <c r="AR112" s="176" t="s">
        <v>683</v>
      </c>
      <c r="AT112" s="176" t="s">
        <v>167</v>
      </c>
      <c r="AU112" s="176" t="s">
        <v>83</v>
      </c>
      <c r="AY112" s="3" t="s">
        <v>165</v>
      </c>
      <c r="BE112" s="177" t="n">
        <f aca="false">IF(N112="základní",J112,0)</f>
        <v>0</v>
      </c>
      <c r="BF112" s="177" t="n">
        <f aca="false">IF(N112="snížená",J112,0)</f>
        <v>0</v>
      </c>
      <c r="BG112" s="177" t="n">
        <f aca="false">IF(N112="zákl. přenesená",J112,0)</f>
        <v>0</v>
      </c>
      <c r="BH112" s="177" t="n">
        <f aca="false">IF(N112="sníž. přenesená",J112,0)</f>
        <v>0</v>
      </c>
      <c r="BI112" s="177" t="n">
        <f aca="false">IF(N112="nulová",J112,0)</f>
        <v>0</v>
      </c>
      <c r="BJ112" s="3" t="s">
        <v>81</v>
      </c>
      <c r="BK112" s="177" t="n">
        <f aca="false">ROUND(I112*H112,2)</f>
        <v>0</v>
      </c>
      <c r="BL112" s="3" t="s">
        <v>683</v>
      </c>
      <c r="BM112" s="176" t="s">
        <v>3673</v>
      </c>
    </row>
    <row r="113" s="22" customFormat="true" ht="16.5" hidden="false" customHeight="true" outlineLevel="0" collapsed="false">
      <c r="B113" s="164"/>
      <c r="C113" s="165" t="s">
        <v>359</v>
      </c>
      <c r="D113" s="165" t="s">
        <v>167</v>
      </c>
      <c r="E113" s="166" t="s">
        <v>3674</v>
      </c>
      <c r="F113" s="167" t="s">
        <v>3675</v>
      </c>
      <c r="G113" s="168" t="s">
        <v>403</v>
      </c>
      <c r="H113" s="169" t="n">
        <v>1</v>
      </c>
      <c r="I113" s="170"/>
      <c r="J113" s="171" t="n">
        <f aca="false">ROUND(I113*H113,2)</f>
        <v>0</v>
      </c>
      <c r="K113" s="167"/>
      <c r="L113" s="23"/>
      <c r="M113" s="172"/>
      <c r="N113" s="173" t="s">
        <v>44</v>
      </c>
      <c r="O113" s="54"/>
      <c r="P113" s="174" t="n">
        <f aca="false">O113*H113</f>
        <v>0</v>
      </c>
      <c r="Q113" s="174" t="n">
        <v>0</v>
      </c>
      <c r="R113" s="174" t="n">
        <f aca="false">Q113*H113</f>
        <v>0</v>
      </c>
      <c r="S113" s="174" t="n">
        <v>0</v>
      </c>
      <c r="T113" s="174" t="n">
        <f aca="false">S113*H113</f>
        <v>0</v>
      </c>
      <c r="U113" s="175"/>
      <c r="AR113" s="176" t="s">
        <v>683</v>
      </c>
      <c r="AT113" s="176" t="s">
        <v>167</v>
      </c>
      <c r="AU113" s="176" t="s">
        <v>83</v>
      </c>
      <c r="AY113" s="3" t="s">
        <v>165</v>
      </c>
      <c r="BE113" s="177" t="n">
        <f aca="false">IF(N113="základní",J113,0)</f>
        <v>0</v>
      </c>
      <c r="BF113" s="177" t="n">
        <f aca="false">IF(N113="snížená",J113,0)</f>
        <v>0</v>
      </c>
      <c r="BG113" s="177" t="n">
        <f aca="false">IF(N113="zákl. přenesená",J113,0)</f>
        <v>0</v>
      </c>
      <c r="BH113" s="177" t="n">
        <f aca="false">IF(N113="sníž. přenesená",J113,0)</f>
        <v>0</v>
      </c>
      <c r="BI113" s="177" t="n">
        <f aca="false">IF(N113="nulová",J113,0)</f>
        <v>0</v>
      </c>
      <c r="BJ113" s="3" t="s">
        <v>81</v>
      </c>
      <c r="BK113" s="177" t="n">
        <f aca="false">ROUND(I113*H113,2)</f>
        <v>0</v>
      </c>
      <c r="BL113" s="3" t="s">
        <v>683</v>
      </c>
      <c r="BM113" s="176" t="s">
        <v>3676</v>
      </c>
    </row>
    <row r="114" s="22" customFormat="true" ht="16.5" hidden="false" customHeight="true" outlineLevel="0" collapsed="false">
      <c r="B114" s="164"/>
      <c r="C114" s="165" t="s">
        <v>364</v>
      </c>
      <c r="D114" s="165" t="s">
        <v>167</v>
      </c>
      <c r="E114" s="166" t="s">
        <v>3677</v>
      </c>
      <c r="F114" s="167" t="s">
        <v>3678</v>
      </c>
      <c r="G114" s="168" t="s">
        <v>403</v>
      </c>
      <c r="H114" s="169" t="n">
        <v>1</v>
      </c>
      <c r="I114" s="170"/>
      <c r="J114" s="171" t="n">
        <f aca="false">ROUND(I114*H114,2)</f>
        <v>0</v>
      </c>
      <c r="K114" s="167"/>
      <c r="L114" s="23"/>
      <c r="M114" s="172"/>
      <c r="N114" s="173" t="s">
        <v>44</v>
      </c>
      <c r="O114" s="54"/>
      <c r="P114" s="174" t="n">
        <f aca="false">O114*H114</f>
        <v>0</v>
      </c>
      <c r="Q114" s="174" t="n">
        <v>0</v>
      </c>
      <c r="R114" s="174" t="n">
        <f aca="false">Q114*H114</f>
        <v>0</v>
      </c>
      <c r="S114" s="174" t="n">
        <v>0</v>
      </c>
      <c r="T114" s="174" t="n">
        <f aca="false">S114*H114</f>
        <v>0</v>
      </c>
      <c r="U114" s="175"/>
      <c r="AR114" s="176" t="s">
        <v>683</v>
      </c>
      <c r="AT114" s="176" t="s">
        <v>167</v>
      </c>
      <c r="AU114" s="176" t="s">
        <v>83</v>
      </c>
      <c r="AY114" s="3" t="s">
        <v>165</v>
      </c>
      <c r="BE114" s="177" t="n">
        <f aca="false">IF(N114="základní",J114,0)</f>
        <v>0</v>
      </c>
      <c r="BF114" s="177" t="n">
        <f aca="false">IF(N114="snížená",J114,0)</f>
        <v>0</v>
      </c>
      <c r="BG114" s="177" t="n">
        <f aca="false">IF(N114="zákl. přenesená",J114,0)</f>
        <v>0</v>
      </c>
      <c r="BH114" s="177" t="n">
        <f aca="false">IF(N114="sníž. přenesená",J114,0)</f>
        <v>0</v>
      </c>
      <c r="BI114" s="177" t="n">
        <f aca="false">IF(N114="nulová",J114,0)</f>
        <v>0</v>
      </c>
      <c r="BJ114" s="3" t="s">
        <v>81</v>
      </c>
      <c r="BK114" s="177" t="n">
        <f aca="false">ROUND(I114*H114,2)</f>
        <v>0</v>
      </c>
      <c r="BL114" s="3" t="s">
        <v>683</v>
      </c>
      <c r="BM114" s="176" t="s">
        <v>3679</v>
      </c>
    </row>
    <row r="115" s="22" customFormat="true" ht="16.5" hidden="false" customHeight="true" outlineLevel="0" collapsed="false">
      <c r="B115" s="164"/>
      <c r="C115" s="165" t="s">
        <v>369</v>
      </c>
      <c r="D115" s="165" t="s">
        <v>167</v>
      </c>
      <c r="E115" s="166" t="s">
        <v>3680</v>
      </c>
      <c r="F115" s="167" t="s">
        <v>3681</v>
      </c>
      <c r="G115" s="168" t="s">
        <v>403</v>
      </c>
      <c r="H115" s="169" t="n">
        <v>1</v>
      </c>
      <c r="I115" s="170"/>
      <c r="J115" s="171" t="n">
        <f aca="false">ROUND(I115*H115,2)</f>
        <v>0</v>
      </c>
      <c r="K115" s="167"/>
      <c r="L115" s="23"/>
      <c r="M115" s="172"/>
      <c r="N115" s="173" t="s">
        <v>44</v>
      </c>
      <c r="O115" s="54"/>
      <c r="P115" s="174" t="n">
        <f aca="false">O115*H115</f>
        <v>0</v>
      </c>
      <c r="Q115" s="174" t="n">
        <v>0</v>
      </c>
      <c r="R115" s="174" t="n">
        <f aca="false">Q115*H115</f>
        <v>0</v>
      </c>
      <c r="S115" s="174" t="n">
        <v>0</v>
      </c>
      <c r="T115" s="174" t="n">
        <f aca="false">S115*H115</f>
        <v>0</v>
      </c>
      <c r="U115" s="175"/>
      <c r="AR115" s="176" t="s">
        <v>683</v>
      </c>
      <c r="AT115" s="176" t="s">
        <v>167</v>
      </c>
      <c r="AU115" s="176" t="s">
        <v>83</v>
      </c>
      <c r="AY115" s="3" t="s">
        <v>165</v>
      </c>
      <c r="BE115" s="177" t="n">
        <f aca="false">IF(N115="základní",J115,0)</f>
        <v>0</v>
      </c>
      <c r="BF115" s="177" t="n">
        <f aca="false">IF(N115="snížená",J115,0)</f>
        <v>0</v>
      </c>
      <c r="BG115" s="177" t="n">
        <f aca="false">IF(N115="zákl. přenesená",J115,0)</f>
        <v>0</v>
      </c>
      <c r="BH115" s="177" t="n">
        <f aca="false">IF(N115="sníž. přenesená",J115,0)</f>
        <v>0</v>
      </c>
      <c r="BI115" s="177" t="n">
        <f aca="false">IF(N115="nulová",J115,0)</f>
        <v>0</v>
      </c>
      <c r="BJ115" s="3" t="s">
        <v>81</v>
      </c>
      <c r="BK115" s="177" t="n">
        <f aca="false">ROUND(I115*H115,2)</f>
        <v>0</v>
      </c>
      <c r="BL115" s="3" t="s">
        <v>683</v>
      </c>
      <c r="BM115" s="176" t="s">
        <v>3682</v>
      </c>
    </row>
    <row r="116" s="22" customFormat="true" ht="16.5" hidden="false" customHeight="true" outlineLevel="0" collapsed="false">
      <c r="B116" s="164"/>
      <c r="C116" s="165" t="s">
        <v>378</v>
      </c>
      <c r="D116" s="165" t="s">
        <v>167</v>
      </c>
      <c r="E116" s="166" t="s">
        <v>3683</v>
      </c>
      <c r="F116" s="167" t="s">
        <v>3684</v>
      </c>
      <c r="G116" s="168" t="s">
        <v>403</v>
      </c>
      <c r="H116" s="169" t="n">
        <v>2</v>
      </c>
      <c r="I116" s="170"/>
      <c r="J116" s="171" t="n">
        <f aca="false">ROUND(I116*H116,2)</f>
        <v>0</v>
      </c>
      <c r="K116" s="167"/>
      <c r="L116" s="23"/>
      <c r="M116" s="172"/>
      <c r="N116" s="173" t="s">
        <v>44</v>
      </c>
      <c r="O116" s="54"/>
      <c r="P116" s="174" t="n">
        <f aca="false">O116*H116</f>
        <v>0</v>
      </c>
      <c r="Q116" s="174" t="n">
        <v>0</v>
      </c>
      <c r="R116" s="174" t="n">
        <f aca="false">Q116*H116</f>
        <v>0</v>
      </c>
      <c r="S116" s="174" t="n">
        <v>0</v>
      </c>
      <c r="T116" s="174" t="n">
        <f aca="false">S116*H116</f>
        <v>0</v>
      </c>
      <c r="U116" s="175"/>
      <c r="AR116" s="176" t="s">
        <v>683</v>
      </c>
      <c r="AT116" s="176" t="s">
        <v>167</v>
      </c>
      <c r="AU116" s="176" t="s">
        <v>83</v>
      </c>
      <c r="AY116" s="3" t="s">
        <v>165</v>
      </c>
      <c r="BE116" s="177" t="n">
        <f aca="false">IF(N116="základní",J116,0)</f>
        <v>0</v>
      </c>
      <c r="BF116" s="177" t="n">
        <f aca="false">IF(N116="snížená",J116,0)</f>
        <v>0</v>
      </c>
      <c r="BG116" s="177" t="n">
        <f aca="false">IF(N116="zákl. přenesená",J116,0)</f>
        <v>0</v>
      </c>
      <c r="BH116" s="177" t="n">
        <f aca="false">IF(N116="sníž. přenesená",J116,0)</f>
        <v>0</v>
      </c>
      <c r="BI116" s="177" t="n">
        <f aca="false">IF(N116="nulová",J116,0)</f>
        <v>0</v>
      </c>
      <c r="BJ116" s="3" t="s">
        <v>81</v>
      </c>
      <c r="BK116" s="177" t="n">
        <f aca="false">ROUND(I116*H116,2)</f>
        <v>0</v>
      </c>
      <c r="BL116" s="3" t="s">
        <v>683</v>
      </c>
      <c r="BM116" s="176" t="s">
        <v>3685</v>
      </c>
    </row>
    <row r="117" s="22" customFormat="true" ht="16.5" hidden="false" customHeight="true" outlineLevel="0" collapsed="false">
      <c r="B117" s="164"/>
      <c r="C117" s="165" t="s">
        <v>385</v>
      </c>
      <c r="D117" s="165" t="s">
        <v>167</v>
      </c>
      <c r="E117" s="166" t="s">
        <v>3686</v>
      </c>
      <c r="F117" s="167" t="s">
        <v>3687</v>
      </c>
      <c r="G117" s="168" t="s">
        <v>403</v>
      </c>
      <c r="H117" s="169" t="n">
        <v>15</v>
      </c>
      <c r="I117" s="170"/>
      <c r="J117" s="171" t="n">
        <f aca="false">ROUND(I117*H117,2)</f>
        <v>0</v>
      </c>
      <c r="K117" s="167"/>
      <c r="L117" s="23"/>
      <c r="M117" s="172"/>
      <c r="N117" s="173" t="s">
        <v>44</v>
      </c>
      <c r="O117" s="54"/>
      <c r="P117" s="174" t="n">
        <f aca="false">O117*H117</f>
        <v>0</v>
      </c>
      <c r="Q117" s="174" t="n">
        <v>0</v>
      </c>
      <c r="R117" s="174" t="n">
        <f aca="false">Q117*H117</f>
        <v>0</v>
      </c>
      <c r="S117" s="174" t="n">
        <v>0</v>
      </c>
      <c r="T117" s="174" t="n">
        <f aca="false">S117*H117</f>
        <v>0</v>
      </c>
      <c r="U117" s="175"/>
      <c r="AR117" s="176" t="s">
        <v>683</v>
      </c>
      <c r="AT117" s="176" t="s">
        <v>167</v>
      </c>
      <c r="AU117" s="176" t="s">
        <v>83</v>
      </c>
      <c r="AY117" s="3" t="s">
        <v>165</v>
      </c>
      <c r="BE117" s="177" t="n">
        <f aca="false">IF(N117="základní",J117,0)</f>
        <v>0</v>
      </c>
      <c r="BF117" s="177" t="n">
        <f aca="false">IF(N117="snížená",J117,0)</f>
        <v>0</v>
      </c>
      <c r="BG117" s="177" t="n">
        <f aca="false">IF(N117="zákl. přenesená",J117,0)</f>
        <v>0</v>
      </c>
      <c r="BH117" s="177" t="n">
        <f aca="false">IF(N117="sníž. přenesená",J117,0)</f>
        <v>0</v>
      </c>
      <c r="BI117" s="177" t="n">
        <f aca="false">IF(N117="nulová",J117,0)</f>
        <v>0</v>
      </c>
      <c r="BJ117" s="3" t="s">
        <v>81</v>
      </c>
      <c r="BK117" s="177" t="n">
        <f aca="false">ROUND(I117*H117,2)</f>
        <v>0</v>
      </c>
      <c r="BL117" s="3" t="s">
        <v>683</v>
      </c>
      <c r="BM117" s="176" t="s">
        <v>3688</v>
      </c>
    </row>
    <row r="118" s="22" customFormat="true" ht="16.5" hidden="false" customHeight="true" outlineLevel="0" collapsed="false">
      <c r="B118" s="164"/>
      <c r="C118" s="165" t="s">
        <v>394</v>
      </c>
      <c r="D118" s="165" t="s">
        <v>167</v>
      </c>
      <c r="E118" s="166" t="s">
        <v>3689</v>
      </c>
      <c r="F118" s="167" t="s">
        <v>3690</v>
      </c>
      <c r="G118" s="168" t="s">
        <v>403</v>
      </c>
      <c r="H118" s="169" t="n">
        <v>19</v>
      </c>
      <c r="I118" s="170"/>
      <c r="J118" s="171" t="n">
        <f aca="false">ROUND(I118*H118,2)</f>
        <v>0</v>
      </c>
      <c r="K118" s="167"/>
      <c r="L118" s="23"/>
      <c r="M118" s="172"/>
      <c r="N118" s="173" t="s">
        <v>44</v>
      </c>
      <c r="O118" s="54"/>
      <c r="P118" s="174" t="n">
        <f aca="false">O118*H118</f>
        <v>0</v>
      </c>
      <c r="Q118" s="174" t="n">
        <v>0</v>
      </c>
      <c r="R118" s="174" t="n">
        <f aca="false">Q118*H118</f>
        <v>0</v>
      </c>
      <c r="S118" s="174" t="n">
        <v>0</v>
      </c>
      <c r="T118" s="174" t="n">
        <f aca="false">S118*H118</f>
        <v>0</v>
      </c>
      <c r="U118" s="175"/>
      <c r="AR118" s="176" t="s">
        <v>683</v>
      </c>
      <c r="AT118" s="176" t="s">
        <v>167</v>
      </c>
      <c r="AU118" s="176" t="s">
        <v>83</v>
      </c>
      <c r="AY118" s="3" t="s">
        <v>165</v>
      </c>
      <c r="BE118" s="177" t="n">
        <f aca="false">IF(N118="základní",J118,0)</f>
        <v>0</v>
      </c>
      <c r="BF118" s="177" t="n">
        <f aca="false">IF(N118="snížená",J118,0)</f>
        <v>0</v>
      </c>
      <c r="BG118" s="177" t="n">
        <f aca="false">IF(N118="zákl. přenesená",J118,0)</f>
        <v>0</v>
      </c>
      <c r="BH118" s="177" t="n">
        <f aca="false">IF(N118="sníž. přenesená",J118,0)</f>
        <v>0</v>
      </c>
      <c r="BI118" s="177" t="n">
        <f aca="false">IF(N118="nulová",J118,0)</f>
        <v>0</v>
      </c>
      <c r="BJ118" s="3" t="s">
        <v>81</v>
      </c>
      <c r="BK118" s="177" t="n">
        <f aca="false">ROUND(I118*H118,2)</f>
        <v>0</v>
      </c>
      <c r="BL118" s="3" t="s">
        <v>683</v>
      </c>
      <c r="BM118" s="176" t="s">
        <v>3691</v>
      </c>
    </row>
    <row r="119" s="22" customFormat="true" ht="16.5" hidden="false" customHeight="true" outlineLevel="0" collapsed="false">
      <c r="B119" s="164"/>
      <c r="C119" s="165" t="s">
        <v>400</v>
      </c>
      <c r="D119" s="165" t="s">
        <v>167</v>
      </c>
      <c r="E119" s="166" t="s">
        <v>3692</v>
      </c>
      <c r="F119" s="167" t="s">
        <v>3693</v>
      </c>
      <c r="G119" s="168" t="s">
        <v>403</v>
      </c>
      <c r="H119" s="169" t="n">
        <v>1</v>
      </c>
      <c r="I119" s="170"/>
      <c r="J119" s="171" t="n">
        <f aca="false">ROUND(I119*H119,2)</f>
        <v>0</v>
      </c>
      <c r="K119" s="167"/>
      <c r="L119" s="23"/>
      <c r="M119" s="172"/>
      <c r="N119" s="173" t="s">
        <v>44</v>
      </c>
      <c r="O119" s="54"/>
      <c r="P119" s="174" t="n">
        <f aca="false">O119*H119</f>
        <v>0</v>
      </c>
      <c r="Q119" s="174" t="n">
        <v>0</v>
      </c>
      <c r="R119" s="174" t="n">
        <f aca="false">Q119*H119</f>
        <v>0</v>
      </c>
      <c r="S119" s="174" t="n">
        <v>0</v>
      </c>
      <c r="T119" s="174" t="n">
        <f aca="false">S119*H119</f>
        <v>0</v>
      </c>
      <c r="U119" s="175"/>
      <c r="AR119" s="176" t="s">
        <v>683</v>
      </c>
      <c r="AT119" s="176" t="s">
        <v>167</v>
      </c>
      <c r="AU119" s="176" t="s">
        <v>83</v>
      </c>
      <c r="AY119" s="3" t="s">
        <v>165</v>
      </c>
      <c r="BE119" s="177" t="n">
        <f aca="false">IF(N119="základní",J119,0)</f>
        <v>0</v>
      </c>
      <c r="BF119" s="177" t="n">
        <f aca="false">IF(N119="snížená",J119,0)</f>
        <v>0</v>
      </c>
      <c r="BG119" s="177" t="n">
        <f aca="false">IF(N119="zákl. přenesená",J119,0)</f>
        <v>0</v>
      </c>
      <c r="BH119" s="177" t="n">
        <f aca="false">IF(N119="sníž. přenesená",J119,0)</f>
        <v>0</v>
      </c>
      <c r="BI119" s="177" t="n">
        <f aca="false">IF(N119="nulová",J119,0)</f>
        <v>0</v>
      </c>
      <c r="BJ119" s="3" t="s">
        <v>81</v>
      </c>
      <c r="BK119" s="177" t="n">
        <f aca="false">ROUND(I119*H119,2)</f>
        <v>0</v>
      </c>
      <c r="BL119" s="3" t="s">
        <v>683</v>
      </c>
      <c r="BM119" s="176" t="s">
        <v>3694</v>
      </c>
    </row>
    <row r="120" s="22" customFormat="true" ht="16.5" hidden="false" customHeight="true" outlineLevel="0" collapsed="false">
      <c r="B120" s="164"/>
      <c r="C120" s="165" t="s">
        <v>406</v>
      </c>
      <c r="D120" s="165" t="s">
        <v>167</v>
      </c>
      <c r="E120" s="166" t="s">
        <v>3695</v>
      </c>
      <c r="F120" s="167" t="s">
        <v>3696</v>
      </c>
      <c r="G120" s="168" t="s">
        <v>403</v>
      </c>
      <c r="H120" s="169" t="n">
        <v>2</v>
      </c>
      <c r="I120" s="170"/>
      <c r="J120" s="171" t="n">
        <f aca="false">ROUND(I120*H120,2)</f>
        <v>0</v>
      </c>
      <c r="K120" s="167"/>
      <c r="L120" s="23"/>
      <c r="M120" s="172"/>
      <c r="N120" s="173" t="s">
        <v>44</v>
      </c>
      <c r="O120" s="54"/>
      <c r="P120" s="174" t="n">
        <f aca="false">O120*H120</f>
        <v>0</v>
      </c>
      <c r="Q120" s="174" t="n">
        <v>0</v>
      </c>
      <c r="R120" s="174" t="n">
        <f aca="false">Q120*H120</f>
        <v>0</v>
      </c>
      <c r="S120" s="174" t="n">
        <v>0</v>
      </c>
      <c r="T120" s="174" t="n">
        <f aca="false">S120*H120</f>
        <v>0</v>
      </c>
      <c r="U120" s="175"/>
      <c r="AR120" s="176" t="s">
        <v>683</v>
      </c>
      <c r="AT120" s="176" t="s">
        <v>167</v>
      </c>
      <c r="AU120" s="176" t="s">
        <v>83</v>
      </c>
      <c r="AY120" s="3" t="s">
        <v>165</v>
      </c>
      <c r="BE120" s="177" t="n">
        <f aca="false">IF(N120="základní",J120,0)</f>
        <v>0</v>
      </c>
      <c r="BF120" s="177" t="n">
        <f aca="false">IF(N120="snížená",J120,0)</f>
        <v>0</v>
      </c>
      <c r="BG120" s="177" t="n">
        <f aca="false">IF(N120="zákl. přenesená",J120,0)</f>
        <v>0</v>
      </c>
      <c r="BH120" s="177" t="n">
        <f aca="false">IF(N120="sníž. přenesená",J120,0)</f>
        <v>0</v>
      </c>
      <c r="BI120" s="177" t="n">
        <f aca="false">IF(N120="nulová",J120,0)</f>
        <v>0</v>
      </c>
      <c r="BJ120" s="3" t="s">
        <v>81</v>
      </c>
      <c r="BK120" s="177" t="n">
        <f aca="false">ROUND(I120*H120,2)</f>
        <v>0</v>
      </c>
      <c r="BL120" s="3" t="s">
        <v>683</v>
      </c>
      <c r="BM120" s="176" t="s">
        <v>3697</v>
      </c>
    </row>
    <row r="121" s="22" customFormat="true" ht="16.5" hidden="false" customHeight="true" outlineLevel="0" collapsed="false">
      <c r="B121" s="164"/>
      <c r="C121" s="165" t="s">
        <v>410</v>
      </c>
      <c r="D121" s="165" t="s">
        <v>167</v>
      </c>
      <c r="E121" s="166" t="s">
        <v>3698</v>
      </c>
      <c r="F121" s="167" t="s">
        <v>3699</v>
      </c>
      <c r="G121" s="168" t="s">
        <v>2997</v>
      </c>
      <c r="H121" s="169" t="n">
        <v>1400</v>
      </c>
      <c r="I121" s="170"/>
      <c r="J121" s="171" t="n">
        <f aca="false">ROUND(I121*H121,2)</f>
        <v>0</v>
      </c>
      <c r="K121" s="167"/>
      <c r="L121" s="23"/>
      <c r="M121" s="172"/>
      <c r="N121" s="173" t="s">
        <v>44</v>
      </c>
      <c r="O121" s="54"/>
      <c r="P121" s="174" t="n">
        <f aca="false">O121*H121</f>
        <v>0</v>
      </c>
      <c r="Q121" s="174" t="n">
        <v>0</v>
      </c>
      <c r="R121" s="174" t="n">
        <f aca="false">Q121*H121</f>
        <v>0</v>
      </c>
      <c r="S121" s="174" t="n">
        <v>0</v>
      </c>
      <c r="T121" s="174" t="n">
        <f aca="false">S121*H121</f>
        <v>0</v>
      </c>
      <c r="U121" s="175"/>
      <c r="AR121" s="176" t="s">
        <v>683</v>
      </c>
      <c r="AT121" s="176" t="s">
        <v>167</v>
      </c>
      <c r="AU121" s="176" t="s">
        <v>83</v>
      </c>
      <c r="AY121" s="3" t="s">
        <v>165</v>
      </c>
      <c r="BE121" s="177" t="n">
        <f aca="false">IF(N121="základní",J121,0)</f>
        <v>0</v>
      </c>
      <c r="BF121" s="177" t="n">
        <f aca="false">IF(N121="snížená",J121,0)</f>
        <v>0</v>
      </c>
      <c r="BG121" s="177" t="n">
        <f aca="false">IF(N121="zákl. přenesená",J121,0)</f>
        <v>0</v>
      </c>
      <c r="BH121" s="177" t="n">
        <f aca="false">IF(N121="sníž. přenesená",J121,0)</f>
        <v>0</v>
      </c>
      <c r="BI121" s="177" t="n">
        <f aca="false">IF(N121="nulová",J121,0)</f>
        <v>0</v>
      </c>
      <c r="BJ121" s="3" t="s">
        <v>81</v>
      </c>
      <c r="BK121" s="177" t="n">
        <f aca="false">ROUND(I121*H121,2)</f>
        <v>0</v>
      </c>
      <c r="BL121" s="3" t="s">
        <v>683</v>
      </c>
      <c r="BM121" s="176" t="s">
        <v>3700</v>
      </c>
    </row>
    <row r="122" s="22" customFormat="true" ht="16.5" hidden="false" customHeight="true" outlineLevel="0" collapsed="false">
      <c r="B122" s="164"/>
      <c r="C122" s="165" t="s">
        <v>417</v>
      </c>
      <c r="D122" s="165" t="s">
        <v>167</v>
      </c>
      <c r="E122" s="166" t="s">
        <v>3701</v>
      </c>
      <c r="F122" s="167" t="s">
        <v>3702</v>
      </c>
      <c r="G122" s="168" t="s">
        <v>2997</v>
      </c>
      <c r="H122" s="169" t="n">
        <v>18</v>
      </c>
      <c r="I122" s="170"/>
      <c r="J122" s="171" t="n">
        <f aca="false">ROUND(I122*H122,2)</f>
        <v>0</v>
      </c>
      <c r="K122" s="167"/>
      <c r="L122" s="23"/>
      <c r="M122" s="172"/>
      <c r="N122" s="173" t="s">
        <v>44</v>
      </c>
      <c r="O122" s="54"/>
      <c r="P122" s="174" t="n">
        <f aca="false">O122*H122</f>
        <v>0</v>
      </c>
      <c r="Q122" s="174" t="n">
        <v>0</v>
      </c>
      <c r="R122" s="174" t="n">
        <f aca="false">Q122*H122</f>
        <v>0</v>
      </c>
      <c r="S122" s="174" t="n">
        <v>0</v>
      </c>
      <c r="T122" s="174" t="n">
        <f aca="false">S122*H122</f>
        <v>0</v>
      </c>
      <c r="U122" s="175"/>
      <c r="AR122" s="176" t="s">
        <v>683</v>
      </c>
      <c r="AT122" s="176" t="s">
        <v>167</v>
      </c>
      <c r="AU122" s="176" t="s">
        <v>83</v>
      </c>
      <c r="AY122" s="3" t="s">
        <v>165</v>
      </c>
      <c r="BE122" s="177" t="n">
        <f aca="false">IF(N122="základní",J122,0)</f>
        <v>0</v>
      </c>
      <c r="BF122" s="177" t="n">
        <f aca="false">IF(N122="snížená",J122,0)</f>
        <v>0</v>
      </c>
      <c r="BG122" s="177" t="n">
        <f aca="false">IF(N122="zákl. přenesená",J122,0)</f>
        <v>0</v>
      </c>
      <c r="BH122" s="177" t="n">
        <f aca="false">IF(N122="sníž. přenesená",J122,0)</f>
        <v>0</v>
      </c>
      <c r="BI122" s="177" t="n">
        <f aca="false">IF(N122="nulová",J122,0)</f>
        <v>0</v>
      </c>
      <c r="BJ122" s="3" t="s">
        <v>81</v>
      </c>
      <c r="BK122" s="177" t="n">
        <f aca="false">ROUND(I122*H122,2)</f>
        <v>0</v>
      </c>
      <c r="BL122" s="3" t="s">
        <v>683</v>
      </c>
      <c r="BM122" s="176" t="s">
        <v>3703</v>
      </c>
    </row>
    <row r="123" s="22" customFormat="true" ht="16.5" hidden="false" customHeight="true" outlineLevel="0" collapsed="false">
      <c r="B123" s="164"/>
      <c r="C123" s="165" t="s">
        <v>422</v>
      </c>
      <c r="D123" s="165" t="s">
        <v>167</v>
      </c>
      <c r="E123" s="166" t="s">
        <v>3704</v>
      </c>
      <c r="F123" s="167" t="s">
        <v>3705</v>
      </c>
      <c r="G123" s="168" t="s">
        <v>2997</v>
      </c>
      <c r="H123" s="169" t="n">
        <v>10</v>
      </c>
      <c r="I123" s="170"/>
      <c r="J123" s="171" t="n">
        <f aca="false">ROUND(I123*H123,2)</f>
        <v>0</v>
      </c>
      <c r="K123" s="167"/>
      <c r="L123" s="23"/>
      <c r="M123" s="172"/>
      <c r="N123" s="173" t="s">
        <v>44</v>
      </c>
      <c r="O123" s="54"/>
      <c r="P123" s="174" t="n">
        <f aca="false">O123*H123</f>
        <v>0</v>
      </c>
      <c r="Q123" s="174" t="n">
        <v>0</v>
      </c>
      <c r="R123" s="174" t="n">
        <f aca="false">Q123*H123</f>
        <v>0</v>
      </c>
      <c r="S123" s="174" t="n">
        <v>0</v>
      </c>
      <c r="T123" s="174" t="n">
        <f aca="false">S123*H123</f>
        <v>0</v>
      </c>
      <c r="U123" s="175"/>
      <c r="AR123" s="176" t="s">
        <v>683</v>
      </c>
      <c r="AT123" s="176" t="s">
        <v>167</v>
      </c>
      <c r="AU123" s="176" t="s">
        <v>83</v>
      </c>
      <c r="AY123" s="3" t="s">
        <v>165</v>
      </c>
      <c r="BE123" s="177" t="n">
        <f aca="false">IF(N123="základní",J123,0)</f>
        <v>0</v>
      </c>
      <c r="BF123" s="177" t="n">
        <f aca="false">IF(N123="snížená",J123,0)</f>
        <v>0</v>
      </c>
      <c r="BG123" s="177" t="n">
        <f aca="false">IF(N123="zákl. přenesená",J123,0)</f>
        <v>0</v>
      </c>
      <c r="BH123" s="177" t="n">
        <f aca="false">IF(N123="sníž. přenesená",J123,0)</f>
        <v>0</v>
      </c>
      <c r="BI123" s="177" t="n">
        <f aca="false">IF(N123="nulová",J123,0)</f>
        <v>0</v>
      </c>
      <c r="BJ123" s="3" t="s">
        <v>81</v>
      </c>
      <c r="BK123" s="177" t="n">
        <f aca="false">ROUND(I123*H123,2)</f>
        <v>0</v>
      </c>
      <c r="BL123" s="3" t="s">
        <v>683</v>
      </c>
      <c r="BM123" s="176" t="s">
        <v>3706</v>
      </c>
    </row>
    <row r="124" s="22" customFormat="true" ht="24" hidden="false" customHeight="true" outlineLevel="0" collapsed="false">
      <c r="B124" s="164"/>
      <c r="C124" s="165" t="s">
        <v>428</v>
      </c>
      <c r="D124" s="165" t="s">
        <v>167</v>
      </c>
      <c r="E124" s="166" t="s">
        <v>3707</v>
      </c>
      <c r="F124" s="167" t="s">
        <v>3708</v>
      </c>
      <c r="G124" s="168" t="s">
        <v>2997</v>
      </c>
      <c r="H124" s="169" t="n">
        <v>280</v>
      </c>
      <c r="I124" s="170"/>
      <c r="J124" s="171" t="n">
        <f aca="false">ROUND(I124*H124,2)</f>
        <v>0</v>
      </c>
      <c r="K124" s="167"/>
      <c r="L124" s="23"/>
      <c r="M124" s="172"/>
      <c r="N124" s="173" t="s">
        <v>44</v>
      </c>
      <c r="O124" s="54"/>
      <c r="P124" s="174" t="n">
        <f aca="false">O124*H124</f>
        <v>0</v>
      </c>
      <c r="Q124" s="174" t="n">
        <v>0</v>
      </c>
      <c r="R124" s="174" t="n">
        <f aca="false">Q124*H124</f>
        <v>0</v>
      </c>
      <c r="S124" s="174" t="n">
        <v>0</v>
      </c>
      <c r="T124" s="174" t="n">
        <f aca="false">S124*H124</f>
        <v>0</v>
      </c>
      <c r="U124" s="175"/>
      <c r="AR124" s="176" t="s">
        <v>683</v>
      </c>
      <c r="AT124" s="176" t="s">
        <v>167</v>
      </c>
      <c r="AU124" s="176" t="s">
        <v>83</v>
      </c>
      <c r="AY124" s="3" t="s">
        <v>165</v>
      </c>
      <c r="BE124" s="177" t="n">
        <f aca="false">IF(N124="základní",J124,0)</f>
        <v>0</v>
      </c>
      <c r="BF124" s="177" t="n">
        <f aca="false">IF(N124="snížená",J124,0)</f>
        <v>0</v>
      </c>
      <c r="BG124" s="177" t="n">
        <f aca="false">IF(N124="zákl. přenesená",J124,0)</f>
        <v>0</v>
      </c>
      <c r="BH124" s="177" t="n">
        <f aca="false">IF(N124="sníž. přenesená",J124,0)</f>
        <v>0</v>
      </c>
      <c r="BI124" s="177" t="n">
        <f aca="false">IF(N124="nulová",J124,0)</f>
        <v>0</v>
      </c>
      <c r="BJ124" s="3" t="s">
        <v>81</v>
      </c>
      <c r="BK124" s="177" t="n">
        <f aca="false">ROUND(I124*H124,2)</f>
        <v>0</v>
      </c>
      <c r="BL124" s="3" t="s">
        <v>683</v>
      </c>
      <c r="BM124" s="176" t="s">
        <v>3709</v>
      </c>
    </row>
    <row r="125" s="22" customFormat="true" ht="36" hidden="false" customHeight="true" outlineLevel="0" collapsed="false">
      <c r="B125" s="164"/>
      <c r="C125" s="165" t="s">
        <v>433</v>
      </c>
      <c r="D125" s="165" t="s">
        <v>167</v>
      </c>
      <c r="E125" s="166" t="s">
        <v>3710</v>
      </c>
      <c r="F125" s="167" t="s">
        <v>3711</v>
      </c>
      <c r="G125" s="168" t="s">
        <v>2997</v>
      </c>
      <c r="H125" s="169" t="n">
        <v>60</v>
      </c>
      <c r="I125" s="170"/>
      <c r="J125" s="171" t="n">
        <f aca="false">ROUND(I125*H125,2)</f>
        <v>0</v>
      </c>
      <c r="K125" s="167"/>
      <c r="L125" s="23"/>
      <c r="M125" s="172"/>
      <c r="N125" s="173" t="s">
        <v>44</v>
      </c>
      <c r="O125" s="54"/>
      <c r="P125" s="174" t="n">
        <f aca="false">O125*H125</f>
        <v>0</v>
      </c>
      <c r="Q125" s="174" t="n">
        <v>0</v>
      </c>
      <c r="R125" s="174" t="n">
        <f aca="false">Q125*H125</f>
        <v>0</v>
      </c>
      <c r="S125" s="174" t="n">
        <v>0</v>
      </c>
      <c r="T125" s="174" t="n">
        <f aca="false">S125*H125</f>
        <v>0</v>
      </c>
      <c r="U125" s="175"/>
      <c r="AR125" s="176" t="s">
        <v>683</v>
      </c>
      <c r="AT125" s="176" t="s">
        <v>167</v>
      </c>
      <c r="AU125" s="176" t="s">
        <v>83</v>
      </c>
      <c r="AY125" s="3" t="s">
        <v>165</v>
      </c>
      <c r="BE125" s="177" t="n">
        <f aca="false">IF(N125="základní",J125,0)</f>
        <v>0</v>
      </c>
      <c r="BF125" s="177" t="n">
        <f aca="false">IF(N125="snížená",J125,0)</f>
        <v>0</v>
      </c>
      <c r="BG125" s="177" t="n">
        <f aca="false">IF(N125="zákl. přenesená",J125,0)</f>
        <v>0</v>
      </c>
      <c r="BH125" s="177" t="n">
        <f aca="false">IF(N125="sníž. přenesená",J125,0)</f>
        <v>0</v>
      </c>
      <c r="BI125" s="177" t="n">
        <f aca="false">IF(N125="nulová",J125,0)</f>
        <v>0</v>
      </c>
      <c r="BJ125" s="3" t="s">
        <v>81</v>
      </c>
      <c r="BK125" s="177" t="n">
        <f aca="false">ROUND(I125*H125,2)</f>
        <v>0</v>
      </c>
      <c r="BL125" s="3" t="s">
        <v>683</v>
      </c>
      <c r="BM125" s="176" t="s">
        <v>3712</v>
      </c>
    </row>
    <row r="126" s="22" customFormat="true" ht="24" hidden="false" customHeight="true" outlineLevel="0" collapsed="false">
      <c r="B126" s="164"/>
      <c r="C126" s="165" t="s">
        <v>462</v>
      </c>
      <c r="D126" s="165" t="s">
        <v>167</v>
      </c>
      <c r="E126" s="166" t="s">
        <v>3713</v>
      </c>
      <c r="F126" s="167" t="s">
        <v>3714</v>
      </c>
      <c r="G126" s="168" t="s">
        <v>2997</v>
      </c>
      <c r="H126" s="169" t="n">
        <v>30</v>
      </c>
      <c r="I126" s="170"/>
      <c r="J126" s="171" t="n">
        <f aca="false">ROUND(I126*H126,2)</f>
        <v>0</v>
      </c>
      <c r="K126" s="167"/>
      <c r="L126" s="23"/>
      <c r="M126" s="226"/>
      <c r="N126" s="227" t="s">
        <v>44</v>
      </c>
      <c r="O126" s="228"/>
      <c r="P126" s="229" t="n">
        <f aca="false">O126*H126</f>
        <v>0</v>
      </c>
      <c r="Q126" s="229" t="n">
        <v>0</v>
      </c>
      <c r="R126" s="229" t="n">
        <f aca="false">Q126*H126</f>
        <v>0</v>
      </c>
      <c r="S126" s="229" t="n">
        <v>0</v>
      </c>
      <c r="T126" s="229" t="n">
        <f aca="false">S126*H126</f>
        <v>0</v>
      </c>
      <c r="U126" s="230"/>
      <c r="AR126" s="176" t="s">
        <v>683</v>
      </c>
      <c r="AT126" s="176" t="s">
        <v>167</v>
      </c>
      <c r="AU126" s="176" t="s">
        <v>83</v>
      </c>
      <c r="AY126" s="3" t="s">
        <v>165</v>
      </c>
      <c r="BE126" s="177" t="n">
        <f aca="false">IF(N126="základní",J126,0)</f>
        <v>0</v>
      </c>
      <c r="BF126" s="177" t="n">
        <f aca="false">IF(N126="snížená",J126,0)</f>
        <v>0</v>
      </c>
      <c r="BG126" s="177" t="n">
        <f aca="false">IF(N126="zákl. přenesená",J126,0)</f>
        <v>0</v>
      </c>
      <c r="BH126" s="177" t="n">
        <f aca="false">IF(N126="sníž. přenesená",J126,0)</f>
        <v>0</v>
      </c>
      <c r="BI126" s="177" t="n">
        <f aca="false">IF(N126="nulová",J126,0)</f>
        <v>0</v>
      </c>
      <c r="BJ126" s="3" t="s">
        <v>81</v>
      </c>
      <c r="BK126" s="177" t="n">
        <f aca="false">ROUND(I126*H126,2)</f>
        <v>0</v>
      </c>
      <c r="BL126" s="3" t="s">
        <v>683</v>
      </c>
      <c r="BM126" s="176" t="s">
        <v>3715</v>
      </c>
    </row>
    <row r="127" s="22" customFormat="true" ht="7" hidden="false" customHeight="true" outlineLevel="0" collapsed="false">
      <c r="B127" s="38"/>
      <c r="C127" s="39"/>
      <c r="D127" s="39"/>
      <c r="E127" s="39"/>
      <c r="F127" s="39"/>
      <c r="G127" s="39"/>
      <c r="H127" s="39"/>
      <c r="I127" s="122"/>
      <c r="J127" s="39"/>
      <c r="K127" s="39"/>
      <c r="L127" s="23"/>
    </row>
  </sheetData>
  <sheetProtection algorithmName="SHA-512" hashValue="m9h7X5x9oXoAYVYLsV+UKQ0TB5DUZBIEoc794/OdzhPrEW9QWdAXuURPt8Bg80zDQWKOeETo7Ik66VPeP1MGeA==" saltValue="ksk+7jIpR2UONwlKCIh2FQ==" spinCount="100000" sheet="true" objects="true" scenarios="true"/>
  <autoFilter ref="C80:K126"/>
  <mergeCells count="9">
    <mergeCell ref="L2:V2"/>
    <mergeCell ref="E7:H7"/>
    <mergeCell ref="E9:H9"/>
    <mergeCell ref="E18:H18"/>
    <mergeCell ref="E27:H27"/>
    <mergeCell ref="E48:H48"/>
    <mergeCell ref="E50:H50"/>
    <mergeCell ref="E71:H71"/>
    <mergeCell ref="E73:H73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12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8.76953125" defaultRowHeight="11" zeroHeight="false" outlineLevelRow="0" outlineLevelCol="0"/>
  <cols>
    <col collapsed="false" customWidth="true" hidden="false" outlineLevel="0" max="1" min="1" style="0" width="8.25"/>
    <col collapsed="false" customWidth="true" hidden="false" outlineLevel="0" max="2" min="2" style="0" width="1.75"/>
    <col collapsed="false" customWidth="true" hidden="false" outlineLevel="0" max="4" min="3" style="0" width="4.25"/>
    <col collapsed="false" customWidth="true" hidden="false" outlineLevel="0" max="5" min="5" style="0" width="17.25"/>
    <col collapsed="false" customWidth="true" hidden="false" outlineLevel="0" max="6" min="6" style="0" width="50.75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95" width="20.25"/>
    <col collapsed="false" customWidth="true" hidden="false" outlineLevel="0" max="11" min="10" style="0" width="20.25"/>
    <col collapsed="false" customWidth="true" hidden="false" outlineLevel="0" max="12" min="12" style="0" width="9.25"/>
    <col collapsed="false" customWidth="true" hidden="true" outlineLevel="0" max="13" min="13" style="0" width="10.75"/>
    <col collapsed="false" customWidth="true" hidden="true" outlineLevel="0" max="14" min="14" style="0" width="9.25"/>
    <col collapsed="false" customWidth="true" hidden="true" outlineLevel="0" max="21" min="15" style="0" width="14.25"/>
    <col collapsed="false" customWidth="true" hidden="false" outlineLevel="0" max="22" min="22" style="0" width="12.25"/>
    <col collapsed="false" customWidth="true" hidden="false" outlineLevel="0" max="23" min="23" style="0" width="16.25"/>
    <col collapsed="false" customWidth="true" hidden="false" outlineLevel="0" max="24" min="24" style="0" width="12.25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5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5"/>
    <col collapsed="false" customWidth="true" hidden="true" outlineLevel="0" max="65" min="44" style="0" width="9.25"/>
  </cols>
  <sheetData>
    <row r="2" customFormat="false" ht="37" hidden="false" customHeight="true" outlineLevel="0" collapsed="false"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95</v>
      </c>
    </row>
    <row r="3" customFormat="false" ht="7" hidden="false" customHeight="true" outlineLevel="0" collapsed="false">
      <c r="B3" s="4"/>
      <c r="C3" s="5"/>
      <c r="D3" s="5"/>
      <c r="E3" s="5"/>
      <c r="F3" s="5"/>
      <c r="G3" s="5"/>
      <c r="H3" s="5"/>
      <c r="I3" s="96"/>
      <c r="J3" s="5"/>
      <c r="K3" s="5"/>
      <c r="L3" s="6"/>
      <c r="AT3" s="3" t="s">
        <v>83</v>
      </c>
    </row>
    <row r="4" customFormat="false" ht="25" hidden="false" customHeight="true" outlineLevel="0" collapsed="false">
      <c r="B4" s="6"/>
      <c r="D4" s="7" t="s">
        <v>108</v>
      </c>
      <c r="L4" s="6"/>
      <c r="M4" s="97" t="s">
        <v>10</v>
      </c>
      <c r="AT4" s="3" t="s">
        <v>3</v>
      </c>
    </row>
    <row r="5" customFormat="false" ht="7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16</v>
      </c>
      <c r="L6" s="6"/>
    </row>
    <row r="7" customFormat="false" ht="16.5" hidden="false" customHeight="true" outlineLevel="0" collapsed="false">
      <c r="B7" s="6"/>
      <c r="E7" s="98" t="str">
        <f aca="false">'Rekapitulace stavby'!K6</f>
        <v>Rekonstrukce MŠ Štěpánov</v>
      </c>
      <c r="F7" s="98"/>
      <c r="G7" s="98"/>
      <c r="H7" s="98"/>
      <c r="L7" s="6"/>
    </row>
    <row r="8" s="22" customFormat="true" ht="12" hidden="false" customHeight="true" outlineLevel="0" collapsed="false">
      <c r="B8" s="23"/>
      <c r="D8" s="15" t="s">
        <v>109</v>
      </c>
      <c r="I8" s="99"/>
      <c r="L8" s="23"/>
    </row>
    <row r="9" s="22" customFormat="true" ht="37" hidden="false" customHeight="true" outlineLevel="0" collapsed="false">
      <c r="B9" s="23"/>
      <c r="E9" s="100" t="s">
        <v>3716</v>
      </c>
      <c r="F9" s="100"/>
      <c r="G9" s="100"/>
      <c r="H9" s="100"/>
      <c r="I9" s="99"/>
      <c r="L9" s="23"/>
    </row>
    <row r="10" s="22" customFormat="true" ht="11" hidden="false" customHeight="false" outlineLevel="0" collapsed="false">
      <c r="B10" s="23"/>
      <c r="I10" s="99"/>
      <c r="L10" s="23"/>
    </row>
    <row r="11" s="22" customFormat="true" ht="12" hidden="false" customHeight="true" outlineLevel="0" collapsed="false">
      <c r="B11" s="23"/>
      <c r="D11" s="15" t="s">
        <v>18</v>
      </c>
      <c r="F11" s="16" t="s">
        <v>19</v>
      </c>
      <c r="I11" s="101" t="s">
        <v>20</v>
      </c>
      <c r="J11" s="16"/>
      <c r="L11" s="23"/>
    </row>
    <row r="12" s="22" customFormat="true" ht="12" hidden="false" customHeight="true" outlineLevel="0" collapsed="false">
      <c r="B12" s="23"/>
      <c r="D12" s="15" t="s">
        <v>21</v>
      </c>
      <c r="F12" s="16" t="s">
        <v>22</v>
      </c>
      <c r="I12" s="101" t="s">
        <v>23</v>
      </c>
      <c r="J12" s="102" t="str">
        <f aca="false">'Rekapitulace stavby'!AN8</f>
        <v>30. 3. 2020</v>
      </c>
      <c r="L12" s="23"/>
    </row>
    <row r="13" s="22" customFormat="true" ht="11" hidden="false" customHeight="true" outlineLevel="0" collapsed="false">
      <c r="B13" s="23"/>
      <c r="I13" s="99"/>
      <c r="L13" s="23"/>
    </row>
    <row r="14" s="22" customFormat="true" ht="12" hidden="false" customHeight="true" outlineLevel="0" collapsed="false">
      <c r="B14" s="23"/>
      <c r="D14" s="15" t="s">
        <v>25</v>
      </c>
      <c r="I14" s="101" t="s">
        <v>26</v>
      </c>
      <c r="J14" s="16" t="s">
        <v>27</v>
      </c>
      <c r="L14" s="23"/>
    </row>
    <row r="15" s="22" customFormat="true" ht="18" hidden="false" customHeight="true" outlineLevel="0" collapsed="false">
      <c r="B15" s="23"/>
      <c r="E15" s="16" t="s">
        <v>28</v>
      </c>
      <c r="I15" s="101" t="s">
        <v>29</v>
      </c>
      <c r="J15" s="16" t="s">
        <v>30</v>
      </c>
      <c r="L15" s="23"/>
    </row>
    <row r="16" s="22" customFormat="true" ht="7" hidden="false" customHeight="true" outlineLevel="0" collapsed="false">
      <c r="B16" s="23"/>
      <c r="I16" s="99"/>
      <c r="L16" s="23"/>
    </row>
    <row r="17" s="22" customFormat="true" ht="12" hidden="false" customHeight="true" outlineLevel="0" collapsed="false">
      <c r="B17" s="23"/>
      <c r="D17" s="15" t="s">
        <v>31</v>
      </c>
      <c r="I17" s="101" t="s">
        <v>26</v>
      </c>
      <c r="J17" s="17" t="str">
        <f aca="false">'Rekapitulace stavby'!AN13</f>
        <v>Vyplň údaj</v>
      </c>
      <c r="L17" s="23"/>
    </row>
    <row r="18" s="22" customFormat="true" ht="18" hidden="false" customHeight="true" outlineLevel="0" collapsed="false">
      <c r="B18" s="23"/>
      <c r="E18" s="103" t="str">
        <f aca="false">'Rekapitulace stavby'!E14</f>
        <v>Vyplň údaj</v>
      </c>
      <c r="F18" s="103"/>
      <c r="G18" s="103"/>
      <c r="H18" s="103"/>
      <c r="I18" s="101" t="s">
        <v>29</v>
      </c>
      <c r="J18" s="17" t="str">
        <f aca="false">'Rekapitulace stavby'!AN14</f>
        <v>Vyplň údaj</v>
      </c>
      <c r="L18" s="23"/>
    </row>
    <row r="19" s="22" customFormat="true" ht="7" hidden="false" customHeight="true" outlineLevel="0" collapsed="false">
      <c r="B19" s="23"/>
      <c r="I19" s="99"/>
      <c r="L19" s="23"/>
    </row>
    <row r="20" s="22" customFormat="true" ht="12" hidden="false" customHeight="true" outlineLevel="0" collapsed="false">
      <c r="B20" s="23"/>
      <c r="D20" s="15" t="s">
        <v>33</v>
      </c>
      <c r="I20" s="101" t="s">
        <v>26</v>
      </c>
      <c r="J20" s="16" t="s">
        <v>27</v>
      </c>
      <c r="L20" s="23"/>
    </row>
    <row r="21" s="22" customFormat="true" ht="18" hidden="false" customHeight="true" outlineLevel="0" collapsed="false">
      <c r="B21" s="23"/>
      <c r="E21" s="16" t="s">
        <v>34</v>
      </c>
      <c r="I21" s="101" t="s">
        <v>29</v>
      </c>
      <c r="J21" s="16" t="s">
        <v>30</v>
      </c>
      <c r="L21" s="23"/>
    </row>
    <row r="22" s="22" customFormat="true" ht="7" hidden="false" customHeight="true" outlineLevel="0" collapsed="false">
      <c r="B22" s="23"/>
      <c r="I22" s="99"/>
      <c r="L22" s="23"/>
    </row>
    <row r="23" s="22" customFormat="true" ht="12" hidden="false" customHeight="true" outlineLevel="0" collapsed="false">
      <c r="B23" s="23"/>
      <c r="D23" s="15" t="s">
        <v>35</v>
      </c>
      <c r="I23" s="101" t="s">
        <v>26</v>
      </c>
      <c r="J23" s="16" t="s">
        <v>27</v>
      </c>
      <c r="L23" s="23"/>
    </row>
    <row r="24" s="22" customFormat="true" ht="18" hidden="false" customHeight="true" outlineLevel="0" collapsed="false">
      <c r="B24" s="23"/>
      <c r="E24" s="16" t="s">
        <v>36</v>
      </c>
      <c r="I24" s="101" t="s">
        <v>29</v>
      </c>
      <c r="J24" s="16" t="s">
        <v>30</v>
      </c>
      <c r="L24" s="23"/>
    </row>
    <row r="25" s="22" customFormat="true" ht="7" hidden="false" customHeight="true" outlineLevel="0" collapsed="false">
      <c r="B25" s="23"/>
      <c r="I25" s="99"/>
      <c r="L25" s="23"/>
    </row>
    <row r="26" s="22" customFormat="true" ht="12" hidden="false" customHeight="true" outlineLevel="0" collapsed="false">
      <c r="B26" s="23"/>
      <c r="D26" s="15" t="s">
        <v>37</v>
      </c>
      <c r="I26" s="99"/>
      <c r="L26" s="23"/>
    </row>
    <row r="27" s="104" customFormat="true" ht="16.5" hidden="false" customHeight="true" outlineLevel="0" collapsed="false">
      <c r="B27" s="105"/>
      <c r="E27" s="20" t="s">
        <v>111</v>
      </c>
      <c r="F27" s="20"/>
      <c r="G27" s="20"/>
      <c r="H27" s="20"/>
      <c r="I27" s="106"/>
      <c r="L27" s="105"/>
    </row>
    <row r="28" s="22" customFormat="true" ht="7" hidden="false" customHeight="true" outlineLevel="0" collapsed="false">
      <c r="B28" s="23"/>
      <c r="I28" s="99"/>
      <c r="L28" s="23"/>
    </row>
    <row r="29" s="22" customFormat="true" ht="7" hidden="false" customHeight="true" outlineLevel="0" collapsed="false">
      <c r="B29" s="23"/>
      <c r="D29" s="52"/>
      <c r="E29" s="52"/>
      <c r="F29" s="52"/>
      <c r="G29" s="52"/>
      <c r="H29" s="52"/>
      <c r="I29" s="107"/>
      <c r="J29" s="52"/>
      <c r="K29" s="52"/>
      <c r="L29" s="23"/>
    </row>
    <row r="30" s="22" customFormat="true" ht="25.25" hidden="false" customHeight="true" outlineLevel="0" collapsed="false">
      <c r="B30" s="23"/>
      <c r="D30" s="108" t="s">
        <v>39</v>
      </c>
      <c r="I30" s="99"/>
      <c r="J30" s="109" t="n">
        <f aca="false">ROUND(J81, 2)</f>
        <v>0</v>
      </c>
      <c r="L30" s="23"/>
    </row>
    <row r="31" s="22" customFormat="true" ht="7" hidden="false" customHeight="true" outlineLevel="0" collapsed="false">
      <c r="B31" s="23"/>
      <c r="D31" s="52"/>
      <c r="E31" s="52"/>
      <c r="F31" s="52"/>
      <c r="G31" s="52"/>
      <c r="H31" s="52"/>
      <c r="I31" s="107"/>
      <c r="J31" s="52"/>
      <c r="K31" s="52"/>
      <c r="L31" s="23"/>
    </row>
    <row r="32" s="22" customFormat="true" ht="14.5" hidden="false" customHeight="true" outlineLevel="0" collapsed="false">
      <c r="B32" s="23"/>
      <c r="F32" s="110" t="s">
        <v>41</v>
      </c>
      <c r="I32" s="111" t="s">
        <v>40</v>
      </c>
      <c r="J32" s="110" t="s">
        <v>42</v>
      </c>
      <c r="L32" s="23"/>
    </row>
    <row r="33" s="22" customFormat="true" ht="14.5" hidden="false" customHeight="true" outlineLevel="0" collapsed="false">
      <c r="B33" s="23"/>
      <c r="D33" s="112" t="s">
        <v>43</v>
      </c>
      <c r="E33" s="15" t="s">
        <v>44</v>
      </c>
      <c r="F33" s="113" t="n">
        <f aca="false">ROUND((SUM(BE81:BE124)),  2)</f>
        <v>0</v>
      </c>
      <c r="I33" s="114" t="n">
        <v>0.21</v>
      </c>
      <c r="J33" s="113" t="n">
        <f aca="false">ROUND(((SUM(BE81:BE124))*I33),  2)</f>
        <v>0</v>
      </c>
      <c r="L33" s="23"/>
    </row>
    <row r="34" s="22" customFormat="true" ht="14.5" hidden="false" customHeight="true" outlineLevel="0" collapsed="false">
      <c r="B34" s="23"/>
      <c r="E34" s="15" t="s">
        <v>45</v>
      </c>
      <c r="F34" s="113" t="n">
        <f aca="false">ROUND((SUM(BF81:BF124)),  2)</f>
        <v>0</v>
      </c>
      <c r="I34" s="114" t="n">
        <v>0.15</v>
      </c>
      <c r="J34" s="113" t="n">
        <f aca="false">ROUND(((SUM(BF81:BF124))*I34),  2)</f>
        <v>0</v>
      </c>
      <c r="L34" s="23"/>
    </row>
    <row r="35" s="22" customFormat="true" ht="14.5" hidden="true" customHeight="true" outlineLevel="0" collapsed="false">
      <c r="B35" s="23"/>
      <c r="E35" s="15" t="s">
        <v>46</v>
      </c>
      <c r="F35" s="113" t="n">
        <f aca="false">ROUND((SUM(BG81:BG124)),  2)</f>
        <v>0</v>
      </c>
      <c r="I35" s="114" t="n">
        <v>0.21</v>
      </c>
      <c r="J35" s="113" t="n">
        <f aca="false">0</f>
        <v>0</v>
      </c>
      <c r="L35" s="23"/>
    </row>
    <row r="36" s="22" customFormat="true" ht="14.5" hidden="true" customHeight="true" outlineLevel="0" collapsed="false">
      <c r="B36" s="23"/>
      <c r="E36" s="15" t="s">
        <v>47</v>
      </c>
      <c r="F36" s="113" t="n">
        <f aca="false">ROUND((SUM(BH81:BH124)),  2)</f>
        <v>0</v>
      </c>
      <c r="I36" s="114" t="n">
        <v>0.15</v>
      </c>
      <c r="J36" s="113" t="n">
        <f aca="false">0</f>
        <v>0</v>
      </c>
      <c r="L36" s="23"/>
    </row>
    <row r="37" s="22" customFormat="true" ht="14.5" hidden="true" customHeight="true" outlineLevel="0" collapsed="false">
      <c r="B37" s="23"/>
      <c r="E37" s="15" t="s">
        <v>48</v>
      </c>
      <c r="F37" s="113" t="n">
        <f aca="false">ROUND((SUM(BI81:BI124)),  2)</f>
        <v>0</v>
      </c>
      <c r="I37" s="114" t="n">
        <v>0</v>
      </c>
      <c r="J37" s="113" t="n">
        <f aca="false">0</f>
        <v>0</v>
      </c>
      <c r="L37" s="23"/>
    </row>
    <row r="38" s="22" customFormat="true" ht="7" hidden="false" customHeight="true" outlineLevel="0" collapsed="false">
      <c r="B38" s="23"/>
      <c r="I38" s="99"/>
      <c r="L38" s="23"/>
    </row>
    <row r="39" s="22" customFormat="true" ht="25.25" hidden="false" customHeight="true" outlineLevel="0" collapsed="false">
      <c r="B39" s="23"/>
      <c r="C39" s="115"/>
      <c r="D39" s="116" t="s">
        <v>49</v>
      </c>
      <c r="E39" s="57"/>
      <c r="F39" s="57"/>
      <c r="G39" s="117" t="s">
        <v>50</v>
      </c>
      <c r="H39" s="118" t="s">
        <v>51</v>
      </c>
      <c r="I39" s="119"/>
      <c r="J39" s="120" t="n">
        <f aca="false">SUM(J30:J37)</f>
        <v>0</v>
      </c>
      <c r="K39" s="121"/>
      <c r="L39" s="23"/>
    </row>
    <row r="40" s="22" customFormat="true" ht="14.5" hidden="false" customHeight="true" outlineLevel="0" collapsed="false">
      <c r="B40" s="38"/>
      <c r="C40" s="39"/>
      <c r="D40" s="39"/>
      <c r="E40" s="39"/>
      <c r="F40" s="39"/>
      <c r="G40" s="39"/>
      <c r="H40" s="39"/>
      <c r="I40" s="122"/>
      <c r="J40" s="39"/>
      <c r="K40" s="39"/>
      <c r="L40" s="23"/>
    </row>
    <row r="44" s="22" customFormat="true" ht="7" hidden="false" customHeight="true" outlineLevel="0" collapsed="false">
      <c r="B44" s="40"/>
      <c r="C44" s="41"/>
      <c r="D44" s="41"/>
      <c r="E44" s="41"/>
      <c r="F44" s="41"/>
      <c r="G44" s="41"/>
      <c r="H44" s="41"/>
      <c r="I44" s="123"/>
      <c r="J44" s="41"/>
      <c r="K44" s="41"/>
      <c r="L44" s="23"/>
    </row>
    <row r="45" s="22" customFormat="true" ht="25" hidden="false" customHeight="true" outlineLevel="0" collapsed="false">
      <c r="B45" s="23"/>
      <c r="C45" s="7" t="s">
        <v>112</v>
      </c>
      <c r="I45" s="99"/>
      <c r="L45" s="23"/>
    </row>
    <row r="46" s="22" customFormat="true" ht="7" hidden="false" customHeight="true" outlineLevel="0" collapsed="false">
      <c r="B46" s="23"/>
      <c r="I46" s="99"/>
      <c r="L46" s="23"/>
    </row>
    <row r="47" s="22" customFormat="true" ht="12" hidden="false" customHeight="true" outlineLevel="0" collapsed="false">
      <c r="B47" s="23"/>
      <c r="C47" s="15" t="s">
        <v>16</v>
      </c>
      <c r="I47" s="99"/>
      <c r="L47" s="23"/>
    </row>
    <row r="48" s="22" customFormat="true" ht="16.5" hidden="false" customHeight="true" outlineLevel="0" collapsed="false">
      <c r="B48" s="23"/>
      <c r="E48" s="98" t="str">
        <f aca="false">E7</f>
        <v>Rekonstrukce MŠ Štěpánov</v>
      </c>
      <c r="F48" s="98"/>
      <c r="G48" s="98"/>
      <c r="H48" s="98"/>
      <c r="I48" s="99"/>
      <c r="L48" s="23"/>
    </row>
    <row r="49" s="22" customFormat="true" ht="12" hidden="false" customHeight="true" outlineLevel="0" collapsed="false">
      <c r="B49" s="23"/>
      <c r="C49" s="15" t="s">
        <v>109</v>
      </c>
      <c r="I49" s="99"/>
      <c r="L49" s="23"/>
    </row>
    <row r="50" s="22" customFormat="true" ht="16.5" hidden="false" customHeight="true" outlineLevel="0" collapsed="false">
      <c r="B50" s="23"/>
      <c r="E50" s="100" t="str">
        <f aca="false">E9</f>
        <v>9-05 - VZT</v>
      </c>
      <c r="F50" s="100"/>
      <c r="G50" s="100"/>
      <c r="H50" s="100"/>
      <c r="I50" s="99"/>
      <c r="L50" s="23"/>
    </row>
    <row r="51" s="22" customFormat="true" ht="7" hidden="false" customHeight="true" outlineLevel="0" collapsed="false">
      <c r="B51" s="23"/>
      <c r="I51" s="99"/>
      <c r="L51" s="23"/>
    </row>
    <row r="52" s="22" customFormat="true" ht="12" hidden="false" customHeight="true" outlineLevel="0" collapsed="false">
      <c r="B52" s="23"/>
      <c r="C52" s="15" t="s">
        <v>21</v>
      </c>
      <c r="F52" s="16" t="str">
        <f aca="false">F12</f>
        <v>Štěpánov</v>
      </c>
      <c r="I52" s="101" t="s">
        <v>23</v>
      </c>
      <c r="J52" s="102" t="str">
        <f aca="false">IF(J12="","",J12)</f>
        <v>30. 3. 2020</v>
      </c>
      <c r="L52" s="23"/>
    </row>
    <row r="53" s="22" customFormat="true" ht="7" hidden="false" customHeight="true" outlineLevel="0" collapsed="false">
      <c r="B53" s="23"/>
      <c r="I53" s="99"/>
      <c r="L53" s="23"/>
    </row>
    <row r="54" s="22" customFormat="true" ht="28" hidden="false" customHeight="true" outlineLevel="0" collapsed="false">
      <c r="B54" s="23"/>
      <c r="C54" s="15" t="s">
        <v>25</v>
      </c>
      <c r="F54" s="16" t="str">
        <f aca="false">E15</f>
        <v>Obec Štěpánov, Horní 444/7, Štěpánov</v>
      </c>
      <c r="I54" s="101" t="s">
        <v>33</v>
      </c>
      <c r="J54" s="124" t="str">
        <f aca="false">E21</f>
        <v>SPZ DESIGN, s.r.o</v>
      </c>
      <c r="L54" s="23"/>
    </row>
    <row r="55" s="22" customFormat="true" ht="15.25" hidden="false" customHeight="true" outlineLevel="0" collapsed="false">
      <c r="B55" s="23"/>
      <c r="C55" s="15" t="s">
        <v>31</v>
      </c>
      <c r="F55" s="16" t="str">
        <f aca="false">IF(E18="","",E18)</f>
        <v>Vyplň údaj</v>
      </c>
      <c r="I55" s="101" t="s">
        <v>35</v>
      </c>
      <c r="J55" s="124" t="str">
        <f aca="false">E24</f>
        <v>Ing.Zavadil</v>
      </c>
      <c r="L55" s="23"/>
    </row>
    <row r="56" s="22" customFormat="true" ht="10.25" hidden="false" customHeight="true" outlineLevel="0" collapsed="false">
      <c r="B56" s="23"/>
      <c r="I56" s="99"/>
      <c r="L56" s="23"/>
    </row>
    <row r="57" s="22" customFormat="true" ht="29.25" hidden="false" customHeight="true" outlineLevel="0" collapsed="false">
      <c r="B57" s="23"/>
      <c r="C57" s="125" t="s">
        <v>113</v>
      </c>
      <c r="D57" s="115"/>
      <c r="E57" s="115"/>
      <c r="F57" s="115"/>
      <c r="G57" s="115"/>
      <c r="H57" s="115"/>
      <c r="I57" s="126"/>
      <c r="J57" s="127" t="s">
        <v>114</v>
      </c>
      <c r="K57" s="115"/>
      <c r="L57" s="23"/>
    </row>
    <row r="58" s="22" customFormat="true" ht="10.25" hidden="false" customHeight="true" outlineLevel="0" collapsed="false">
      <c r="B58" s="23"/>
      <c r="I58" s="99"/>
      <c r="L58" s="23"/>
    </row>
    <row r="59" s="22" customFormat="true" ht="23" hidden="false" customHeight="true" outlineLevel="0" collapsed="false">
      <c r="B59" s="23"/>
      <c r="C59" s="128" t="s">
        <v>71</v>
      </c>
      <c r="I59" s="99"/>
      <c r="J59" s="109" t="n">
        <f aca="false">J81</f>
        <v>0</v>
      </c>
      <c r="L59" s="23"/>
      <c r="AU59" s="3" t="s">
        <v>115</v>
      </c>
    </row>
    <row r="60" s="129" customFormat="true" ht="25" hidden="false" customHeight="true" outlineLevel="0" collapsed="false">
      <c r="B60" s="130"/>
      <c r="D60" s="131" t="s">
        <v>128</v>
      </c>
      <c r="E60" s="132"/>
      <c r="F60" s="132"/>
      <c r="G60" s="132"/>
      <c r="H60" s="132"/>
      <c r="I60" s="133"/>
      <c r="J60" s="134" t="n">
        <f aca="false">J82</f>
        <v>0</v>
      </c>
      <c r="L60" s="130"/>
    </row>
    <row r="61" s="135" customFormat="true" ht="20" hidden="false" customHeight="true" outlineLevel="0" collapsed="false">
      <c r="B61" s="136"/>
      <c r="D61" s="137" t="s">
        <v>3717</v>
      </c>
      <c r="E61" s="138"/>
      <c r="F61" s="138"/>
      <c r="G61" s="138"/>
      <c r="H61" s="138"/>
      <c r="I61" s="139"/>
      <c r="J61" s="140" t="n">
        <f aca="false">J83</f>
        <v>0</v>
      </c>
      <c r="L61" s="136"/>
    </row>
    <row r="62" s="22" customFormat="true" ht="21.75" hidden="false" customHeight="true" outlineLevel="0" collapsed="false">
      <c r="B62" s="23"/>
      <c r="I62" s="99"/>
      <c r="L62" s="23"/>
    </row>
    <row r="63" s="22" customFormat="true" ht="7" hidden="false" customHeight="true" outlineLevel="0" collapsed="false">
      <c r="B63" s="38"/>
      <c r="C63" s="39"/>
      <c r="D63" s="39"/>
      <c r="E63" s="39"/>
      <c r="F63" s="39"/>
      <c r="G63" s="39"/>
      <c r="H63" s="39"/>
      <c r="I63" s="122"/>
      <c r="J63" s="39"/>
      <c r="K63" s="39"/>
      <c r="L63" s="23"/>
    </row>
    <row r="67" s="22" customFormat="true" ht="7" hidden="false" customHeight="true" outlineLevel="0" collapsed="false">
      <c r="B67" s="40"/>
      <c r="C67" s="41"/>
      <c r="D67" s="41"/>
      <c r="E67" s="41"/>
      <c r="F67" s="41"/>
      <c r="G67" s="41"/>
      <c r="H67" s="41"/>
      <c r="I67" s="123"/>
      <c r="J67" s="41"/>
      <c r="K67" s="41"/>
      <c r="L67" s="23"/>
    </row>
    <row r="68" s="22" customFormat="true" ht="25" hidden="false" customHeight="true" outlineLevel="0" collapsed="false">
      <c r="B68" s="23"/>
      <c r="C68" s="7" t="s">
        <v>149</v>
      </c>
      <c r="I68" s="99"/>
      <c r="L68" s="23"/>
    </row>
    <row r="69" s="22" customFormat="true" ht="7" hidden="false" customHeight="true" outlineLevel="0" collapsed="false">
      <c r="B69" s="23"/>
      <c r="I69" s="99"/>
      <c r="L69" s="23"/>
    </row>
    <row r="70" s="22" customFormat="true" ht="12" hidden="false" customHeight="true" outlineLevel="0" collapsed="false">
      <c r="B70" s="23"/>
      <c r="C70" s="15" t="s">
        <v>16</v>
      </c>
      <c r="I70" s="99"/>
      <c r="L70" s="23"/>
    </row>
    <row r="71" s="22" customFormat="true" ht="16.5" hidden="false" customHeight="true" outlineLevel="0" collapsed="false">
      <c r="B71" s="23"/>
      <c r="E71" s="98" t="str">
        <f aca="false">E7</f>
        <v>Rekonstrukce MŠ Štěpánov</v>
      </c>
      <c r="F71" s="98"/>
      <c r="G71" s="98"/>
      <c r="H71" s="98"/>
      <c r="I71" s="99"/>
      <c r="L71" s="23"/>
    </row>
    <row r="72" s="22" customFormat="true" ht="12" hidden="false" customHeight="true" outlineLevel="0" collapsed="false">
      <c r="B72" s="23"/>
      <c r="C72" s="15" t="s">
        <v>109</v>
      </c>
      <c r="I72" s="99"/>
      <c r="L72" s="23"/>
    </row>
    <row r="73" s="22" customFormat="true" ht="16.5" hidden="false" customHeight="true" outlineLevel="0" collapsed="false">
      <c r="B73" s="23"/>
      <c r="E73" s="100" t="str">
        <f aca="false">E9</f>
        <v>9-05 - VZT</v>
      </c>
      <c r="F73" s="100"/>
      <c r="G73" s="100"/>
      <c r="H73" s="100"/>
      <c r="I73" s="99"/>
      <c r="L73" s="23"/>
    </row>
    <row r="74" s="22" customFormat="true" ht="7" hidden="false" customHeight="true" outlineLevel="0" collapsed="false">
      <c r="B74" s="23"/>
      <c r="I74" s="99"/>
      <c r="L74" s="23"/>
    </row>
    <row r="75" s="22" customFormat="true" ht="12" hidden="false" customHeight="true" outlineLevel="0" collapsed="false">
      <c r="B75" s="23"/>
      <c r="C75" s="15" t="s">
        <v>21</v>
      </c>
      <c r="F75" s="16" t="str">
        <f aca="false">F12</f>
        <v>Štěpánov</v>
      </c>
      <c r="I75" s="101" t="s">
        <v>23</v>
      </c>
      <c r="J75" s="102" t="str">
        <f aca="false">IF(J12="","",J12)</f>
        <v>30. 3. 2020</v>
      </c>
      <c r="L75" s="23"/>
    </row>
    <row r="76" s="22" customFormat="true" ht="7" hidden="false" customHeight="true" outlineLevel="0" collapsed="false">
      <c r="B76" s="23"/>
      <c r="I76" s="99"/>
      <c r="L76" s="23"/>
    </row>
    <row r="77" s="22" customFormat="true" ht="28" hidden="false" customHeight="true" outlineLevel="0" collapsed="false">
      <c r="B77" s="23"/>
      <c r="C77" s="15" t="s">
        <v>25</v>
      </c>
      <c r="F77" s="16" t="str">
        <f aca="false">E15</f>
        <v>Obec Štěpánov, Horní 444/7, Štěpánov</v>
      </c>
      <c r="I77" s="101" t="s">
        <v>33</v>
      </c>
      <c r="J77" s="124" t="str">
        <f aca="false">E21</f>
        <v>SPZ DESIGN, s.r.o</v>
      </c>
      <c r="L77" s="23"/>
    </row>
    <row r="78" s="22" customFormat="true" ht="15.25" hidden="false" customHeight="true" outlineLevel="0" collapsed="false">
      <c r="B78" s="23"/>
      <c r="C78" s="15" t="s">
        <v>31</v>
      </c>
      <c r="F78" s="16" t="str">
        <f aca="false">IF(E18="","",E18)</f>
        <v>Vyplň údaj</v>
      </c>
      <c r="I78" s="101" t="s">
        <v>35</v>
      </c>
      <c r="J78" s="124" t="str">
        <f aca="false">E24</f>
        <v>Ing.Zavadil</v>
      </c>
      <c r="L78" s="23"/>
    </row>
    <row r="79" s="22" customFormat="true" ht="10.25" hidden="false" customHeight="true" outlineLevel="0" collapsed="false">
      <c r="B79" s="23"/>
      <c r="I79" s="99"/>
      <c r="L79" s="23"/>
    </row>
    <row r="80" s="141" customFormat="true" ht="29.25" hidden="false" customHeight="true" outlineLevel="0" collapsed="false">
      <c r="B80" s="142"/>
      <c r="C80" s="143" t="s">
        <v>150</v>
      </c>
      <c r="D80" s="144" t="s">
        <v>58</v>
      </c>
      <c r="E80" s="144" t="s">
        <v>54</v>
      </c>
      <c r="F80" s="144" t="s">
        <v>55</v>
      </c>
      <c r="G80" s="144" t="s">
        <v>151</v>
      </c>
      <c r="H80" s="144" t="s">
        <v>152</v>
      </c>
      <c r="I80" s="145" t="s">
        <v>153</v>
      </c>
      <c r="J80" s="144" t="s">
        <v>114</v>
      </c>
      <c r="K80" s="146" t="s">
        <v>154</v>
      </c>
      <c r="L80" s="142"/>
      <c r="M80" s="61"/>
      <c r="N80" s="62" t="s">
        <v>43</v>
      </c>
      <c r="O80" s="62" t="s">
        <v>155</v>
      </c>
      <c r="P80" s="62" t="s">
        <v>156</v>
      </c>
      <c r="Q80" s="62" t="s">
        <v>157</v>
      </c>
      <c r="R80" s="62" t="s">
        <v>158</v>
      </c>
      <c r="S80" s="62" t="s">
        <v>159</v>
      </c>
      <c r="T80" s="62" t="s">
        <v>160</v>
      </c>
      <c r="U80" s="63" t="s">
        <v>161</v>
      </c>
    </row>
    <row r="81" s="22" customFormat="true" ht="23" hidden="false" customHeight="true" outlineLevel="0" collapsed="false">
      <c r="B81" s="23"/>
      <c r="C81" s="67" t="s">
        <v>162</v>
      </c>
      <c r="I81" s="99"/>
      <c r="J81" s="147" t="n">
        <f aca="false">BK81</f>
        <v>0</v>
      </c>
      <c r="L81" s="23"/>
      <c r="M81" s="64"/>
      <c r="N81" s="52"/>
      <c r="O81" s="52"/>
      <c r="P81" s="148" t="n">
        <f aca="false">P82</f>
        <v>0</v>
      </c>
      <c r="Q81" s="52"/>
      <c r="R81" s="148" t="n">
        <f aca="false">R82</f>
        <v>0</v>
      </c>
      <c r="S81" s="52"/>
      <c r="T81" s="148" t="n">
        <f aca="false">T82</f>
        <v>0</v>
      </c>
      <c r="U81" s="53"/>
      <c r="AT81" s="3" t="s">
        <v>72</v>
      </c>
      <c r="AU81" s="3" t="s">
        <v>115</v>
      </c>
      <c r="BK81" s="149" t="n">
        <f aca="false">BK82</f>
        <v>0</v>
      </c>
    </row>
    <row r="82" s="150" customFormat="true" ht="26" hidden="false" customHeight="true" outlineLevel="0" collapsed="false">
      <c r="B82" s="151"/>
      <c r="D82" s="152" t="s">
        <v>72</v>
      </c>
      <c r="E82" s="153" t="s">
        <v>1776</v>
      </c>
      <c r="F82" s="153" t="s">
        <v>1777</v>
      </c>
      <c r="I82" s="154"/>
      <c r="J82" s="155" t="n">
        <f aca="false">BK82</f>
        <v>0</v>
      </c>
      <c r="L82" s="151"/>
      <c r="M82" s="156"/>
      <c r="N82" s="157"/>
      <c r="O82" s="157"/>
      <c r="P82" s="158" t="n">
        <f aca="false">P83</f>
        <v>0</v>
      </c>
      <c r="Q82" s="157"/>
      <c r="R82" s="158" t="n">
        <f aca="false">R83</f>
        <v>0</v>
      </c>
      <c r="S82" s="157"/>
      <c r="T82" s="158" t="n">
        <f aca="false">T83</f>
        <v>0</v>
      </c>
      <c r="U82" s="159"/>
      <c r="AR82" s="152" t="s">
        <v>83</v>
      </c>
      <c r="AT82" s="160" t="s">
        <v>72</v>
      </c>
      <c r="AU82" s="160" t="s">
        <v>73</v>
      </c>
      <c r="AY82" s="152" t="s">
        <v>165</v>
      </c>
      <c r="BK82" s="161" t="n">
        <f aca="false">BK83</f>
        <v>0</v>
      </c>
    </row>
    <row r="83" s="150" customFormat="true" ht="23" hidden="false" customHeight="true" outlineLevel="0" collapsed="false">
      <c r="B83" s="151"/>
      <c r="D83" s="152" t="s">
        <v>72</v>
      </c>
      <c r="E83" s="162" t="s">
        <v>3718</v>
      </c>
      <c r="F83" s="162" t="s">
        <v>3719</v>
      </c>
      <c r="I83" s="154"/>
      <c r="J83" s="163" t="n">
        <f aca="false">BK83</f>
        <v>0</v>
      </c>
      <c r="L83" s="151"/>
      <c r="M83" s="156"/>
      <c r="N83" s="157"/>
      <c r="O83" s="157"/>
      <c r="P83" s="158" t="n">
        <f aca="false">SUM(P84:P124)</f>
        <v>0</v>
      </c>
      <c r="Q83" s="157"/>
      <c r="R83" s="158" t="n">
        <f aca="false">SUM(R84:R124)</f>
        <v>0</v>
      </c>
      <c r="S83" s="157"/>
      <c r="T83" s="158" t="n">
        <f aca="false">SUM(T84:T124)</f>
        <v>0</v>
      </c>
      <c r="U83" s="159"/>
      <c r="AR83" s="152" t="s">
        <v>83</v>
      </c>
      <c r="AT83" s="160" t="s">
        <v>72</v>
      </c>
      <c r="AU83" s="160" t="s">
        <v>81</v>
      </c>
      <c r="AY83" s="152" t="s">
        <v>165</v>
      </c>
      <c r="BK83" s="161" t="n">
        <f aca="false">SUM(BK84:BK124)</f>
        <v>0</v>
      </c>
    </row>
    <row r="84" s="22" customFormat="true" ht="72" hidden="false" customHeight="true" outlineLevel="0" collapsed="false">
      <c r="B84" s="164"/>
      <c r="C84" s="165" t="s">
        <v>83</v>
      </c>
      <c r="D84" s="165" t="s">
        <v>167</v>
      </c>
      <c r="E84" s="166" t="s">
        <v>3720</v>
      </c>
      <c r="F84" s="167" t="s">
        <v>3721</v>
      </c>
      <c r="G84" s="168" t="s">
        <v>1908</v>
      </c>
      <c r="H84" s="169" t="n">
        <v>1</v>
      </c>
      <c r="I84" s="170"/>
      <c r="J84" s="171" t="n">
        <f aca="false">ROUND(I84*H84,2)</f>
        <v>0</v>
      </c>
      <c r="K84" s="167"/>
      <c r="L84" s="23"/>
      <c r="M84" s="172"/>
      <c r="N84" s="173" t="s">
        <v>44</v>
      </c>
      <c r="O84" s="54"/>
      <c r="P84" s="174" t="n">
        <f aca="false">O84*H84</f>
        <v>0</v>
      </c>
      <c r="Q84" s="174" t="n">
        <v>0</v>
      </c>
      <c r="R84" s="174" t="n">
        <f aca="false">Q84*H84</f>
        <v>0</v>
      </c>
      <c r="S84" s="174" t="n">
        <v>0</v>
      </c>
      <c r="T84" s="174" t="n">
        <f aca="false">S84*H84</f>
        <v>0</v>
      </c>
      <c r="U84" s="175"/>
      <c r="AR84" s="176" t="s">
        <v>273</v>
      </c>
      <c r="AT84" s="176" t="s">
        <v>167</v>
      </c>
      <c r="AU84" s="176" t="s">
        <v>83</v>
      </c>
      <c r="AY84" s="3" t="s">
        <v>165</v>
      </c>
      <c r="BE84" s="177" t="n">
        <f aca="false">IF(N84="základní",J84,0)</f>
        <v>0</v>
      </c>
      <c r="BF84" s="177" t="n">
        <f aca="false">IF(N84="snížená",J84,0)</f>
        <v>0</v>
      </c>
      <c r="BG84" s="177" t="n">
        <f aca="false">IF(N84="zákl. přenesená",J84,0)</f>
        <v>0</v>
      </c>
      <c r="BH84" s="177" t="n">
        <f aca="false">IF(N84="sníž. přenesená",J84,0)</f>
        <v>0</v>
      </c>
      <c r="BI84" s="177" t="n">
        <f aca="false">IF(N84="nulová",J84,0)</f>
        <v>0</v>
      </c>
      <c r="BJ84" s="3" t="s">
        <v>81</v>
      </c>
      <c r="BK84" s="177" t="n">
        <f aca="false">ROUND(I84*H84,2)</f>
        <v>0</v>
      </c>
      <c r="BL84" s="3" t="s">
        <v>273</v>
      </c>
      <c r="BM84" s="176" t="s">
        <v>3722</v>
      </c>
    </row>
    <row r="85" s="22" customFormat="true" ht="72" hidden="false" customHeight="true" outlineLevel="0" collapsed="false">
      <c r="B85" s="164"/>
      <c r="C85" s="165" t="s">
        <v>184</v>
      </c>
      <c r="D85" s="165" t="s">
        <v>167</v>
      </c>
      <c r="E85" s="166" t="s">
        <v>3723</v>
      </c>
      <c r="F85" s="167" t="s">
        <v>3724</v>
      </c>
      <c r="G85" s="168" t="s">
        <v>1908</v>
      </c>
      <c r="H85" s="169" t="n">
        <v>1</v>
      </c>
      <c r="I85" s="170"/>
      <c r="J85" s="171" t="n">
        <f aca="false">ROUND(I85*H85,2)</f>
        <v>0</v>
      </c>
      <c r="K85" s="167"/>
      <c r="L85" s="23"/>
      <c r="M85" s="172"/>
      <c r="N85" s="173" t="s">
        <v>44</v>
      </c>
      <c r="O85" s="54"/>
      <c r="P85" s="174" t="n">
        <f aca="false">O85*H85</f>
        <v>0</v>
      </c>
      <c r="Q85" s="174" t="n">
        <v>0</v>
      </c>
      <c r="R85" s="174" t="n">
        <f aca="false">Q85*H85</f>
        <v>0</v>
      </c>
      <c r="S85" s="174" t="n">
        <v>0</v>
      </c>
      <c r="T85" s="174" t="n">
        <f aca="false">S85*H85</f>
        <v>0</v>
      </c>
      <c r="U85" s="175"/>
      <c r="AR85" s="176" t="s">
        <v>273</v>
      </c>
      <c r="AT85" s="176" t="s">
        <v>167</v>
      </c>
      <c r="AU85" s="176" t="s">
        <v>83</v>
      </c>
      <c r="AY85" s="3" t="s">
        <v>165</v>
      </c>
      <c r="BE85" s="177" t="n">
        <f aca="false">IF(N85="základní",J85,0)</f>
        <v>0</v>
      </c>
      <c r="BF85" s="177" t="n">
        <f aca="false">IF(N85="snížená",J85,0)</f>
        <v>0</v>
      </c>
      <c r="BG85" s="177" t="n">
        <f aca="false">IF(N85="zákl. přenesená",J85,0)</f>
        <v>0</v>
      </c>
      <c r="BH85" s="177" t="n">
        <f aca="false">IF(N85="sníž. přenesená",J85,0)</f>
        <v>0</v>
      </c>
      <c r="BI85" s="177" t="n">
        <f aca="false">IF(N85="nulová",J85,0)</f>
        <v>0</v>
      </c>
      <c r="BJ85" s="3" t="s">
        <v>81</v>
      </c>
      <c r="BK85" s="177" t="n">
        <f aca="false">ROUND(I85*H85,2)</f>
        <v>0</v>
      </c>
      <c r="BL85" s="3" t="s">
        <v>273</v>
      </c>
      <c r="BM85" s="176" t="s">
        <v>3725</v>
      </c>
    </row>
    <row r="86" s="22" customFormat="true" ht="24" hidden="false" customHeight="true" outlineLevel="0" collapsed="false">
      <c r="B86" s="164"/>
      <c r="C86" s="165" t="s">
        <v>172</v>
      </c>
      <c r="D86" s="165" t="s">
        <v>167</v>
      </c>
      <c r="E86" s="166" t="s">
        <v>3726</v>
      </c>
      <c r="F86" s="167" t="s">
        <v>3727</v>
      </c>
      <c r="G86" s="168" t="s">
        <v>403</v>
      </c>
      <c r="H86" s="169" t="n">
        <v>2</v>
      </c>
      <c r="I86" s="170"/>
      <c r="J86" s="171" t="n">
        <f aca="false">ROUND(I86*H86,2)</f>
        <v>0</v>
      </c>
      <c r="K86" s="167"/>
      <c r="L86" s="23"/>
      <c r="M86" s="172"/>
      <c r="N86" s="173" t="s">
        <v>44</v>
      </c>
      <c r="O86" s="54"/>
      <c r="P86" s="174" t="n">
        <f aca="false">O86*H86</f>
        <v>0</v>
      </c>
      <c r="Q86" s="174" t="n">
        <v>0</v>
      </c>
      <c r="R86" s="174" t="n">
        <f aca="false">Q86*H86</f>
        <v>0</v>
      </c>
      <c r="S86" s="174" t="n">
        <v>0</v>
      </c>
      <c r="T86" s="174" t="n">
        <f aca="false">S86*H86</f>
        <v>0</v>
      </c>
      <c r="U86" s="175"/>
      <c r="AR86" s="176" t="s">
        <v>273</v>
      </c>
      <c r="AT86" s="176" t="s">
        <v>167</v>
      </c>
      <c r="AU86" s="176" t="s">
        <v>83</v>
      </c>
      <c r="AY86" s="3" t="s">
        <v>165</v>
      </c>
      <c r="BE86" s="177" t="n">
        <f aca="false">IF(N86="základní",J86,0)</f>
        <v>0</v>
      </c>
      <c r="BF86" s="177" t="n">
        <f aca="false">IF(N86="snížená",J86,0)</f>
        <v>0</v>
      </c>
      <c r="BG86" s="177" t="n">
        <f aca="false">IF(N86="zákl. přenesená",J86,0)</f>
        <v>0</v>
      </c>
      <c r="BH86" s="177" t="n">
        <f aca="false">IF(N86="sníž. přenesená",J86,0)</f>
        <v>0</v>
      </c>
      <c r="BI86" s="177" t="n">
        <f aca="false">IF(N86="nulová",J86,0)</f>
        <v>0</v>
      </c>
      <c r="BJ86" s="3" t="s">
        <v>81</v>
      </c>
      <c r="BK86" s="177" t="n">
        <f aca="false">ROUND(I86*H86,2)</f>
        <v>0</v>
      </c>
      <c r="BL86" s="3" t="s">
        <v>273</v>
      </c>
      <c r="BM86" s="176" t="s">
        <v>3728</v>
      </c>
    </row>
    <row r="87" s="22" customFormat="true" ht="36" hidden="false" customHeight="true" outlineLevel="0" collapsed="false">
      <c r="B87" s="164"/>
      <c r="C87" s="165" t="s">
        <v>195</v>
      </c>
      <c r="D87" s="165" t="s">
        <v>167</v>
      </c>
      <c r="E87" s="166" t="s">
        <v>3729</v>
      </c>
      <c r="F87" s="167" t="s">
        <v>3730</v>
      </c>
      <c r="G87" s="168" t="s">
        <v>403</v>
      </c>
      <c r="H87" s="169" t="n">
        <v>4</v>
      </c>
      <c r="I87" s="170"/>
      <c r="J87" s="171" t="n">
        <f aca="false">ROUND(I87*H87,2)</f>
        <v>0</v>
      </c>
      <c r="K87" s="167"/>
      <c r="L87" s="23"/>
      <c r="M87" s="172"/>
      <c r="N87" s="173" t="s">
        <v>44</v>
      </c>
      <c r="O87" s="54"/>
      <c r="P87" s="174" t="n">
        <f aca="false">O87*H87</f>
        <v>0</v>
      </c>
      <c r="Q87" s="174" t="n">
        <v>0</v>
      </c>
      <c r="R87" s="174" t="n">
        <f aca="false">Q87*H87</f>
        <v>0</v>
      </c>
      <c r="S87" s="174" t="n">
        <v>0</v>
      </c>
      <c r="T87" s="174" t="n">
        <f aca="false">S87*H87</f>
        <v>0</v>
      </c>
      <c r="U87" s="175"/>
      <c r="AR87" s="176" t="s">
        <v>273</v>
      </c>
      <c r="AT87" s="176" t="s">
        <v>167</v>
      </c>
      <c r="AU87" s="176" t="s">
        <v>83</v>
      </c>
      <c r="AY87" s="3" t="s">
        <v>165</v>
      </c>
      <c r="BE87" s="177" t="n">
        <f aca="false">IF(N87="základní",J87,0)</f>
        <v>0</v>
      </c>
      <c r="BF87" s="177" t="n">
        <f aca="false">IF(N87="snížená",J87,0)</f>
        <v>0</v>
      </c>
      <c r="BG87" s="177" t="n">
        <f aca="false">IF(N87="zákl. přenesená",J87,0)</f>
        <v>0</v>
      </c>
      <c r="BH87" s="177" t="n">
        <f aca="false">IF(N87="sníž. přenesená",J87,0)</f>
        <v>0</v>
      </c>
      <c r="BI87" s="177" t="n">
        <f aca="false">IF(N87="nulová",J87,0)</f>
        <v>0</v>
      </c>
      <c r="BJ87" s="3" t="s">
        <v>81</v>
      </c>
      <c r="BK87" s="177" t="n">
        <f aca="false">ROUND(I87*H87,2)</f>
        <v>0</v>
      </c>
      <c r="BL87" s="3" t="s">
        <v>273</v>
      </c>
      <c r="BM87" s="176" t="s">
        <v>3731</v>
      </c>
    </row>
    <row r="88" s="22" customFormat="true" ht="36" hidden="false" customHeight="true" outlineLevel="0" collapsed="false">
      <c r="B88" s="164"/>
      <c r="C88" s="165" t="s">
        <v>202</v>
      </c>
      <c r="D88" s="165" t="s">
        <v>167</v>
      </c>
      <c r="E88" s="166" t="s">
        <v>3732</v>
      </c>
      <c r="F88" s="167" t="s">
        <v>3733</v>
      </c>
      <c r="G88" s="168" t="s">
        <v>403</v>
      </c>
      <c r="H88" s="169" t="n">
        <v>2</v>
      </c>
      <c r="I88" s="170"/>
      <c r="J88" s="171" t="n">
        <f aca="false">ROUND(I88*H88,2)</f>
        <v>0</v>
      </c>
      <c r="K88" s="167"/>
      <c r="L88" s="23"/>
      <c r="M88" s="172"/>
      <c r="N88" s="173" t="s">
        <v>44</v>
      </c>
      <c r="O88" s="54"/>
      <c r="P88" s="174" t="n">
        <f aca="false">O88*H88</f>
        <v>0</v>
      </c>
      <c r="Q88" s="174" t="n">
        <v>0</v>
      </c>
      <c r="R88" s="174" t="n">
        <f aca="false">Q88*H88</f>
        <v>0</v>
      </c>
      <c r="S88" s="174" t="n">
        <v>0</v>
      </c>
      <c r="T88" s="174" t="n">
        <f aca="false">S88*H88</f>
        <v>0</v>
      </c>
      <c r="U88" s="175"/>
      <c r="AR88" s="176" t="s">
        <v>273</v>
      </c>
      <c r="AT88" s="176" t="s">
        <v>167</v>
      </c>
      <c r="AU88" s="176" t="s">
        <v>83</v>
      </c>
      <c r="AY88" s="3" t="s">
        <v>165</v>
      </c>
      <c r="BE88" s="177" t="n">
        <f aca="false">IF(N88="základní",J88,0)</f>
        <v>0</v>
      </c>
      <c r="BF88" s="177" t="n">
        <f aca="false">IF(N88="snížená",J88,0)</f>
        <v>0</v>
      </c>
      <c r="BG88" s="177" t="n">
        <f aca="false">IF(N88="zákl. přenesená",J88,0)</f>
        <v>0</v>
      </c>
      <c r="BH88" s="177" t="n">
        <f aca="false">IF(N88="sníž. přenesená",J88,0)</f>
        <v>0</v>
      </c>
      <c r="BI88" s="177" t="n">
        <f aca="false">IF(N88="nulová",J88,0)</f>
        <v>0</v>
      </c>
      <c r="BJ88" s="3" t="s">
        <v>81</v>
      </c>
      <c r="BK88" s="177" t="n">
        <f aca="false">ROUND(I88*H88,2)</f>
        <v>0</v>
      </c>
      <c r="BL88" s="3" t="s">
        <v>273</v>
      </c>
      <c r="BM88" s="176" t="s">
        <v>3734</v>
      </c>
    </row>
    <row r="89" s="22" customFormat="true" ht="36" hidden="false" customHeight="true" outlineLevel="0" collapsed="false">
      <c r="B89" s="164"/>
      <c r="C89" s="165" t="s">
        <v>206</v>
      </c>
      <c r="D89" s="165" t="s">
        <v>167</v>
      </c>
      <c r="E89" s="166" t="s">
        <v>3735</v>
      </c>
      <c r="F89" s="167" t="s">
        <v>3736</v>
      </c>
      <c r="G89" s="168" t="s">
        <v>403</v>
      </c>
      <c r="H89" s="169" t="n">
        <v>10</v>
      </c>
      <c r="I89" s="170"/>
      <c r="J89" s="171" t="n">
        <f aca="false">ROUND(I89*H89,2)</f>
        <v>0</v>
      </c>
      <c r="K89" s="167"/>
      <c r="L89" s="23"/>
      <c r="M89" s="172"/>
      <c r="N89" s="173" t="s">
        <v>44</v>
      </c>
      <c r="O89" s="54"/>
      <c r="P89" s="174" t="n">
        <f aca="false">O89*H89</f>
        <v>0</v>
      </c>
      <c r="Q89" s="174" t="n">
        <v>0</v>
      </c>
      <c r="R89" s="174" t="n">
        <f aca="false">Q89*H89</f>
        <v>0</v>
      </c>
      <c r="S89" s="174" t="n">
        <v>0</v>
      </c>
      <c r="T89" s="174" t="n">
        <f aca="false">S89*H89</f>
        <v>0</v>
      </c>
      <c r="U89" s="175"/>
      <c r="AR89" s="176" t="s">
        <v>273</v>
      </c>
      <c r="AT89" s="176" t="s">
        <v>167</v>
      </c>
      <c r="AU89" s="176" t="s">
        <v>83</v>
      </c>
      <c r="AY89" s="3" t="s">
        <v>165</v>
      </c>
      <c r="BE89" s="177" t="n">
        <f aca="false">IF(N89="základní",J89,0)</f>
        <v>0</v>
      </c>
      <c r="BF89" s="177" t="n">
        <f aca="false">IF(N89="snížená",J89,0)</f>
        <v>0</v>
      </c>
      <c r="BG89" s="177" t="n">
        <f aca="false">IF(N89="zákl. přenesená",J89,0)</f>
        <v>0</v>
      </c>
      <c r="BH89" s="177" t="n">
        <f aca="false">IF(N89="sníž. přenesená",J89,0)</f>
        <v>0</v>
      </c>
      <c r="BI89" s="177" t="n">
        <f aca="false">IF(N89="nulová",J89,0)</f>
        <v>0</v>
      </c>
      <c r="BJ89" s="3" t="s">
        <v>81</v>
      </c>
      <c r="BK89" s="177" t="n">
        <f aca="false">ROUND(I89*H89,2)</f>
        <v>0</v>
      </c>
      <c r="BL89" s="3" t="s">
        <v>273</v>
      </c>
      <c r="BM89" s="176" t="s">
        <v>3737</v>
      </c>
    </row>
    <row r="90" s="22" customFormat="true" ht="48" hidden="false" customHeight="true" outlineLevel="0" collapsed="false">
      <c r="B90" s="164"/>
      <c r="C90" s="165" t="s">
        <v>223</v>
      </c>
      <c r="D90" s="165" t="s">
        <v>167</v>
      </c>
      <c r="E90" s="166" t="s">
        <v>3738</v>
      </c>
      <c r="F90" s="167" t="s">
        <v>3739</v>
      </c>
      <c r="G90" s="168" t="s">
        <v>403</v>
      </c>
      <c r="H90" s="169" t="n">
        <v>10</v>
      </c>
      <c r="I90" s="170"/>
      <c r="J90" s="171" t="n">
        <f aca="false">ROUND(I90*H90,2)</f>
        <v>0</v>
      </c>
      <c r="K90" s="167"/>
      <c r="L90" s="23"/>
      <c r="M90" s="172"/>
      <c r="N90" s="173" t="s">
        <v>44</v>
      </c>
      <c r="O90" s="54"/>
      <c r="P90" s="174" t="n">
        <f aca="false">O90*H90</f>
        <v>0</v>
      </c>
      <c r="Q90" s="174" t="n">
        <v>0</v>
      </c>
      <c r="R90" s="174" t="n">
        <f aca="false">Q90*H90</f>
        <v>0</v>
      </c>
      <c r="S90" s="174" t="n">
        <v>0</v>
      </c>
      <c r="T90" s="174" t="n">
        <f aca="false">S90*H90</f>
        <v>0</v>
      </c>
      <c r="U90" s="175"/>
      <c r="AR90" s="176" t="s">
        <v>273</v>
      </c>
      <c r="AT90" s="176" t="s">
        <v>167</v>
      </c>
      <c r="AU90" s="176" t="s">
        <v>83</v>
      </c>
      <c r="AY90" s="3" t="s">
        <v>165</v>
      </c>
      <c r="BE90" s="177" t="n">
        <f aca="false">IF(N90="základní",J90,0)</f>
        <v>0</v>
      </c>
      <c r="BF90" s="177" t="n">
        <f aca="false">IF(N90="snížená",J90,0)</f>
        <v>0</v>
      </c>
      <c r="BG90" s="177" t="n">
        <f aca="false">IF(N90="zákl. přenesená",J90,0)</f>
        <v>0</v>
      </c>
      <c r="BH90" s="177" t="n">
        <f aca="false">IF(N90="sníž. přenesená",J90,0)</f>
        <v>0</v>
      </c>
      <c r="BI90" s="177" t="n">
        <f aca="false">IF(N90="nulová",J90,0)</f>
        <v>0</v>
      </c>
      <c r="BJ90" s="3" t="s">
        <v>81</v>
      </c>
      <c r="BK90" s="177" t="n">
        <f aca="false">ROUND(I90*H90,2)</f>
        <v>0</v>
      </c>
      <c r="BL90" s="3" t="s">
        <v>273</v>
      </c>
      <c r="BM90" s="176" t="s">
        <v>3740</v>
      </c>
    </row>
    <row r="91" s="22" customFormat="true" ht="36" hidden="false" customHeight="true" outlineLevel="0" collapsed="false">
      <c r="B91" s="164"/>
      <c r="C91" s="165" t="s">
        <v>234</v>
      </c>
      <c r="D91" s="165" t="s">
        <v>167</v>
      </c>
      <c r="E91" s="166" t="s">
        <v>3741</v>
      </c>
      <c r="F91" s="167" t="s">
        <v>3742</v>
      </c>
      <c r="G91" s="168" t="s">
        <v>403</v>
      </c>
      <c r="H91" s="169" t="n">
        <v>2</v>
      </c>
      <c r="I91" s="170"/>
      <c r="J91" s="171" t="n">
        <f aca="false">ROUND(I91*H91,2)</f>
        <v>0</v>
      </c>
      <c r="K91" s="167"/>
      <c r="L91" s="23"/>
      <c r="M91" s="172"/>
      <c r="N91" s="173" t="s">
        <v>44</v>
      </c>
      <c r="O91" s="54"/>
      <c r="P91" s="174" t="n">
        <f aca="false">O91*H91</f>
        <v>0</v>
      </c>
      <c r="Q91" s="174" t="n">
        <v>0</v>
      </c>
      <c r="R91" s="174" t="n">
        <f aca="false">Q91*H91</f>
        <v>0</v>
      </c>
      <c r="S91" s="174" t="n">
        <v>0</v>
      </c>
      <c r="T91" s="174" t="n">
        <f aca="false">S91*H91</f>
        <v>0</v>
      </c>
      <c r="U91" s="175"/>
      <c r="AR91" s="176" t="s">
        <v>273</v>
      </c>
      <c r="AT91" s="176" t="s">
        <v>167</v>
      </c>
      <c r="AU91" s="176" t="s">
        <v>83</v>
      </c>
      <c r="AY91" s="3" t="s">
        <v>165</v>
      </c>
      <c r="BE91" s="177" t="n">
        <f aca="false">IF(N91="základní",J91,0)</f>
        <v>0</v>
      </c>
      <c r="BF91" s="177" t="n">
        <f aca="false">IF(N91="snížená",J91,0)</f>
        <v>0</v>
      </c>
      <c r="BG91" s="177" t="n">
        <f aca="false">IF(N91="zákl. přenesená",J91,0)</f>
        <v>0</v>
      </c>
      <c r="BH91" s="177" t="n">
        <f aca="false">IF(N91="sníž. přenesená",J91,0)</f>
        <v>0</v>
      </c>
      <c r="BI91" s="177" t="n">
        <f aca="false">IF(N91="nulová",J91,0)</f>
        <v>0</v>
      </c>
      <c r="BJ91" s="3" t="s">
        <v>81</v>
      </c>
      <c r="BK91" s="177" t="n">
        <f aca="false">ROUND(I91*H91,2)</f>
        <v>0</v>
      </c>
      <c r="BL91" s="3" t="s">
        <v>273</v>
      </c>
      <c r="BM91" s="176" t="s">
        <v>3743</v>
      </c>
    </row>
    <row r="92" s="22" customFormat="true" ht="24" hidden="false" customHeight="true" outlineLevel="0" collapsed="false">
      <c r="B92" s="164"/>
      <c r="C92" s="165" t="s">
        <v>239</v>
      </c>
      <c r="D92" s="165" t="s">
        <v>167</v>
      </c>
      <c r="E92" s="166" t="s">
        <v>3744</v>
      </c>
      <c r="F92" s="167" t="s">
        <v>3745</v>
      </c>
      <c r="G92" s="168" t="s">
        <v>403</v>
      </c>
      <c r="H92" s="169" t="n">
        <v>2</v>
      </c>
      <c r="I92" s="170"/>
      <c r="J92" s="171" t="n">
        <f aca="false">ROUND(I92*H92,2)</f>
        <v>0</v>
      </c>
      <c r="K92" s="167"/>
      <c r="L92" s="23"/>
      <c r="M92" s="172"/>
      <c r="N92" s="173" t="s">
        <v>44</v>
      </c>
      <c r="O92" s="54"/>
      <c r="P92" s="174" t="n">
        <f aca="false">O92*H92</f>
        <v>0</v>
      </c>
      <c r="Q92" s="174" t="n">
        <v>0</v>
      </c>
      <c r="R92" s="174" t="n">
        <f aca="false">Q92*H92</f>
        <v>0</v>
      </c>
      <c r="S92" s="174" t="n">
        <v>0</v>
      </c>
      <c r="T92" s="174" t="n">
        <f aca="false">S92*H92</f>
        <v>0</v>
      </c>
      <c r="U92" s="175"/>
      <c r="AR92" s="176" t="s">
        <v>273</v>
      </c>
      <c r="AT92" s="176" t="s">
        <v>167</v>
      </c>
      <c r="AU92" s="176" t="s">
        <v>83</v>
      </c>
      <c r="AY92" s="3" t="s">
        <v>165</v>
      </c>
      <c r="BE92" s="177" t="n">
        <f aca="false">IF(N92="základní",J92,0)</f>
        <v>0</v>
      </c>
      <c r="BF92" s="177" t="n">
        <f aca="false">IF(N92="snížená",J92,0)</f>
        <v>0</v>
      </c>
      <c r="BG92" s="177" t="n">
        <f aca="false">IF(N92="zákl. přenesená",J92,0)</f>
        <v>0</v>
      </c>
      <c r="BH92" s="177" t="n">
        <f aca="false">IF(N92="sníž. přenesená",J92,0)</f>
        <v>0</v>
      </c>
      <c r="BI92" s="177" t="n">
        <f aca="false">IF(N92="nulová",J92,0)</f>
        <v>0</v>
      </c>
      <c r="BJ92" s="3" t="s">
        <v>81</v>
      </c>
      <c r="BK92" s="177" t="n">
        <f aca="false">ROUND(I92*H92,2)</f>
        <v>0</v>
      </c>
      <c r="BL92" s="3" t="s">
        <v>273</v>
      </c>
      <c r="BM92" s="176" t="s">
        <v>3746</v>
      </c>
    </row>
    <row r="93" s="22" customFormat="true" ht="24" hidden="false" customHeight="true" outlineLevel="0" collapsed="false">
      <c r="B93" s="164"/>
      <c r="C93" s="165" t="s">
        <v>243</v>
      </c>
      <c r="D93" s="165" t="s">
        <v>167</v>
      </c>
      <c r="E93" s="166" t="s">
        <v>3747</v>
      </c>
      <c r="F93" s="167" t="s">
        <v>3748</v>
      </c>
      <c r="G93" s="168" t="s">
        <v>403</v>
      </c>
      <c r="H93" s="169" t="n">
        <v>4</v>
      </c>
      <c r="I93" s="170"/>
      <c r="J93" s="171" t="n">
        <f aca="false">ROUND(I93*H93,2)</f>
        <v>0</v>
      </c>
      <c r="K93" s="167"/>
      <c r="L93" s="23"/>
      <c r="M93" s="172"/>
      <c r="N93" s="173" t="s">
        <v>44</v>
      </c>
      <c r="O93" s="54"/>
      <c r="P93" s="174" t="n">
        <f aca="false">O93*H93</f>
        <v>0</v>
      </c>
      <c r="Q93" s="174" t="n">
        <v>0</v>
      </c>
      <c r="R93" s="174" t="n">
        <f aca="false">Q93*H93</f>
        <v>0</v>
      </c>
      <c r="S93" s="174" t="n">
        <v>0</v>
      </c>
      <c r="T93" s="174" t="n">
        <f aca="false">S93*H93</f>
        <v>0</v>
      </c>
      <c r="U93" s="175"/>
      <c r="AR93" s="176" t="s">
        <v>273</v>
      </c>
      <c r="AT93" s="176" t="s">
        <v>167</v>
      </c>
      <c r="AU93" s="176" t="s">
        <v>83</v>
      </c>
      <c r="AY93" s="3" t="s">
        <v>165</v>
      </c>
      <c r="BE93" s="177" t="n">
        <f aca="false">IF(N93="základní",J93,0)</f>
        <v>0</v>
      </c>
      <c r="BF93" s="177" t="n">
        <f aca="false">IF(N93="snížená",J93,0)</f>
        <v>0</v>
      </c>
      <c r="BG93" s="177" t="n">
        <f aca="false">IF(N93="zákl. přenesená",J93,0)</f>
        <v>0</v>
      </c>
      <c r="BH93" s="177" t="n">
        <f aca="false">IF(N93="sníž. přenesená",J93,0)</f>
        <v>0</v>
      </c>
      <c r="BI93" s="177" t="n">
        <f aca="false">IF(N93="nulová",J93,0)</f>
        <v>0</v>
      </c>
      <c r="BJ93" s="3" t="s">
        <v>81</v>
      </c>
      <c r="BK93" s="177" t="n">
        <f aca="false">ROUND(I93*H93,2)</f>
        <v>0</v>
      </c>
      <c r="BL93" s="3" t="s">
        <v>273</v>
      </c>
      <c r="BM93" s="176" t="s">
        <v>3749</v>
      </c>
    </row>
    <row r="94" s="22" customFormat="true" ht="24" hidden="false" customHeight="true" outlineLevel="0" collapsed="false">
      <c r="B94" s="164"/>
      <c r="C94" s="165" t="s">
        <v>248</v>
      </c>
      <c r="D94" s="165" t="s">
        <v>167</v>
      </c>
      <c r="E94" s="166" t="s">
        <v>3750</v>
      </c>
      <c r="F94" s="167" t="s">
        <v>3751</v>
      </c>
      <c r="G94" s="168" t="s">
        <v>403</v>
      </c>
      <c r="H94" s="169" t="n">
        <v>2</v>
      </c>
      <c r="I94" s="170"/>
      <c r="J94" s="171" t="n">
        <f aca="false">ROUND(I94*H94,2)</f>
        <v>0</v>
      </c>
      <c r="K94" s="167"/>
      <c r="L94" s="23"/>
      <c r="M94" s="172"/>
      <c r="N94" s="173" t="s">
        <v>44</v>
      </c>
      <c r="O94" s="54"/>
      <c r="P94" s="174" t="n">
        <f aca="false">O94*H94</f>
        <v>0</v>
      </c>
      <c r="Q94" s="174" t="n">
        <v>0</v>
      </c>
      <c r="R94" s="174" t="n">
        <f aca="false">Q94*H94</f>
        <v>0</v>
      </c>
      <c r="S94" s="174" t="n">
        <v>0</v>
      </c>
      <c r="T94" s="174" t="n">
        <f aca="false">S94*H94</f>
        <v>0</v>
      </c>
      <c r="U94" s="175"/>
      <c r="AR94" s="176" t="s">
        <v>273</v>
      </c>
      <c r="AT94" s="176" t="s">
        <v>167</v>
      </c>
      <c r="AU94" s="176" t="s">
        <v>83</v>
      </c>
      <c r="AY94" s="3" t="s">
        <v>165</v>
      </c>
      <c r="BE94" s="177" t="n">
        <f aca="false">IF(N94="základní",J94,0)</f>
        <v>0</v>
      </c>
      <c r="BF94" s="177" t="n">
        <f aca="false">IF(N94="snížená",J94,0)</f>
        <v>0</v>
      </c>
      <c r="BG94" s="177" t="n">
        <f aca="false">IF(N94="zákl. přenesená",J94,0)</f>
        <v>0</v>
      </c>
      <c r="BH94" s="177" t="n">
        <f aca="false">IF(N94="sníž. přenesená",J94,0)</f>
        <v>0</v>
      </c>
      <c r="BI94" s="177" t="n">
        <f aca="false">IF(N94="nulová",J94,0)</f>
        <v>0</v>
      </c>
      <c r="BJ94" s="3" t="s">
        <v>81</v>
      </c>
      <c r="BK94" s="177" t="n">
        <f aca="false">ROUND(I94*H94,2)</f>
        <v>0</v>
      </c>
      <c r="BL94" s="3" t="s">
        <v>273</v>
      </c>
      <c r="BM94" s="176" t="s">
        <v>3752</v>
      </c>
    </row>
    <row r="95" s="22" customFormat="true" ht="24" hidden="false" customHeight="true" outlineLevel="0" collapsed="false">
      <c r="B95" s="164"/>
      <c r="C95" s="165" t="s">
        <v>252</v>
      </c>
      <c r="D95" s="165" t="s">
        <v>167</v>
      </c>
      <c r="E95" s="166" t="s">
        <v>3753</v>
      </c>
      <c r="F95" s="167" t="s">
        <v>3754</v>
      </c>
      <c r="G95" s="168" t="s">
        <v>403</v>
      </c>
      <c r="H95" s="169" t="n">
        <v>5</v>
      </c>
      <c r="I95" s="170"/>
      <c r="J95" s="171" t="n">
        <f aca="false">ROUND(I95*H95,2)</f>
        <v>0</v>
      </c>
      <c r="K95" s="167"/>
      <c r="L95" s="23"/>
      <c r="M95" s="172"/>
      <c r="N95" s="173" t="s">
        <v>44</v>
      </c>
      <c r="O95" s="54"/>
      <c r="P95" s="174" t="n">
        <f aca="false">O95*H95</f>
        <v>0</v>
      </c>
      <c r="Q95" s="174" t="n">
        <v>0</v>
      </c>
      <c r="R95" s="174" t="n">
        <f aca="false">Q95*H95</f>
        <v>0</v>
      </c>
      <c r="S95" s="174" t="n">
        <v>0</v>
      </c>
      <c r="T95" s="174" t="n">
        <f aca="false">S95*H95</f>
        <v>0</v>
      </c>
      <c r="U95" s="175"/>
      <c r="AR95" s="176" t="s">
        <v>273</v>
      </c>
      <c r="AT95" s="176" t="s">
        <v>167</v>
      </c>
      <c r="AU95" s="176" t="s">
        <v>83</v>
      </c>
      <c r="AY95" s="3" t="s">
        <v>165</v>
      </c>
      <c r="BE95" s="177" t="n">
        <f aca="false">IF(N95="základní",J95,0)</f>
        <v>0</v>
      </c>
      <c r="BF95" s="177" t="n">
        <f aca="false">IF(N95="snížená",J95,0)</f>
        <v>0</v>
      </c>
      <c r="BG95" s="177" t="n">
        <f aca="false">IF(N95="zákl. přenesená",J95,0)</f>
        <v>0</v>
      </c>
      <c r="BH95" s="177" t="n">
        <f aca="false">IF(N95="sníž. přenesená",J95,0)</f>
        <v>0</v>
      </c>
      <c r="BI95" s="177" t="n">
        <f aca="false">IF(N95="nulová",J95,0)</f>
        <v>0</v>
      </c>
      <c r="BJ95" s="3" t="s">
        <v>81</v>
      </c>
      <c r="BK95" s="177" t="n">
        <f aca="false">ROUND(I95*H95,2)</f>
        <v>0</v>
      </c>
      <c r="BL95" s="3" t="s">
        <v>273</v>
      </c>
      <c r="BM95" s="176" t="s">
        <v>3755</v>
      </c>
    </row>
    <row r="96" s="22" customFormat="true" ht="24" hidden="false" customHeight="true" outlineLevel="0" collapsed="false">
      <c r="B96" s="164"/>
      <c r="C96" s="165" t="s">
        <v>261</v>
      </c>
      <c r="D96" s="165" t="s">
        <v>167</v>
      </c>
      <c r="E96" s="166" t="s">
        <v>3756</v>
      </c>
      <c r="F96" s="167" t="s">
        <v>3757</v>
      </c>
      <c r="G96" s="168" t="s">
        <v>403</v>
      </c>
      <c r="H96" s="169" t="n">
        <v>5</v>
      </c>
      <c r="I96" s="170"/>
      <c r="J96" s="171" t="n">
        <f aca="false">ROUND(I96*H96,2)</f>
        <v>0</v>
      </c>
      <c r="K96" s="167"/>
      <c r="L96" s="23"/>
      <c r="M96" s="172"/>
      <c r="N96" s="173" t="s">
        <v>44</v>
      </c>
      <c r="O96" s="54"/>
      <c r="P96" s="174" t="n">
        <f aca="false">O96*H96</f>
        <v>0</v>
      </c>
      <c r="Q96" s="174" t="n">
        <v>0</v>
      </c>
      <c r="R96" s="174" t="n">
        <f aca="false">Q96*H96</f>
        <v>0</v>
      </c>
      <c r="S96" s="174" t="n">
        <v>0</v>
      </c>
      <c r="T96" s="174" t="n">
        <f aca="false">S96*H96</f>
        <v>0</v>
      </c>
      <c r="U96" s="175"/>
      <c r="AR96" s="176" t="s">
        <v>273</v>
      </c>
      <c r="AT96" s="176" t="s">
        <v>167</v>
      </c>
      <c r="AU96" s="176" t="s">
        <v>83</v>
      </c>
      <c r="AY96" s="3" t="s">
        <v>165</v>
      </c>
      <c r="BE96" s="177" t="n">
        <f aca="false">IF(N96="základní",J96,0)</f>
        <v>0</v>
      </c>
      <c r="BF96" s="177" t="n">
        <f aca="false">IF(N96="snížená",J96,0)</f>
        <v>0</v>
      </c>
      <c r="BG96" s="177" t="n">
        <f aca="false">IF(N96="zákl. přenesená",J96,0)</f>
        <v>0</v>
      </c>
      <c r="BH96" s="177" t="n">
        <f aca="false">IF(N96="sníž. přenesená",J96,0)</f>
        <v>0</v>
      </c>
      <c r="BI96" s="177" t="n">
        <f aca="false">IF(N96="nulová",J96,0)</f>
        <v>0</v>
      </c>
      <c r="BJ96" s="3" t="s">
        <v>81</v>
      </c>
      <c r="BK96" s="177" t="n">
        <f aca="false">ROUND(I96*H96,2)</f>
        <v>0</v>
      </c>
      <c r="BL96" s="3" t="s">
        <v>273</v>
      </c>
      <c r="BM96" s="176" t="s">
        <v>3758</v>
      </c>
    </row>
    <row r="97" s="22" customFormat="true" ht="24" hidden="false" customHeight="true" outlineLevel="0" collapsed="false">
      <c r="B97" s="164"/>
      <c r="C97" s="165" t="s">
        <v>8</v>
      </c>
      <c r="D97" s="165" t="s">
        <v>167</v>
      </c>
      <c r="E97" s="166" t="s">
        <v>3759</v>
      </c>
      <c r="F97" s="167" t="s">
        <v>3760</v>
      </c>
      <c r="G97" s="168" t="s">
        <v>403</v>
      </c>
      <c r="H97" s="169" t="n">
        <v>2</v>
      </c>
      <c r="I97" s="170"/>
      <c r="J97" s="171" t="n">
        <f aca="false">ROUND(I97*H97,2)</f>
        <v>0</v>
      </c>
      <c r="K97" s="167"/>
      <c r="L97" s="23"/>
      <c r="M97" s="172"/>
      <c r="N97" s="173" t="s">
        <v>44</v>
      </c>
      <c r="O97" s="54"/>
      <c r="P97" s="174" t="n">
        <f aca="false">O97*H97</f>
        <v>0</v>
      </c>
      <c r="Q97" s="174" t="n">
        <v>0</v>
      </c>
      <c r="R97" s="174" t="n">
        <f aca="false">Q97*H97</f>
        <v>0</v>
      </c>
      <c r="S97" s="174" t="n">
        <v>0</v>
      </c>
      <c r="T97" s="174" t="n">
        <f aca="false">S97*H97</f>
        <v>0</v>
      </c>
      <c r="U97" s="175"/>
      <c r="AR97" s="176" t="s">
        <v>273</v>
      </c>
      <c r="AT97" s="176" t="s">
        <v>167</v>
      </c>
      <c r="AU97" s="176" t="s">
        <v>83</v>
      </c>
      <c r="AY97" s="3" t="s">
        <v>165</v>
      </c>
      <c r="BE97" s="177" t="n">
        <f aca="false">IF(N97="základní",J97,0)</f>
        <v>0</v>
      </c>
      <c r="BF97" s="177" t="n">
        <f aca="false">IF(N97="snížená",J97,0)</f>
        <v>0</v>
      </c>
      <c r="BG97" s="177" t="n">
        <f aca="false">IF(N97="zákl. přenesená",J97,0)</f>
        <v>0</v>
      </c>
      <c r="BH97" s="177" t="n">
        <f aca="false">IF(N97="sníž. přenesená",J97,0)</f>
        <v>0</v>
      </c>
      <c r="BI97" s="177" t="n">
        <f aca="false">IF(N97="nulová",J97,0)</f>
        <v>0</v>
      </c>
      <c r="BJ97" s="3" t="s">
        <v>81</v>
      </c>
      <c r="BK97" s="177" t="n">
        <f aca="false">ROUND(I97*H97,2)</f>
        <v>0</v>
      </c>
      <c r="BL97" s="3" t="s">
        <v>273</v>
      </c>
      <c r="BM97" s="176" t="s">
        <v>3761</v>
      </c>
    </row>
    <row r="98" s="22" customFormat="true" ht="24" hidden="false" customHeight="true" outlineLevel="0" collapsed="false">
      <c r="B98" s="164"/>
      <c r="C98" s="165" t="s">
        <v>273</v>
      </c>
      <c r="D98" s="165" t="s">
        <v>167</v>
      </c>
      <c r="E98" s="166" t="s">
        <v>3762</v>
      </c>
      <c r="F98" s="167" t="s">
        <v>3763</v>
      </c>
      <c r="G98" s="168" t="s">
        <v>403</v>
      </c>
      <c r="H98" s="169" t="n">
        <v>44</v>
      </c>
      <c r="I98" s="170"/>
      <c r="J98" s="171" t="n">
        <f aca="false">ROUND(I98*H98,2)</f>
        <v>0</v>
      </c>
      <c r="K98" s="167"/>
      <c r="L98" s="23"/>
      <c r="M98" s="172"/>
      <c r="N98" s="173" t="s">
        <v>44</v>
      </c>
      <c r="O98" s="54"/>
      <c r="P98" s="174" t="n">
        <f aca="false">O98*H98</f>
        <v>0</v>
      </c>
      <c r="Q98" s="174" t="n">
        <v>0</v>
      </c>
      <c r="R98" s="174" t="n">
        <f aca="false">Q98*H98</f>
        <v>0</v>
      </c>
      <c r="S98" s="174" t="n">
        <v>0</v>
      </c>
      <c r="T98" s="174" t="n">
        <f aca="false">S98*H98</f>
        <v>0</v>
      </c>
      <c r="U98" s="175"/>
      <c r="AR98" s="176" t="s">
        <v>273</v>
      </c>
      <c r="AT98" s="176" t="s">
        <v>167</v>
      </c>
      <c r="AU98" s="176" t="s">
        <v>83</v>
      </c>
      <c r="AY98" s="3" t="s">
        <v>165</v>
      </c>
      <c r="BE98" s="177" t="n">
        <f aca="false">IF(N98="základní",J98,0)</f>
        <v>0</v>
      </c>
      <c r="BF98" s="177" t="n">
        <f aca="false">IF(N98="snížená",J98,0)</f>
        <v>0</v>
      </c>
      <c r="BG98" s="177" t="n">
        <f aca="false">IF(N98="zákl. přenesená",J98,0)</f>
        <v>0</v>
      </c>
      <c r="BH98" s="177" t="n">
        <f aca="false">IF(N98="sníž. přenesená",J98,0)</f>
        <v>0</v>
      </c>
      <c r="BI98" s="177" t="n">
        <f aca="false">IF(N98="nulová",J98,0)</f>
        <v>0</v>
      </c>
      <c r="BJ98" s="3" t="s">
        <v>81</v>
      </c>
      <c r="BK98" s="177" t="n">
        <f aca="false">ROUND(I98*H98,2)</f>
        <v>0</v>
      </c>
      <c r="BL98" s="3" t="s">
        <v>273</v>
      </c>
      <c r="BM98" s="176" t="s">
        <v>3764</v>
      </c>
    </row>
    <row r="99" s="22" customFormat="true" ht="24" hidden="false" customHeight="true" outlineLevel="0" collapsed="false">
      <c r="B99" s="164"/>
      <c r="C99" s="165" t="s">
        <v>286</v>
      </c>
      <c r="D99" s="165" t="s">
        <v>167</v>
      </c>
      <c r="E99" s="166" t="s">
        <v>3765</v>
      </c>
      <c r="F99" s="167" t="s">
        <v>3766</v>
      </c>
      <c r="G99" s="168" t="s">
        <v>403</v>
      </c>
      <c r="H99" s="169" t="n">
        <v>6</v>
      </c>
      <c r="I99" s="170"/>
      <c r="J99" s="171" t="n">
        <f aca="false">ROUND(I99*H99,2)</f>
        <v>0</v>
      </c>
      <c r="K99" s="167"/>
      <c r="L99" s="23"/>
      <c r="M99" s="172"/>
      <c r="N99" s="173" t="s">
        <v>44</v>
      </c>
      <c r="O99" s="54"/>
      <c r="P99" s="174" t="n">
        <f aca="false">O99*H99</f>
        <v>0</v>
      </c>
      <c r="Q99" s="174" t="n">
        <v>0</v>
      </c>
      <c r="R99" s="174" t="n">
        <f aca="false">Q99*H99</f>
        <v>0</v>
      </c>
      <c r="S99" s="174" t="n">
        <v>0</v>
      </c>
      <c r="T99" s="174" t="n">
        <f aca="false">S99*H99</f>
        <v>0</v>
      </c>
      <c r="U99" s="175"/>
      <c r="AR99" s="176" t="s">
        <v>273</v>
      </c>
      <c r="AT99" s="176" t="s">
        <v>167</v>
      </c>
      <c r="AU99" s="176" t="s">
        <v>83</v>
      </c>
      <c r="AY99" s="3" t="s">
        <v>165</v>
      </c>
      <c r="BE99" s="177" t="n">
        <f aca="false">IF(N99="základní",J99,0)</f>
        <v>0</v>
      </c>
      <c r="BF99" s="177" t="n">
        <f aca="false">IF(N99="snížená",J99,0)</f>
        <v>0</v>
      </c>
      <c r="BG99" s="177" t="n">
        <f aca="false">IF(N99="zákl. přenesená",J99,0)</f>
        <v>0</v>
      </c>
      <c r="BH99" s="177" t="n">
        <f aca="false">IF(N99="sníž. přenesená",J99,0)</f>
        <v>0</v>
      </c>
      <c r="BI99" s="177" t="n">
        <f aca="false">IF(N99="nulová",J99,0)</f>
        <v>0</v>
      </c>
      <c r="BJ99" s="3" t="s">
        <v>81</v>
      </c>
      <c r="BK99" s="177" t="n">
        <f aca="false">ROUND(I99*H99,2)</f>
        <v>0</v>
      </c>
      <c r="BL99" s="3" t="s">
        <v>273</v>
      </c>
      <c r="BM99" s="176" t="s">
        <v>3767</v>
      </c>
    </row>
    <row r="100" s="22" customFormat="true" ht="24" hidden="false" customHeight="true" outlineLevel="0" collapsed="false">
      <c r="B100" s="164"/>
      <c r="C100" s="165" t="s">
        <v>291</v>
      </c>
      <c r="D100" s="165" t="s">
        <v>167</v>
      </c>
      <c r="E100" s="166" t="s">
        <v>3768</v>
      </c>
      <c r="F100" s="167" t="s">
        <v>3769</v>
      </c>
      <c r="G100" s="168" t="s">
        <v>403</v>
      </c>
      <c r="H100" s="169" t="n">
        <v>5</v>
      </c>
      <c r="I100" s="170"/>
      <c r="J100" s="171" t="n">
        <f aca="false">ROUND(I100*H100,2)</f>
        <v>0</v>
      </c>
      <c r="K100" s="167"/>
      <c r="L100" s="23"/>
      <c r="M100" s="172"/>
      <c r="N100" s="173" t="s">
        <v>44</v>
      </c>
      <c r="O100" s="54"/>
      <c r="P100" s="174" t="n">
        <f aca="false">O100*H100</f>
        <v>0</v>
      </c>
      <c r="Q100" s="174" t="n">
        <v>0</v>
      </c>
      <c r="R100" s="174" t="n">
        <f aca="false">Q100*H100</f>
        <v>0</v>
      </c>
      <c r="S100" s="174" t="n">
        <v>0</v>
      </c>
      <c r="T100" s="174" t="n">
        <f aca="false">S100*H100</f>
        <v>0</v>
      </c>
      <c r="U100" s="175"/>
      <c r="AR100" s="176" t="s">
        <v>273</v>
      </c>
      <c r="AT100" s="176" t="s">
        <v>167</v>
      </c>
      <c r="AU100" s="176" t="s">
        <v>83</v>
      </c>
      <c r="AY100" s="3" t="s">
        <v>165</v>
      </c>
      <c r="BE100" s="177" t="n">
        <f aca="false">IF(N100="základní",J100,0)</f>
        <v>0</v>
      </c>
      <c r="BF100" s="177" t="n">
        <f aca="false">IF(N100="snížená",J100,0)</f>
        <v>0</v>
      </c>
      <c r="BG100" s="177" t="n">
        <f aca="false">IF(N100="zákl. přenesená",J100,0)</f>
        <v>0</v>
      </c>
      <c r="BH100" s="177" t="n">
        <f aca="false">IF(N100="sníž. přenesená",J100,0)</f>
        <v>0</v>
      </c>
      <c r="BI100" s="177" t="n">
        <f aca="false">IF(N100="nulová",J100,0)</f>
        <v>0</v>
      </c>
      <c r="BJ100" s="3" t="s">
        <v>81</v>
      </c>
      <c r="BK100" s="177" t="n">
        <f aca="false">ROUND(I100*H100,2)</f>
        <v>0</v>
      </c>
      <c r="BL100" s="3" t="s">
        <v>273</v>
      </c>
      <c r="BM100" s="176" t="s">
        <v>3770</v>
      </c>
    </row>
    <row r="101" s="22" customFormat="true" ht="24" hidden="false" customHeight="true" outlineLevel="0" collapsed="false">
      <c r="B101" s="164"/>
      <c r="C101" s="165" t="s">
        <v>300</v>
      </c>
      <c r="D101" s="165" t="s">
        <v>167</v>
      </c>
      <c r="E101" s="166" t="s">
        <v>3771</v>
      </c>
      <c r="F101" s="167" t="s">
        <v>3772</v>
      </c>
      <c r="G101" s="168" t="s">
        <v>403</v>
      </c>
      <c r="H101" s="169" t="n">
        <v>4</v>
      </c>
      <c r="I101" s="170"/>
      <c r="J101" s="171" t="n">
        <f aca="false">ROUND(I101*H101,2)</f>
        <v>0</v>
      </c>
      <c r="K101" s="167"/>
      <c r="L101" s="23"/>
      <c r="M101" s="172"/>
      <c r="N101" s="173" t="s">
        <v>44</v>
      </c>
      <c r="O101" s="54"/>
      <c r="P101" s="174" t="n">
        <f aca="false">O101*H101</f>
        <v>0</v>
      </c>
      <c r="Q101" s="174" t="n">
        <v>0</v>
      </c>
      <c r="R101" s="174" t="n">
        <f aca="false">Q101*H101</f>
        <v>0</v>
      </c>
      <c r="S101" s="174" t="n">
        <v>0</v>
      </c>
      <c r="T101" s="174" t="n">
        <f aca="false">S101*H101</f>
        <v>0</v>
      </c>
      <c r="U101" s="175"/>
      <c r="AR101" s="176" t="s">
        <v>273</v>
      </c>
      <c r="AT101" s="176" t="s">
        <v>167</v>
      </c>
      <c r="AU101" s="176" t="s">
        <v>83</v>
      </c>
      <c r="AY101" s="3" t="s">
        <v>165</v>
      </c>
      <c r="BE101" s="177" t="n">
        <f aca="false">IF(N101="základní",J101,0)</f>
        <v>0</v>
      </c>
      <c r="BF101" s="177" t="n">
        <f aca="false">IF(N101="snížená",J101,0)</f>
        <v>0</v>
      </c>
      <c r="BG101" s="177" t="n">
        <f aca="false">IF(N101="zákl. přenesená",J101,0)</f>
        <v>0</v>
      </c>
      <c r="BH101" s="177" t="n">
        <f aca="false">IF(N101="sníž. přenesená",J101,0)</f>
        <v>0</v>
      </c>
      <c r="BI101" s="177" t="n">
        <f aca="false">IF(N101="nulová",J101,0)</f>
        <v>0</v>
      </c>
      <c r="BJ101" s="3" t="s">
        <v>81</v>
      </c>
      <c r="BK101" s="177" t="n">
        <f aca="false">ROUND(I101*H101,2)</f>
        <v>0</v>
      </c>
      <c r="BL101" s="3" t="s">
        <v>273</v>
      </c>
      <c r="BM101" s="176" t="s">
        <v>3773</v>
      </c>
    </row>
    <row r="102" s="22" customFormat="true" ht="24" hidden="false" customHeight="true" outlineLevel="0" collapsed="false">
      <c r="B102" s="164"/>
      <c r="C102" s="165" t="s">
        <v>306</v>
      </c>
      <c r="D102" s="165" t="s">
        <v>167</v>
      </c>
      <c r="E102" s="166" t="s">
        <v>3774</v>
      </c>
      <c r="F102" s="167" t="s">
        <v>3775</v>
      </c>
      <c r="G102" s="168" t="s">
        <v>403</v>
      </c>
      <c r="H102" s="169" t="n">
        <v>4</v>
      </c>
      <c r="I102" s="170"/>
      <c r="J102" s="171" t="n">
        <f aca="false">ROUND(I102*H102,2)</f>
        <v>0</v>
      </c>
      <c r="K102" s="167"/>
      <c r="L102" s="23"/>
      <c r="M102" s="172"/>
      <c r="N102" s="173" t="s">
        <v>44</v>
      </c>
      <c r="O102" s="54"/>
      <c r="P102" s="174" t="n">
        <f aca="false">O102*H102</f>
        <v>0</v>
      </c>
      <c r="Q102" s="174" t="n">
        <v>0</v>
      </c>
      <c r="R102" s="174" t="n">
        <f aca="false">Q102*H102</f>
        <v>0</v>
      </c>
      <c r="S102" s="174" t="n">
        <v>0</v>
      </c>
      <c r="T102" s="174" t="n">
        <f aca="false">S102*H102</f>
        <v>0</v>
      </c>
      <c r="U102" s="175"/>
      <c r="AR102" s="176" t="s">
        <v>273</v>
      </c>
      <c r="AT102" s="176" t="s">
        <v>167</v>
      </c>
      <c r="AU102" s="176" t="s">
        <v>83</v>
      </c>
      <c r="AY102" s="3" t="s">
        <v>165</v>
      </c>
      <c r="BE102" s="177" t="n">
        <f aca="false">IF(N102="základní",J102,0)</f>
        <v>0</v>
      </c>
      <c r="BF102" s="177" t="n">
        <f aca="false">IF(N102="snížená",J102,0)</f>
        <v>0</v>
      </c>
      <c r="BG102" s="177" t="n">
        <f aca="false">IF(N102="zákl. přenesená",J102,0)</f>
        <v>0</v>
      </c>
      <c r="BH102" s="177" t="n">
        <f aca="false">IF(N102="sníž. přenesená",J102,0)</f>
        <v>0</v>
      </c>
      <c r="BI102" s="177" t="n">
        <f aca="false">IF(N102="nulová",J102,0)</f>
        <v>0</v>
      </c>
      <c r="BJ102" s="3" t="s">
        <v>81</v>
      </c>
      <c r="BK102" s="177" t="n">
        <f aca="false">ROUND(I102*H102,2)</f>
        <v>0</v>
      </c>
      <c r="BL102" s="3" t="s">
        <v>273</v>
      </c>
      <c r="BM102" s="176" t="s">
        <v>3776</v>
      </c>
    </row>
    <row r="103" s="22" customFormat="true" ht="24" hidden="false" customHeight="true" outlineLevel="0" collapsed="false">
      <c r="B103" s="164"/>
      <c r="C103" s="165" t="s">
        <v>7</v>
      </c>
      <c r="D103" s="165" t="s">
        <v>167</v>
      </c>
      <c r="E103" s="166" t="s">
        <v>3777</v>
      </c>
      <c r="F103" s="167" t="s">
        <v>3778</v>
      </c>
      <c r="G103" s="168" t="s">
        <v>403</v>
      </c>
      <c r="H103" s="169" t="n">
        <v>16</v>
      </c>
      <c r="I103" s="170"/>
      <c r="J103" s="171" t="n">
        <f aca="false">ROUND(I103*H103,2)</f>
        <v>0</v>
      </c>
      <c r="K103" s="167"/>
      <c r="L103" s="23"/>
      <c r="M103" s="172"/>
      <c r="N103" s="173" t="s">
        <v>44</v>
      </c>
      <c r="O103" s="54"/>
      <c r="P103" s="174" t="n">
        <f aca="false">O103*H103</f>
        <v>0</v>
      </c>
      <c r="Q103" s="174" t="n">
        <v>0</v>
      </c>
      <c r="R103" s="174" t="n">
        <f aca="false">Q103*H103</f>
        <v>0</v>
      </c>
      <c r="S103" s="174" t="n">
        <v>0</v>
      </c>
      <c r="T103" s="174" t="n">
        <f aca="false">S103*H103</f>
        <v>0</v>
      </c>
      <c r="U103" s="175"/>
      <c r="AR103" s="176" t="s">
        <v>273</v>
      </c>
      <c r="AT103" s="176" t="s">
        <v>167</v>
      </c>
      <c r="AU103" s="176" t="s">
        <v>83</v>
      </c>
      <c r="AY103" s="3" t="s">
        <v>165</v>
      </c>
      <c r="BE103" s="177" t="n">
        <f aca="false">IF(N103="základní",J103,0)</f>
        <v>0</v>
      </c>
      <c r="BF103" s="177" t="n">
        <f aca="false">IF(N103="snížená",J103,0)</f>
        <v>0</v>
      </c>
      <c r="BG103" s="177" t="n">
        <f aca="false">IF(N103="zákl. přenesená",J103,0)</f>
        <v>0</v>
      </c>
      <c r="BH103" s="177" t="n">
        <f aca="false">IF(N103="sníž. přenesená",J103,0)</f>
        <v>0</v>
      </c>
      <c r="BI103" s="177" t="n">
        <f aca="false">IF(N103="nulová",J103,0)</f>
        <v>0</v>
      </c>
      <c r="BJ103" s="3" t="s">
        <v>81</v>
      </c>
      <c r="BK103" s="177" t="n">
        <f aca="false">ROUND(I103*H103,2)</f>
        <v>0</v>
      </c>
      <c r="BL103" s="3" t="s">
        <v>273</v>
      </c>
      <c r="BM103" s="176" t="s">
        <v>3779</v>
      </c>
    </row>
    <row r="104" s="22" customFormat="true" ht="24" hidden="false" customHeight="true" outlineLevel="0" collapsed="false">
      <c r="B104" s="164"/>
      <c r="C104" s="165" t="s">
        <v>314</v>
      </c>
      <c r="D104" s="165" t="s">
        <v>167</v>
      </c>
      <c r="E104" s="166" t="s">
        <v>3780</v>
      </c>
      <c r="F104" s="167" t="s">
        <v>3781</v>
      </c>
      <c r="G104" s="168" t="s">
        <v>403</v>
      </c>
      <c r="H104" s="169" t="n">
        <v>24</v>
      </c>
      <c r="I104" s="170"/>
      <c r="J104" s="171" t="n">
        <f aca="false">ROUND(I104*H104,2)</f>
        <v>0</v>
      </c>
      <c r="K104" s="167"/>
      <c r="L104" s="23"/>
      <c r="M104" s="172"/>
      <c r="N104" s="173" t="s">
        <v>44</v>
      </c>
      <c r="O104" s="54"/>
      <c r="P104" s="174" t="n">
        <f aca="false">O104*H104</f>
        <v>0</v>
      </c>
      <c r="Q104" s="174" t="n">
        <v>0</v>
      </c>
      <c r="R104" s="174" t="n">
        <f aca="false">Q104*H104</f>
        <v>0</v>
      </c>
      <c r="S104" s="174" t="n">
        <v>0</v>
      </c>
      <c r="T104" s="174" t="n">
        <f aca="false">S104*H104</f>
        <v>0</v>
      </c>
      <c r="U104" s="175"/>
      <c r="AR104" s="176" t="s">
        <v>273</v>
      </c>
      <c r="AT104" s="176" t="s">
        <v>167</v>
      </c>
      <c r="AU104" s="176" t="s">
        <v>83</v>
      </c>
      <c r="AY104" s="3" t="s">
        <v>165</v>
      </c>
      <c r="BE104" s="177" t="n">
        <f aca="false">IF(N104="základní",J104,0)</f>
        <v>0</v>
      </c>
      <c r="BF104" s="177" t="n">
        <f aca="false">IF(N104="snížená",J104,0)</f>
        <v>0</v>
      </c>
      <c r="BG104" s="177" t="n">
        <f aca="false">IF(N104="zákl. přenesená",J104,0)</f>
        <v>0</v>
      </c>
      <c r="BH104" s="177" t="n">
        <f aca="false">IF(N104="sníž. přenesená",J104,0)</f>
        <v>0</v>
      </c>
      <c r="BI104" s="177" t="n">
        <f aca="false">IF(N104="nulová",J104,0)</f>
        <v>0</v>
      </c>
      <c r="BJ104" s="3" t="s">
        <v>81</v>
      </c>
      <c r="BK104" s="177" t="n">
        <f aca="false">ROUND(I104*H104,2)</f>
        <v>0</v>
      </c>
      <c r="BL104" s="3" t="s">
        <v>273</v>
      </c>
      <c r="BM104" s="176" t="s">
        <v>3782</v>
      </c>
    </row>
    <row r="105" s="22" customFormat="true" ht="24" hidden="false" customHeight="true" outlineLevel="0" collapsed="false">
      <c r="B105" s="164"/>
      <c r="C105" s="165" t="s">
        <v>320</v>
      </c>
      <c r="D105" s="165" t="s">
        <v>167</v>
      </c>
      <c r="E105" s="166" t="s">
        <v>3783</v>
      </c>
      <c r="F105" s="167" t="s">
        <v>3784</v>
      </c>
      <c r="G105" s="168" t="s">
        <v>403</v>
      </c>
      <c r="H105" s="169" t="n">
        <v>4</v>
      </c>
      <c r="I105" s="170"/>
      <c r="J105" s="171" t="n">
        <f aca="false">ROUND(I105*H105,2)</f>
        <v>0</v>
      </c>
      <c r="K105" s="167"/>
      <c r="L105" s="23"/>
      <c r="M105" s="172"/>
      <c r="N105" s="173" t="s">
        <v>44</v>
      </c>
      <c r="O105" s="54"/>
      <c r="P105" s="174" t="n">
        <f aca="false">O105*H105</f>
        <v>0</v>
      </c>
      <c r="Q105" s="174" t="n">
        <v>0</v>
      </c>
      <c r="R105" s="174" t="n">
        <f aca="false">Q105*H105</f>
        <v>0</v>
      </c>
      <c r="S105" s="174" t="n">
        <v>0</v>
      </c>
      <c r="T105" s="174" t="n">
        <f aca="false">S105*H105</f>
        <v>0</v>
      </c>
      <c r="U105" s="175"/>
      <c r="AR105" s="176" t="s">
        <v>273</v>
      </c>
      <c r="AT105" s="176" t="s">
        <v>167</v>
      </c>
      <c r="AU105" s="176" t="s">
        <v>83</v>
      </c>
      <c r="AY105" s="3" t="s">
        <v>165</v>
      </c>
      <c r="BE105" s="177" t="n">
        <f aca="false">IF(N105="základní",J105,0)</f>
        <v>0</v>
      </c>
      <c r="BF105" s="177" t="n">
        <f aca="false">IF(N105="snížená",J105,0)</f>
        <v>0</v>
      </c>
      <c r="BG105" s="177" t="n">
        <f aca="false">IF(N105="zákl. přenesená",J105,0)</f>
        <v>0</v>
      </c>
      <c r="BH105" s="177" t="n">
        <f aca="false">IF(N105="sníž. přenesená",J105,0)</f>
        <v>0</v>
      </c>
      <c r="BI105" s="177" t="n">
        <f aca="false">IF(N105="nulová",J105,0)</f>
        <v>0</v>
      </c>
      <c r="BJ105" s="3" t="s">
        <v>81</v>
      </c>
      <c r="BK105" s="177" t="n">
        <f aca="false">ROUND(I105*H105,2)</f>
        <v>0</v>
      </c>
      <c r="BL105" s="3" t="s">
        <v>273</v>
      </c>
      <c r="BM105" s="176" t="s">
        <v>3785</v>
      </c>
    </row>
    <row r="106" s="22" customFormat="true" ht="24" hidden="false" customHeight="true" outlineLevel="0" collapsed="false">
      <c r="B106" s="164"/>
      <c r="C106" s="165" t="s">
        <v>326</v>
      </c>
      <c r="D106" s="165" t="s">
        <v>167</v>
      </c>
      <c r="E106" s="166" t="s">
        <v>3786</v>
      </c>
      <c r="F106" s="167" t="s">
        <v>3787</v>
      </c>
      <c r="G106" s="168" t="s">
        <v>403</v>
      </c>
      <c r="H106" s="169" t="n">
        <v>1</v>
      </c>
      <c r="I106" s="170"/>
      <c r="J106" s="171" t="n">
        <f aca="false">ROUND(I106*H106,2)</f>
        <v>0</v>
      </c>
      <c r="K106" s="167"/>
      <c r="L106" s="23"/>
      <c r="M106" s="172"/>
      <c r="N106" s="173" t="s">
        <v>44</v>
      </c>
      <c r="O106" s="54"/>
      <c r="P106" s="174" t="n">
        <f aca="false">O106*H106</f>
        <v>0</v>
      </c>
      <c r="Q106" s="174" t="n">
        <v>0</v>
      </c>
      <c r="R106" s="174" t="n">
        <f aca="false">Q106*H106</f>
        <v>0</v>
      </c>
      <c r="S106" s="174" t="n">
        <v>0</v>
      </c>
      <c r="T106" s="174" t="n">
        <f aca="false">S106*H106</f>
        <v>0</v>
      </c>
      <c r="U106" s="175"/>
      <c r="AR106" s="176" t="s">
        <v>273</v>
      </c>
      <c r="AT106" s="176" t="s">
        <v>167</v>
      </c>
      <c r="AU106" s="176" t="s">
        <v>83</v>
      </c>
      <c r="AY106" s="3" t="s">
        <v>165</v>
      </c>
      <c r="BE106" s="177" t="n">
        <f aca="false">IF(N106="základní",J106,0)</f>
        <v>0</v>
      </c>
      <c r="BF106" s="177" t="n">
        <f aca="false">IF(N106="snížená",J106,0)</f>
        <v>0</v>
      </c>
      <c r="BG106" s="177" t="n">
        <f aca="false">IF(N106="zákl. přenesená",J106,0)</f>
        <v>0</v>
      </c>
      <c r="BH106" s="177" t="n">
        <f aca="false">IF(N106="sníž. přenesená",J106,0)</f>
        <v>0</v>
      </c>
      <c r="BI106" s="177" t="n">
        <f aca="false">IF(N106="nulová",J106,0)</f>
        <v>0</v>
      </c>
      <c r="BJ106" s="3" t="s">
        <v>81</v>
      </c>
      <c r="BK106" s="177" t="n">
        <f aca="false">ROUND(I106*H106,2)</f>
        <v>0</v>
      </c>
      <c r="BL106" s="3" t="s">
        <v>273</v>
      </c>
      <c r="BM106" s="176" t="s">
        <v>3788</v>
      </c>
    </row>
    <row r="107" s="22" customFormat="true" ht="24" hidden="false" customHeight="true" outlineLevel="0" collapsed="false">
      <c r="B107" s="164"/>
      <c r="C107" s="165" t="s">
        <v>331</v>
      </c>
      <c r="D107" s="165" t="s">
        <v>167</v>
      </c>
      <c r="E107" s="166" t="s">
        <v>3789</v>
      </c>
      <c r="F107" s="167" t="s">
        <v>3790</v>
      </c>
      <c r="G107" s="168" t="s">
        <v>403</v>
      </c>
      <c r="H107" s="169" t="n">
        <v>5</v>
      </c>
      <c r="I107" s="170"/>
      <c r="J107" s="171" t="n">
        <f aca="false">ROUND(I107*H107,2)</f>
        <v>0</v>
      </c>
      <c r="K107" s="167"/>
      <c r="L107" s="23"/>
      <c r="M107" s="172"/>
      <c r="N107" s="173" t="s">
        <v>44</v>
      </c>
      <c r="O107" s="54"/>
      <c r="P107" s="174" t="n">
        <f aca="false">O107*H107</f>
        <v>0</v>
      </c>
      <c r="Q107" s="174" t="n">
        <v>0</v>
      </c>
      <c r="R107" s="174" t="n">
        <f aca="false">Q107*H107</f>
        <v>0</v>
      </c>
      <c r="S107" s="174" t="n">
        <v>0</v>
      </c>
      <c r="T107" s="174" t="n">
        <f aca="false">S107*H107</f>
        <v>0</v>
      </c>
      <c r="U107" s="175"/>
      <c r="AR107" s="176" t="s">
        <v>273</v>
      </c>
      <c r="AT107" s="176" t="s">
        <v>167</v>
      </c>
      <c r="AU107" s="176" t="s">
        <v>83</v>
      </c>
      <c r="AY107" s="3" t="s">
        <v>165</v>
      </c>
      <c r="BE107" s="177" t="n">
        <f aca="false">IF(N107="základní",J107,0)</f>
        <v>0</v>
      </c>
      <c r="BF107" s="177" t="n">
        <f aca="false">IF(N107="snížená",J107,0)</f>
        <v>0</v>
      </c>
      <c r="BG107" s="177" t="n">
        <f aca="false">IF(N107="zákl. přenesená",J107,0)</f>
        <v>0</v>
      </c>
      <c r="BH107" s="177" t="n">
        <f aca="false">IF(N107="sníž. přenesená",J107,0)</f>
        <v>0</v>
      </c>
      <c r="BI107" s="177" t="n">
        <f aca="false">IF(N107="nulová",J107,0)</f>
        <v>0</v>
      </c>
      <c r="BJ107" s="3" t="s">
        <v>81</v>
      </c>
      <c r="BK107" s="177" t="n">
        <f aca="false">ROUND(I107*H107,2)</f>
        <v>0</v>
      </c>
      <c r="BL107" s="3" t="s">
        <v>273</v>
      </c>
      <c r="BM107" s="176" t="s">
        <v>3791</v>
      </c>
    </row>
    <row r="108" s="22" customFormat="true" ht="24" hidden="false" customHeight="true" outlineLevel="0" collapsed="false">
      <c r="B108" s="164"/>
      <c r="C108" s="165" t="s">
        <v>338</v>
      </c>
      <c r="D108" s="165" t="s">
        <v>167</v>
      </c>
      <c r="E108" s="166" t="s">
        <v>3792</v>
      </c>
      <c r="F108" s="167" t="s">
        <v>3793</v>
      </c>
      <c r="G108" s="168" t="s">
        <v>403</v>
      </c>
      <c r="H108" s="169" t="n">
        <v>3</v>
      </c>
      <c r="I108" s="170"/>
      <c r="J108" s="171" t="n">
        <f aca="false">ROUND(I108*H108,2)</f>
        <v>0</v>
      </c>
      <c r="K108" s="167"/>
      <c r="L108" s="23"/>
      <c r="M108" s="172"/>
      <c r="N108" s="173" t="s">
        <v>44</v>
      </c>
      <c r="O108" s="54"/>
      <c r="P108" s="174" t="n">
        <f aca="false">O108*H108</f>
        <v>0</v>
      </c>
      <c r="Q108" s="174" t="n">
        <v>0</v>
      </c>
      <c r="R108" s="174" t="n">
        <f aca="false">Q108*H108</f>
        <v>0</v>
      </c>
      <c r="S108" s="174" t="n">
        <v>0</v>
      </c>
      <c r="T108" s="174" t="n">
        <f aca="false">S108*H108</f>
        <v>0</v>
      </c>
      <c r="U108" s="175"/>
      <c r="AR108" s="176" t="s">
        <v>273</v>
      </c>
      <c r="AT108" s="176" t="s">
        <v>167</v>
      </c>
      <c r="AU108" s="176" t="s">
        <v>83</v>
      </c>
      <c r="AY108" s="3" t="s">
        <v>165</v>
      </c>
      <c r="BE108" s="177" t="n">
        <f aca="false">IF(N108="základní",J108,0)</f>
        <v>0</v>
      </c>
      <c r="BF108" s="177" t="n">
        <f aca="false">IF(N108="snížená",J108,0)</f>
        <v>0</v>
      </c>
      <c r="BG108" s="177" t="n">
        <f aca="false">IF(N108="zákl. přenesená",J108,0)</f>
        <v>0</v>
      </c>
      <c r="BH108" s="177" t="n">
        <f aca="false">IF(N108="sníž. přenesená",J108,0)</f>
        <v>0</v>
      </c>
      <c r="BI108" s="177" t="n">
        <f aca="false">IF(N108="nulová",J108,0)</f>
        <v>0</v>
      </c>
      <c r="BJ108" s="3" t="s">
        <v>81</v>
      </c>
      <c r="BK108" s="177" t="n">
        <f aca="false">ROUND(I108*H108,2)</f>
        <v>0</v>
      </c>
      <c r="BL108" s="3" t="s">
        <v>273</v>
      </c>
      <c r="BM108" s="176" t="s">
        <v>3794</v>
      </c>
    </row>
    <row r="109" s="22" customFormat="true" ht="24" hidden="false" customHeight="true" outlineLevel="0" collapsed="false">
      <c r="B109" s="164"/>
      <c r="C109" s="165" t="s">
        <v>342</v>
      </c>
      <c r="D109" s="165" t="s">
        <v>167</v>
      </c>
      <c r="E109" s="166" t="s">
        <v>3795</v>
      </c>
      <c r="F109" s="167" t="s">
        <v>3796</v>
      </c>
      <c r="G109" s="168" t="s">
        <v>181</v>
      </c>
      <c r="H109" s="169" t="n">
        <v>17.28</v>
      </c>
      <c r="I109" s="170"/>
      <c r="J109" s="171" t="n">
        <f aca="false">ROUND(I109*H109,2)</f>
        <v>0</v>
      </c>
      <c r="K109" s="167"/>
      <c r="L109" s="23"/>
      <c r="M109" s="172"/>
      <c r="N109" s="173" t="s">
        <v>44</v>
      </c>
      <c r="O109" s="54"/>
      <c r="P109" s="174" t="n">
        <f aca="false">O109*H109</f>
        <v>0</v>
      </c>
      <c r="Q109" s="174" t="n">
        <v>0</v>
      </c>
      <c r="R109" s="174" t="n">
        <f aca="false">Q109*H109</f>
        <v>0</v>
      </c>
      <c r="S109" s="174" t="n">
        <v>0</v>
      </c>
      <c r="T109" s="174" t="n">
        <f aca="false">S109*H109</f>
        <v>0</v>
      </c>
      <c r="U109" s="175"/>
      <c r="AR109" s="176" t="s">
        <v>273</v>
      </c>
      <c r="AT109" s="176" t="s">
        <v>167</v>
      </c>
      <c r="AU109" s="176" t="s">
        <v>83</v>
      </c>
      <c r="AY109" s="3" t="s">
        <v>165</v>
      </c>
      <c r="BE109" s="177" t="n">
        <f aca="false">IF(N109="základní",J109,0)</f>
        <v>0</v>
      </c>
      <c r="BF109" s="177" t="n">
        <f aca="false">IF(N109="snížená",J109,0)</f>
        <v>0</v>
      </c>
      <c r="BG109" s="177" t="n">
        <f aca="false">IF(N109="zákl. přenesená",J109,0)</f>
        <v>0</v>
      </c>
      <c r="BH109" s="177" t="n">
        <f aca="false">IF(N109="sníž. přenesená",J109,0)</f>
        <v>0</v>
      </c>
      <c r="BI109" s="177" t="n">
        <f aca="false">IF(N109="nulová",J109,0)</f>
        <v>0</v>
      </c>
      <c r="BJ109" s="3" t="s">
        <v>81</v>
      </c>
      <c r="BK109" s="177" t="n">
        <f aca="false">ROUND(I109*H109,2)</f>
        <v>0</v>
      </c>
      <c r="BL109" s="3" t="s">
        <v>273</v>
      </c>
      <c r="BM109" s="176" t="s">
        <v>3797</v>
      </c>
    </row>
    <row r="110" s="22" customFormat="true" ht="24" hidden="false" customHeight="true" outlineLevel="0" collapsed="false">
      <c r="B110" s="164"/>
      <c r="C110" s="165" t="s">
        <v>349</v>
      </c>
      <c r="D110" s="165" t="s">
        <v>167</v>
      </c>
      <c r="E110" s="166" t="s">
        <v>3798</v>
      </c>
      <c r="F110" s="167" t="s">
        <v>3799</v>
      </c>
      <c r="G110" s="168" t="s">
        <v>181</v>
      </c>
      <c r="H110" s="169" t="n">
        <v>5.48</v>
      </c>
      <c r="I110" s="170"/>
      <c r="J110" s="171" t="n">
        <f aca="false">ROUND(I110*H110,2)</f>
        <v>0</v>
      </c>
      <c r="K110" s="167"/>
      <c r="L110" s="23"/>
      <c r="M110" s="172"/>
      <c r="N110" s="173" t="s">
        <v>44</v>
      </c>
      <c r="O110" s="54"/>
      <c r="P110" s="174" t="n">
        <f aca="false">O110*H110</f>
        <v>0</v>
      </c>
      <c r="Q110" s="174" t="n">
        <v>0</v>
      </c>
      <c r="R110" s="174" t="n">
        <f aca="false">Q110*H110</f>
        <v>0</v>
      </c>
      <c r="S110" s="174" t="n">
        <v>0</v>
      </c>
      <c r="T110" s="174" t="n">
        <f aca="false">S110*H110</f>
        <v>0</v>
      </c>
      <c r="U110" s="175"/>
      <c r="AR110" s="176" t="s">
        <v>273</v>
      </c>
      <c r="AT110" s="176" t="s">
        <v>167</v>
      </c>
      <c r="AU110" s="176" t="s">
        <v>83</v>
      </c>
      <c r="AY110" s="3" t="s">
        <v>165</v>
      </c>
      <c r="BE110" s="177" t="n">
        <f aca="false">IF(N110="základní",J110,0)</f>
        <v>0</v>
      </c>
      <c r="BF110" s="177" t="n">
        <f aca="false">IF(N110="snížená",J110,0)</f>
        <v>0</v>
      </c>
      <c r="BG110" s="177" t="n">
        <f aca="false">IF(N110="zákl. přenesená",J110,0)</f>
        <v>0</v>
      </c>
      <c r="BH110" s="177" t="n">
        <f aca="false">IF(N110="sníž. přenesená",J110,0)</f>
        <v>0</v>
      </c>
      <c r="BI110" s="177" t="n">
        <f aca="false">IF(N110="nulová",J110,0)</f>
        <v>0</v>
      </c>
      <c r="BJ110" s="3" t="s">
        <v>81</v>
      </c>
      <c r="BK110" s="177" t="n">
        <f aca="false">ROUND(I110*H110,2)</f>
        <v>0</v>
      </c>
      <c r="BL110" s="3" t="s">
        <v>273</v>
      </c>
      <c r="BM110" s="176" t="s">
        <v>3800</v>
      </c>
    </row>
    <row r="111" s="22" customFormat="true" ht="24" hidden="false" customHeight="true" outlineLevel="0" collapsed="false">
      <c r="B111" s="164"/>
      <c r="C111" s="165" t="s">
        <v>355</v>
      </c>
      <c r="D111" s="165" t="s">
        <v>167</v>
      </c>
      <c r="E111" s="166" t="s">
        <v>3801</v>
      </c>
      <c r="F111" s="167" t="s">
        <v>3802</v>
      </c>
      <c r="G111" s="168" t="s">
        <v>181</v>
      </c>
      <c r="H111" s="169" t="n">
        <v>22.3</v>
      </c>
      <c r="I111" s="170"/>
      <c r="J111" s="171" t="n">
        <f aca="false">ROUND(I111*H111,2)</f>
        <v>0</v>
      </c>
      <c r="K111" s="167"/>
      <c r="L111" s="23"/>
      <c r="M111" s="172"/>
      <c r="N111" s="173" t="s">
        <v>44</v>
      </c>
      <c r="O111" s="54"/>
      <c r="P111" s="174" t="n">
        <f aca="false">O111*H111</f>
        <v>0</v>
      </c>
      <c r="Q111" s="174" t="n">
        <v>0</v>
      </c>
      <c r="R111" s="174" t="n">
        <f aca="false">Q111*H111</f>
        <v>0</v>
      </c>
      <c r="S111" s="174" t="n">
        <v>0</v>
      </c>
      <c r="T111" s="174" t="n">
        <f aca="false">S111*H111</f>
        <v>0</v>
      </c>
      <c r="U111" s="175"/>
      <c r="AR111" s="176" t="s">
        <v>273</v>
      </c>
      <c r="AT111" s="176" t="s">
        <v>167</v>
      </c>
      <c r="AU111" s="176" t="s">
        <v>83</v>
      </c>
      <c r="AY111" s="3" t="s">
        <v>165</v>
      </c>
      <c r="BE111" s="177" t="n">
        <f aca="false">IF(N111="základní",J111,0)</f>
        <v>0</v>
      </c>
      <c r="BF111" s="177" t="n">
        <f aca="false">IF(N111="snížená",J111,0)</f>
        <v>0</v>
      </c>
      <c r="BG111" s="177" t="n">
        <f aca="false">IF(N111="zákl. přenesená",J111,0)</f>
        <v>0</v>
      </c>
      <c r="BH111" s="177" t="n">
        <f aca="false">IF(N111="sníž. přenesená",J111,0)</f>
        <v>0</v>
      </c>
      <c r="BI111" s="177" t="n">
        <f aca="false">IF(N111="nulová",J111,0)</f>
        <v>0</v>
      </c>
      <c r="BJ111" s="3" t="s">
        <v>81</v>
      </c>
      <c r="BK111" s="177" t="n">
        <f aca="false">ROUND(I111*H111,2)</f>
        <v>0</v>
      </c>
      <c r="BL111" s="3" t="s">
        <v>273</v>
      </c>
      <c r="BM111" s="176" t="s">
        <v>3803</v>
      </c>
    </row>
    <row r="112" s="22" customFormat="true" ht="24" hidden="false" customHeight="true" outlineLevel="0" collapsed="false">
      <c r="B112" s="164"/>
      <c r="C112" s="165" t="s">
        <v>359</v>
      </c>
      <c r="D112" s="165" t="s">
        <v>167</v>
      </c>
      <c r="E112" s="166" t="s">
        <v>3804</v>
      </c>
      <c r="F112" s="167" t="s">
        <v>3805</v>
      </c>
      <c r="G112" s="168" t="s">
        <v>181</v>
      </c>
      <c r="H112" s="169" t="n">
        <v>2</v>
      </c>
      <c r="I112" s="170"/>
      <c r="J112" s="171" t="n">
        <f aca="false">ROUND(I112*H112,2)</f>
        <v>0</v>
      </c>
      <c r="K112" s="167"/>
      <c r="L112" s="23"/>
      <c r="M112" s="172"/>
      <c r="N112" s="173" t="s">
        <v>44</v>
      </c>
      <c r="O112" s="54"/>
      <c r="P112" s="174" t="n">
        <f aca="false">O112*H112</f>
        <v>0</v>
      </c>
      <c r="Q112" s="174" t="n">
        <v>0</v>
      </c>
      <c r="R112" s="174" t="n">
        <f aca="false">Q112*H112</f>
        <v>0</v>
      </c>
      <c r="S112" s="174" t="n">
        <v>0</v>
      </c>
      <c r="T112" s="174" t="n">
        <f aca="false">S112*H112</f>
        <v>0</v>
      </c>
      <c r="U112" s="175"/>
      <c r="AR112" s="176" t="s">
        <v>273</v>
      </c>
      <c r="AT112" s="176" t="s">
        <v>167</v>
      </c>
      <c r="AU112" s="176" t="s">
        <v>83</v>
      </c>
      <c r="AY112" s="3" t="s">
        <v>165</v>
      </c>
      <c r="BE112" s="177" t="n">
        <f aca="false">IF(N112="základní",J112,0)</f>
        <v>0</v>
      </c>
      <c r="BF112" s="177" t="n">
        <f aca="false">IF(N112="snížená",J112,0)</f>
        <v>0</v>
      </c>
      <c r="BG112" s="177" t="n">
        <f aca="false">IF(N112="zákl. přenesená",J112,0)</f>
        <v>0</v>
      </c>
      <c r="BH112" s="177" t="n">
        <f aca="false">IF(N112="sníž. přenesená",J112,0)</f>
        <v>0</v>
      </c>
      <c r="BI112" s="177" t="n">
        <f aca="false">IF(N112="nulová",J112,0)</f>
        <v>0</v>
      </c>
      <c r="BJ112" s="3" t="s">
        <v>81</v>
      </c>
      <c r="BK112" s="177" t="n">
        <f aca="false">ROUND(I112*H112,2)</f>
        <v>0</v>
      </c>
      <c r="BL112" s="3" t="s">
        <v>273</v>
      </c>
      <c r="BM112" s="176" t="s">
        <v>3806</v>
      </c>
    </row>
    <row r="113" s="22" customFormat="true" ht="24" hidden="false" customHeight="true" outlineLevel="0" collapsed="false">
      <c r="B113" s="164"/>
      <c r="C113" s="165" t="s">
        <v>364</v>
      </c>
      <c r="D113" s="165" t="s">
        <v>167</v>
      </c>
      <c r="E113" s="166" t="s">
        <v>3807</v>
      </c>
      <c r="F113" s="167" t="s">
        <v>3808</v>
      </c>
      <c r="G113" s="168" t="s">
        <v>181</v>
      </c>
      <c r="H113" s="169" t="n">
        <v>1</v>
      </c>
      <c r="I113" s="170"/>
      <c r="J113" s="171" t="n">
        <f aca="false">ROUND(I113*H113,2)</f>
        <v>0</v>
      </c>
      <c r="K113" s="167"/>
      <c r="L113" s="23"/>
      <c r="M113" s="172"/>
      <c r="N113" s="173" t="s">
        <v>44</v>
      </c>
      <c r="O113" s="54"/>
      <c r="P113" s="174" t="n">
        <f aca="false">O113*H113</f>
        <v>0</v>
      </c>
      <c r="Q113" s="174" t="n">
        <v>0</v>
      </c>
      <c r="R113" s="174" t="n">
        <f aca="false">Q113*H113</f>
        <v>0</v>
      </c>
      <c r="S113" s="174" t="n">
        <v>0</v>
      </c>
      <c r="T113" s="174" t="n">
        <f aca="false">S113*H113</f>
        <v>0</v>
      </c>
      <c r="U113" s="175"/>
      <c r="AR113" s="176" t="s">
        <v>273</v>
      </c>
      <c r="AT113" s="176" t="s">
        <v>167</v>
      </c>
      <c r="AU113" s="176" t="s">
        <v>83</v>
      </c>
      <c r="AY113" s="3" t="s">
        <v>165</v>
      </c>
      <c r="BE113" s="177" t="n">
        <f aca="false">IF(N113="základní",J113,0)</f>
        <v>0</v>
      </c>
      <c r="BF113" s="177" t="n">
        <f aca="false">IF(N113="snížená",J113,0)</f>
        <v>0</v>
      </c>
      <c r="BG113" s="177" t="n">
        <f aca="false">IF(N113="zákl. přenesená",J113,0)</f>
        <v>0</v>
      </c>
      <c r="BH113" s="177" t="n">
        <f aca="false">IF(N113="sníž. přenesená",J113,0)</f>
        <v>0</v>
      </c>
      <c r="BI113" s="177" t="n">
        <f aca="false">IF(N113="nulová",J113,0)</f>
        <v>0</v>
      </c>
      <c r="BJ113" s="3" t="s">
        <v>81</v>
      </c>
      <c r="BK113" s="177" t="n">
        <f aca="false">ROUND(I113*H113,2)</f>
        <v>0</v>
      </c>
      <c r="BL113" s="3" t="s">
        <v>273</v>
      </c>
      <c r="BM113" s="176" t="s">
        <v>3809</v>
      </c>
    </row>
    <row r="114" s="22" customFormat="true" ht="36" hidden="false" customHeight="true" outlineLevel="0" collapsed="false">
      <c r="B114" s="164"/>
      <c r="C114" s="165" t="s">
        <v>369</v>
      </c>
      <c r="D114" s="165" t="s">
        <v>167</v>
      </c>
      <c r="E114" s="166" t="s">
        <v>3810</v>
      </c>
      <c r="F114" s="167" t="s">
        <v>3811</v>
      </c>
      <c r="G114" s="168" t="s">
        <v>181</v>
      </c>
      <c r="H114" s="169" t="n">
        <v>10</v>
      </c>
      <c r="I114" s="170"/>
      <c r="J114" s="171" t="n">
        <f aca="false">ROUND(I114*H114,2)</f>
        <v>0</v>
      </c>
      <c r="K114" s="167"/>
      <c r="L114" s="23"/>
      <c r="M114" s="172"/>
      <c r="N114" s="173" t="s">
        <v>44</v>
      </c>
      <c r="O114" s="54"/>
      <c r="P114" s="174" t="n">
        <f aca="false">O114*H114</f>
        <v>0</v>
      </c>
      <c r="Q114" s="174" t="n">
        <v>0</v>
      </c>
      <c r="R114" s="174" t="n">
        <f aca="false">Q114*H114</f>
        <v>0</v>
      </c>
      <c r="S114" s="174" t="n">
        <v>0</v>
      </c>
      <c r="T114" s="174" t="n">
        <f aca="false">S114*H114</f>
        <v>0</v>
      </c>
      <c r="U114" s="175"/>
      <c r="AR114" s="176" t="s">
        <v>273</v>
      </c>
      <c r="AT114" s="176" t="s">
        <v>167</v>
      </c>
      <c r="AU114" s="176" t="s">
        <v>83</v>
      </c>
      <c r="AY114" s="3" t="s">
        <v>165</v>
      </c>
      <c r="BE114" s="177" t="n">
        <f aca="false">IF(N114="základní",J114,0)</f>
        <v>0</v>
      </c>
      <c r="BF114" s="177" t="n">
        <f aca="false">IF(N114="snížená",J114,0)</f>
        <v>0</v>
      </c>
      <c r="BG114" s="177" t="n">
        <f aca="false">IF(N114="zákl. přenesená",J114,0)</f>
        <v>0</v>
      </c>
      <c r="BH114" s="177" t="n">
        <f aca="false">IF(N114="sníž. přenesená",J114,0)</f>
        <v>0</v>
      </c>
      <c r="BI114" s="177" t="n">
        <f aca="false">IF(N114="nulová",J114,0)</f>
        <v>0</v>
      </c>
      <c r="BJ114" s="3" t="s">
        <v>81</v>
      </c>
      <c r="BK114" s="177" t="n">
        <f aca="false">ROUND(I114*H114,2)</f>
        <v>0</v>
      </c>
      <c r="BL114" s="3" t="s">
        <v>273</v>
      </c>
      <c r="BM114" s="176" t="s">
        <v>3812</v>
      </c>
    </row>
    <row r="115" s="22" customFormat="true" ht="24" hidden="false" customHeight="true" outlineLevel="0" collapsed="false">
      <c r="B115" s="164"/>
      <c r="C115" s="165" t="s">
        <v>378</v>
      </c>
      <c r="D115" s="165" t="s">
        <v>167</v>
      </c>
      <c r="E115" s="166" t="s">
        <v>3813</v>
      </c>
      <c r="F115" s="167" t="s">
        <v>3814</v>
      </c>
      <c r="G115" s="168" t="s">
        <v>403</v>
      </c>
      <c r="H115" s="169" t="n">
        <v>27</v>
      </c>
      <c r="I115" s="170"/>
      <c r="J115" s="171" t="n">
        <f aca="false">ROUND(I115*H115,2)</f>
        <v>0</v>
      </c>
      <c r="K115" s="167"/>
      <c r="L115" s="23"/>
      <c r="M115" s="172"/>
      <c r="N115" s="173" t="s">
        <v>44</v>
      </c>
      <c r="O115" s="54"/>
      <c r="P115" s="174" t="n">
        <f aca="false">O115*H115</f>
        <v>0</v>
      </c>
      <c r="Q115" s="174" t="n">
        <v>0</v>
      </c>
      <c r="R115" s="174" t="n">
        <f aca="false">Q115*H115</f>
        <v>0</v>
      </c>
      <c r="S115" s="174" t="n">
        <v>0</v>
      </c>
      <c r="T115" s="174" t="n">
        <f aca="false">S115*H115</f>
        <v>0</v>
      </c>
      <c r="U115" s="175"/>
      <c r="AR115" s="176" t="s">
        <v>273</v>
      </c>
      <c r="AT115" s="176" t="s">
        <v>167</v>
      </c>
      <c r="AU115" s="176" t="s">
        <v>83</v>
      </c>
      <c r="AY115" s="3" t="s">
        <v>165</v>
      </c>
      <c r="BE115" s="177" t="n">
        <f aca="false">IF(N115="základní",J115,0)</f>
        <v>0</v>
      </c>
      <c r="BF115" s="177" t="n">
        <f aca="false">IF(N115="snížená",J115,0)</f>
        <v>0</v>
      </c>
      <c r="BG115" s="177" t="n">
        <f aca="false">IF(N115="zákl. přenesená",J115,0)</f>
        <v>0</v>
      </c>
      <c r="BH115" s="177" t="n">
        <f aca="false">IF(N115="sníž. přenesená",J115,0)</f>
        <v>0</v>
      </c>
      <c r="BI115" s="177" t="n">
        <f aca="false">IF(N115="nulová",J115,0)</f>
        <v>0</v>
      </c>
      <c r="BJ115" s="3" t="s">
        <v>81</v>
      </c>
      <c r="BK115" s="177" t="n">
        <f aca="false">ROUND(I115*H115,2)</f>
        <v>0</v>
      </c>
      <c r="BL115" s="3" t="s">
        <v>273</v>
      </c>
      <c r="BM115" s="176" t="s">
        <v>3815</v>
      </c>
    </row>
    <row r="116" s="22" customFormat="true" ht="24" hidden="false" customHeight="true" outlineLevel="0" collapsed="false">
      <c r="B116" s="164"/>
      <c r="C116" s="165" t="s">
        <v>385</v>
      </c>
      <c r="D116" s="165" t="s">
        <v>167</v>
      </c>
      <c r="E116" s="166" t="s">
        <v>3816</v>
      </c>
      <c r="F116" s="167" t="s">
        <v>3817</v>
      </c>
      <c r="G116" s="168" t="s">
        <v>403</v>
      </c>
      <c r="H116" s="169" t="n">
        <v>2</v>
      </c>
      <c r="I116" s="170"/>
      <c r="J116" s="171" t="n">
        <f aca="false">ROUND(I116*H116,2)</f>
        <v>0</v>
      </c>
      <c r="K116" s="167"/>
      <c r="L116" s="23"/>
      <c r="M116" s="172"/>
      <c r="N116" s="173" t="s">
        <v>44</v>
      </c>
      <c r="O116" s="54"/>
      <c r="P116" s="174" t="n">
        <f aca="false">O116*H116</f>
        <v>0</v>
      </c>
      <c r="Q116" s="174" t="n">
        <v>0</v>
      </c>
      <c r="R116" s="174" t="n">
        <f aca="false">Q116*H116</f>
        <v>0</v>
      </c>
      <c r="S116" s="174" t="n">
        <v>0</v>
      </c>
      <c r="T116" s="174" t="n">
        <f aca="false">S116*H116</f>
        <v>0</v>
      </c>
      <c r="U116" s="175"/>
      <c r="AR116" s="176" t="s">
        <v>273</v>
      </c>
      <c r="AT116" s="176" t="s">
        <v>167</v>
      </c>
      <c r="AU116" s="176" t="s">
        <v>83</v>
      </c>
      <c r="AY116" s="3" t="s">
        <v>165</v>
      </c>
      <c r="BE116" s="177" t="n">
        <f aca="false">IF(N116="základní",J116,0)</f>
        <v>0</v>
      </c>
      <c r="BF116" s="177" t="n">
        <f aca="false">IF(N116="snížená",J116,0)</f>
        <v>0</v>
      </c>
      <c r="BG116" s="177" t="n">
        <f aca="false">IF(N116="zákl. přenesená",J116,0)</f>
        <v>0</v>
      </c>
      <c r="BH116" s="177" t="n">
        <f aca="false">IF(N116="sníž. přenesená",J116,0)</f>
        <v>0</v>
      </c>
      <c r="BI116" s="177" t="n">
        <f aca="false">IF(N116="nulová",J116,0)</f>
        <v>0</v>
      </c>
      <c r="BJ116" s="3" t="s">
        <v>81</v>
      </c>
      <c r="BK116" s="177" t="n">
        <f aca="false">ROUND(I116*H116,2)</f>
        <v>0</v>
      </c>
      <c r="BL116" s="3" t="s">
        <v>273</v>
      </c>
      <c r="BM116" s="176" t="s">
        <v>3818</v>
      </c>
    </row>
    <row r="117" s="22" customFormat="true" ht="24" hidden="false" customHeight="true" outlineLevel="0" collapsed="false">
      <c r="B117" s="164"/>
      <c r="C117" s="165" t="s">
        <v>394</v>
      </c>
      <c r="D117" s="165" t="s">
        <v>167</v>
      </c>
      <c r="E117" s="166" t="s">
        <v>3819</v>
      </c>
      <c r="F117" s="167" t="s">
        <v>3820</v>
      </c>
      <c r="G117" s="168" t="s">
        <v>403</v>
      </c>
      <c r="H117" s="169" t="n">
        <v>56</v>
      </c>
      <c r="I117" s="170"/>
      <c r="J117" s="171" t="n">
        <f aca="false">ROUND(I117*H117,2)</f>
        <v>0</v>
      </c>
      <c r="K117" s="167"/>
      <c r="L117" s="23"/>
      <c r="M117" s="172"/>
      <c r="N117" s="173" t="s">
        <v>44</v>
      </c>
      <c r="O117" s="54"/>
      <c r="P117" s="174" t="n">
        <f aca="false">O117*H117</f>
        <v>0</v>
      </c>
      <c r="Q117" s="174" t="n">
        <v>0</v>
      </c>
      <c r="R117" s="174" t="n">
        <f aca="false">Q117*H117</f>
        <v>0</v>
      </c>
      <c r="S117" s="174" t="n">
        <v>0</v>
      </c>
      <c r="T117" s="174" t="n">
        <f aca="false">S117*H117</f>
        <v>0</v>
      </c>
      <c r="U117" s="175"/>
      <c r="AR117" s="176" t="s">
        <v>273</v>
      </c>
      <c r="AT117" s="176" t="s">
        <v>167</v>
      </c>
      <c r="AU117" s="176" t="s">
        <v>83</v>
      </c>
      <c r="AY117" s="3" t="s">
        <v>165</v>
      </c>
      <c r="BE117" s="177" t="n">
        <f aca="false">IF(N117="základní",J117,0)</f>
        <v>0</v>
      </c>
      <c r="BF117" s="177" t="n">
        <f aca="false">IF(N117="snížená",J117,0)</f>
        <v>0</v>
      </c>
      <c r="BG117" s="177" t="n">
        <f aca="false">IF(N117="zákl. přenesená",J117,0)</f>
        <v>0</v>
      </c>
      <c r="BH117" s="177" t="n">
        <f aca="false">IF(N117="sníž. přenesená",J117,0)</f>
        <v>0</v>
      </c>
      <c r="BI117" s="177" t="n">
        <f aca="false">IF(N117="nulová",J117,0)</f>
        <v>0</v>
      </c>
      <c r="BJ117" s="3" t="s">
        <v>81</v>
      </c>
      <c r="BK117" s="177" t="n">
        <f aca="false">ROUND(I117*H117,2)</f>
        <v>0</v>
      </c>
      <c r="BL117" s="3" t="s">
        <v>273</v>
      </c>
      <c r="BM117" s="176" t="s">
        <v>3821</v>
      </c>
    </row>
    <row r="118" s="22" customFormat="true" ht="24" hidden="false" customHeight="true" outlineLevel="0" collapsed="false">
      <c r="B118" s="164"/>
      <c r="C118" s="165" t="s">
        <v>400</v>
      </c>
      <c r="D118" s="165" t="s">
        <v>167</v>
      </c>
      <c r="E118" s="166" t="s">
        <v>3822</v>
      </c>
      <c r="F118" s="167" t="s">
        <v>3823</v>
      </c>
      <c r="G118" s="168" t="s">
        <v>403</v>
      </c>
      <c r="H118" s="169" t="n">
        <v>4</v>
      </c>
      <c r="I118" s="170"/>
      <c r="J118" s="171" t="n">
        <f aca="false">ROUND(I118*H118,2)</f>
        <v>0</v>
      </c>
      <c r="K118" s="167"/>
      <c r="L118" s="23"/>
      <c r="M118" s="172"/>
      <c r="N118" s="173" t="s">
        <v>44</v>
      </c>
      <c r="O118" s="54"/>
      <c r="P118" s="174" t="n">
        <f aca="false">O118*H118</f>
        <v>0</v>
      </c>
      <c r="Q118" s="174" t="n">
        <v>0</v>
      </c>
      <c r="R118" s="174" t="n">
        <f aca="false">Q118*H118</f>
        <v>0</v>
      </c>
      <c r="S118" s="174" t="n">
        <v>0</v>
      </c>
      <c r="T118" s="174" t="n">
        <f aca="false">S118*H118</f>
        <v>0</v>
      </c>
      <c r="U118" s="175"/>
      <c r="AR118" s="176" t="s">
        <v>273</v>
      </c>
      <c r="AT118" s="176" t="s">
        <v>167</v>
      </c>
      <c r="AU118" s="176" t="s">
        <v>83</v>
      </c>
      <c r="AY118" s="3" t="s">
        <v>165</v>
      </c>
      <c r="BE118" s="177" t="n">
        <f aca="false">IF(N118="základní",J118,0)</f>
        <v>0</v>
      </c>
      <c r="BF118" s="177" t="n">
        <f aca="false">IF(N118="snížená",J118,0)</f>
        <v>0</v>
      </c>
      <c r="BG118" s="177" t="n">
        <f aca="false">IF(N118="zákl. přenesená",J118,0)</f>
        <v>0</v>
      </c>
      <c r="BH118" s="177" t="n">
        <f aca="false">IF(N118="sníž. přenesená",J118,0)</f>
        <v>0</v>
      </c>
      <c r="BI118" s="177" t="n">
        <f aca="false">IF(N118="nulová",J118,0)</f>
        <v>0</v>
      </c>
      <c r="BJ118" s="3" t="s">
        <v>81</v>
      </c>
      <c r="BK118" s="177" t="n">
        <f aca="false">ROUND(I118*H118,2)</f>
        <v>0</v>
      </c>
      <c r="BL118" s="3" t="s">
        <v>273</v>
      </c>
      <c r="BM118" s="176" t="s">
        <v>3824</v>
      </c>
    </row>
    <row r="119" s="22" customFormat="true" ht="24" hidden="false" customHeight="true" outlineLevel="0" collapsed="false">
      <c r="B119" s="164"/>
      <c r="C119" s="165" t="s">
        <v>406</v>
      </c>
      <c r="D119" s="165" t="s">
        <v>167</v>
      </c>
      <c r="E119" s="166" t="s">
        <v>3825</v>
      </c>
      <c r="F119" s="167" t="s">
        <v>3826</v>
      </c>
      <c r="G119" s="168" t="s">
        <v>403</v>
      </c>
      <c r="H119" s="169" t="n">
        <v>2</v>
      </c>
      <c r="I119" s="170"/>
      <c r="J119" s="171" t="n">
        <f aca="false">ROUND(I119*H119,2)</f>
        <v>0</v>
      </c>
      <c r="K119" s="167"/>
      <c r="L119" s="23"/>
      <c r="M119" s="172"/>
      <c r="N119" s="173" t="s">
        <v>44</v>
      </c>
      <c r="O119" s="54"/>
      <c r="P119" s="174" t="n">
        <f aca="false">O119*H119</f>
        <v>0</v>
      </c>
      <c r="Q119" s="174" t="n">
        <v>0</v>
      </c>
      <c r="R119" s="174" t="n">
        <f aca="false">Q119*H119</f>
        <v>0</v>
      </c>
      <c r="S119" s="174" t="n">
        <v>0</v>
      </c>
      <c r="T119" s="174" t="n">
        <f aca="false">S119*H119</f>
        <v>0</v>
      </c>
      <c r="U119" s="175"/>
      <c r="AR119" s="176" t="s">
        <v>273</v>
      </c>
      <c r="AT119" s="176" t="s">
        <v>167</v>
      </c>
      <c r="AU119" s="176" t="s">
        <v>83</v>
      </c>
      <c r="AY119" s="3" t="s">
        <v>165</v>
      </c>
      <c r="BE119" s="177" t="n">
        <f aca="false">IF(N119="základní",J119,0)</f>
        <v>0</v>
      </c>
      <c r="BF119" s="177" t="n">
        <f aca="false">IF(N119="snížená",J119,0)</f>
        <v>0</v>
      </c>
      <c r="BG119" s="177" t="n">
        <f aca="false">IF(N119="zákl. přenesená",J119,0)</f>
        <v>0</v>
      </c>
      <c r="BH119" s="177" t="n">
        <f aca="false">IF(N119="sníž. přenesená",J119,0)</f>
        <v>0</v>
      </c>
      <c r="BI119" s="177" t="n">
        <f aca="false">IF(N119="nulová",J119,0)</f>
        <v>0</v>
      </c>
      <c r="BJ119" s="3" t="s">
        <v>81</v>
      </c>
      <c r="BK119" s="177" t="n">
        <f aca="false">ROUND(I119*H119,2)</f>
        <v>0</v>
      </c>
      <c r="BL119" s="3" t="s">
        <v>273</v>
      </c>
      <c r="BM119" s="176" t="s">
        <v>3827</v>
      </c>
    </row>
    <row r="120" s="22" customFormat="true" ht="24" hidden="false" customHeight="true" outlineLevel="0" collapsed="false">
      <c r="B120" s="164"/>
      <c r="C120" s="165" t="s">
        <v>410</v>
      </c>
      <c r="D120" s="165" t="s">
        <v>167</v>
      </c>
      <c r="E120" s="166" t="s">
        <v>3828</v>
      </c>
      <c r="F120" s="167" t="s">
        <v>3829</v>
      </c>
      <c r="G120" s="168" t="s">
        <v>403</v>
      </c>
      <c r="H120" s="169" t="n">
        <v>5</v>
      </c>
      <c r="I120" s="170"/>
      <c r="J120" s="171" t="n">
        <f aca="false">ROUND(I120*H120,2)</f>
        <v>0</v>
      </c>
      <c r="K120" s="167"/>
      <c r="L120" s="23"/>
      <c r="M120" s="172"/>
      <c r="N120" s="173" t="s">
        <v>44</v>
      </c>
      <c r="O120" s="54"/>
      <c r="P120" s="174" t="n">
        <f aca="false">O120*H120</f>
        <v>0</v>
      </c>
      <c r="Q120" s="174" t="n">
        <v>0</v>
      </c>
      <c r="R120" s="174" t="n">
        <f aca="false">Q120*H120</f>
        <v>0</v>
      </c>
      <c r="S120" s="174" t="n">
        <v>0</v>
      </c>
      <c r="T120" s="174" t="n">
        <f aca="false">S120*H120</f>
        <v>0</v>
      </c>
      <c r="U120" s="175"/>
      <c r="AR120" s="176" t="s">
        <v>273</v>
      </c>
      <c r="AT120" s="176" t="s">
        <v>167</v>
      </c>
      <c r="AU120" s="176" t="s">
        <v>83</v>
      </c>
      <c r="AY120" s="3" t="s">
        <v>165</v>
      </c>
      <c r="BE120" s="177" t="n">
        <f aca="false">IF(N120="základní",J120,0)</f>
        <v>0</v>
      </c>
      <c r="BF120" s="177" t="n">
        <f aca="false">IF(N120="snížená",J120,0)</f>
        <v>0</v>
      </c>
      <c r="BG120" s="177" t="n">
        <f aca="false">IF(N120="zákl. přenesená",J120,0)</f>
        <v>0</v>
      </c>
      <c r="BH120" s="177" t="n">
        <f aca="false">IF(N120="sníž. přenesená",J120,0)</f>
        <v>0</v>
      </c>
      <c r="BI120" s="177" t="n">
        <f aca="false">IF(N120="nulová",J120,0)</f>
        <v>0</v>
      </c>
      <c r="BJ120" s="3" t="s">
        <v>81</v>
      </c>
      <c r="BK120" s="177" t="n">
        <f aca="false">ROUND(I120*H120,2)</f>
        <v>0</v>
      </c>
      <c r="BL120" s="3" t="s">
        <v>273</v>
      </c>
      <c r="BM120" s="176" t="s">
        <v>3830</v>
      </c>
    </row>
    <row r="121" s="22" customFormat="true" ht="16.5" hidden="false" customHeight="true" outlineLevel="0" collapsed="false">
      <c r="B121" s="164"/>
      <c r="C121" s="165" t="s">
        <v>417</v>
      </c>
      <c r="D121" s="165" t="s">
        <v>167</v>
      </c>
      <c r="E121" s="166" t="s">
        <v>3831</v>
      </c>
      <c r="F121" s="167" t="s">
        <v>3832</v>
      </c>
      <c r="G121" s="168" t="s">
        <v>2447</v>
      </c>
      <c r="H121" s="169" t="n">
        <v>20</v>
      </c>
      <c r="I121" s="170"/>
      <c r="J121" s="171" t="n">
        <f aca="false">ROUND(I121*H121,2)</f>
        <v>0</v>
      </c>
      <c r="K121" s="167"/>
      <c r="L121" s="23"/>
      <c r="M121" s="172"/>
      <c r="N121" s="173" t="s">
        <v>44</v>
      </c>
      <c r="O121" s="54"/>
      <c r="P121" s="174" t="n">
        <f aca="false">O121*H121</f>
        <v>0</v>
      </c>
      <c r="Q121" s="174" t="n">
        <v>0</v>
      </c>
      <c r="R121" s="174" t="n">
        <f aca="false">Q121*H121</f>
        <v>0</v>
      </c>
      <c r="S121" s="174" t="n">
        <v>0</v>
      </c>
      <c r="T121" s="174" t="n">
        <f aca="false">S121*H121</f>
        <v>0</v>
      </c>
      <c r="U121" s="175"/>
      <c r="AR121" s="176" t="s">
        <v>273</v>
      </c>
      <c r="AT121" s="176" t="s">
        <v>167</v>
      </c>
      <c r="AU121" s="176" t="s">
        <v>83</v>
      </c>
      <c r="AY121" s="3" t="s">
        <v>165</v>
      </c>
      <c r="BE121" s="177" t="n">
        <f aca="false">IF(N121="základní",J121,0)</f>
        <v>0</v>
      </c>
      <c r="BF121" s="177" t="n">
        <f aca="false">IF(N121="snížená",J121,0)</f>
        <v>0</v>
      </c>
      <c r="BG121" s="177" t="n">
        <f aca="false">IF(N121="zákl. přenesená",J121,0)</f>
        <v>0</v>
      </c>
      <c r="BH121" s="177" t="n">
        <f aca="false">IF(N121="sníž. přenesená",J121,0)</f>
        <v>0</v>
      </c>
      <c r="BI121" s="177" t="n">
        <f aca="false">IF(N121="nulová",J121,0)</f>
        <v>0</v>
      </c>
      <c r="BJ121" s="3" t="s">
        <v>81</v>
      </c>
      <c r="BK121" s="177" t="n">
        <f aca="false">ROUND(I121*H121,2)</f>
        <v>0</v>
      </c>
      <c r="BL121" s="3" t="s">
        <v>273</v>
      </c>
      <c r="BM121" s="176" t="s">
        <v>3833</v>
      </c>
    </row>
    <row r="122" s="22" customFormat="true" ht="16.5" hidden="false" customHeight="true" outlineLevel="0" collapsed="false">
      <c r="B122" s="164"/>
      <c r="C122" s="165" t="s">
        <v>422</v>
      </c>
      <c r="D122" s="165" t="s">
        <v>167</v>
      </c>
      <c r="E122" s="166" t="s">
        <v>3834</v>
      </c>
      <c r="F122" s="167" t="s">
        <v>3835</v>
      </c>
      <c r="G122" s="168" t="s">
        <v>1908</v>
      </c>
      <c r="H122" s="169" t="n">
        <v>1</v>
      </c>
      <c r="I122" s="170"/>
      <c r="J122" s="171" t="n">
        <f aca="false">ROUND(I122*H122,2)</f>
        <v>0</v>
      </c>
      <c r="K122" s="167"/>
      <c r="L122" s="23"/>
      <c r="M122" s="172"/>
      <c r="N122" s="173" t="s">
        <v>44</v>
      </c>
      <c r="O122" s="54"/>
      <c r="P122" s="174" t="n">
        <f aca="false">O122*H122</f>
        <v>0</v>
      </c>
      <c r="Q122" s="174" t="n">
        <v>0</v>
      </c>
      <c r="R122" s="174" t="n">
        <f aca="false">Q122*H122</f>
        <v>0</v>
      </c>
      <c r="S122" s="174" t="n">
        <v>0</v>
      </c>
      <c r="T122" s="174" t="n">
        <f aca="false">S122*H122</f>
        <v>0</v>
      </c>
      <c r="U122" s="175"/>
      <c r="AR122" s="176" t="s">
        <v>273</v>
      </c>
      <c r="AT122" s="176" t="s">
        <v>167</v>
      </c>
      <c r="AU122" s="176" t="s">
        <v>83</v>
      </c>
      <c r="AY122" s="3" t="s">
        <v>165</v>
      </c>
      <c r="BE122" s="177" t="n">
        <f aca="false">IF(N122="základní",J122,0)</f>
        <v>0</v>
      </c>
      <c r="BF122" s="177" t="n">
        <f aca="false">IF(N122="snížená",J122,0)</f>
        <v>0</v>
      </c>
      <c r="BG122" s="177" t="n">
        <f aca="false">IF(N122="zákl. přenesená",J122,0)</f>
        <v>0</v>
      </c>
      <c r="BH122" s="177" t="n">
        <f aca="false">IF(N122="sníž. přenesená",J122,0)</f>
        <v>0</v>
      </c>
      <c r="BI122" s="177" t="n">
        <f aca="false">IF(N122="nulová",J122,0)</f>
        <v>0</v>
      </c>
      <c r="BJ122" s="3" t="s">
        <v>81</v>
      </c>
      <c r="BK122" s="177" t="n">
        <f aca="false">ROUND(I122*H122,2)</f>
        <v>0</v>
      </c>
      <c r="BL122" s="3" t="s">
        <v>273</v>
      </c>
      <c r="BM122" s="176" t="s">
        <v>3836</v>
      </c>
    </row>
    <row r="123" s="22" customFormat="true" ht="16.5" hidden="false" customHeight="true" outlineLevel="0" collapsed="false">
      <c r="B123" s="164"/>
      <c r="C123" s="165" t="s">
        <v>428</v>
      </c>
      <c r="D123" s="165" t="s">
        <v>167</v>
      </c>
      <c r="E123" s="166" t="s">
        <v>3837</v>
      </c>
      <c r="F123" s="167" t="s">
        <v>3838</v>
      </c>
      <c r="G123" s="168" t="s">
        <v>1908</v>
      </c>
      <c r="H123" s="169" t="n">
        <v>1</v>
      </c>
      <c r="I123" s="170"/>
      <c r="J123" s="171" t="n">
        <f aca="false">ROUND(I123*H123,2)</f>
        <v>0</v>
      </c>
      <c r="K123" s="167"/>
      <c r="L123" s="23"/>
      <c r="M123" s="172"/>
      <c r="N123" s="173" t="s">
        <v>44</v>
      </c>
      <c r="O123" s="54"/>
      <c r="P123" s="174" t="n">
        <f aca="false">O123*H123</f>
        <v>0</v>
      </c>
      <c r="Q123" s="174" t="n">
        <v>0</v>
      </c>
      <c r="R123" s="174" t="n">
        <f aca="false">Q123*H123</f>
        <v>0</v>
      </c>
      <c r="S123" s="174" t="n">
        <v>0</v>
      </c>
      <c r="T123" s="174" t="n">
        <f aca="false">S123*H123</f>
        <v>0</v>
      </c>
      <c r="U123" s="175"/>
      <c r="AR123" s="176" t="s">
        <v>273</v>
      </c>
      <c r="AT123" s="176" t="s">
        <v>167</v>
      </c>
      <c r="AU123" s="176" t="s">
        <v>83</v>
      </c>
      <c r="AY123" s="3" t="s">
        <v>165</v>
      </c>
      <c r="BE123" s="177" t="n">
        <f aca="false">IF(N123="základní",J123,0)</f>
        <v>0</v>
      </c>
      <c r="BF123" s="177" t="n">
        <f aca="false">IF(N123="snížená",J123,0)</f>
        <v>0</v>
      </c>
      <c r="BG123" s="177" t="n">
        <f aca="false">IF(N123="zákl. přenesená",J123,0)</f>
        <v>0</v>
      </c>
      <c r="BH123" s="177" t="n">
        <f aca="false">IF(N123="sníž. přenesená",J123,0)</f>
        <v>0</v>
      </c>
      <c r="BI123" s="177" t="n">
        <f aca="false">IF(N123="nulová",J123,0)</f>
        <v>0</v>
      </c>
      <c r="BJ123" s="3" t="s">
        <v>81</v>
      </c>
      <c r="BK123" s="177" t="n">
        <f aca="false">ROUND(I123*H123,2)</f>
        <v>0</v>
      </c>
      <c r="BL123" s="3" t="s">
        <v>273</v>
      </c>
      <c r="BM123" s="176" t="s">
        <v>3839</v>
      </c>
    </row>
    <row r="124" s="22" customFormat="true" ht="24" hidden="false" customHeight="true" outlineLevel="0" collapsed="false">
      <c r="B124" s="164"/>
      <c r="C124" s="165" t="s">
        <v>81</v>
      </c>
      <c r="D124" s="165" t="s">
        <v>167</v>
      </c>
      <c r="E124" s="166" t="s">
        <v>3840</v>
      </c>
      <c r="F124" s="167" t="s">
        <v>3417</v>
      </c>
      <c r="G124" s="168" t="s">
        <v>2997</v>
      </c>
      <c r="H124" s="169" t="n">
        <v>95</v>
      </c>
      <c r="I124" s="170"/>
      <c r="J124" s="171" t="n">
        <f aca="false">ROUND(I124*H124,2)</f>
        <v>0</v>
      </c>
      <c r="K124" s="167"/>
      <c r="L124" s="23"/>
      <c r="M124" s="226"/>
      <c r="N124" s="227" t="s">
        <v>44</v>
      </c>
      <c r="O124" s="228"/>
      <c r="P124" s="229" t="n">
        <f aca="false">O124*H124</f>
        <v>0</v>
      </c>
      <c r="Q124" s="229" t="n">
        <v>0</v>
      </c>
      <c r="R124" s="229" t="n">
        <f aca="false">Q124*H124</f>
        <v>0</v>
      </c>
      <c r="S124" s="229" t="n">
        <v>0</v>
      </c>
      <c r="T124" s="229" t="n">
        <f aca="false">S124*H124</f>
        <v>0</v>
      </c>
      <c r="U124" s="230"/>
      <c r="AR124" s="176" t="s">
        <v>273</v>
      </c>
      <c r="AT124" s="176" t="s">
        <v>167</v>
      </c>
      <c r="AU124" s="176" t="s">
        <v>83</v>
      </c>
      <c r="AY124" s="3" t="s">
        <v>165</v>
      </c>
      <c r="BE124" s="177" t="n">
        <f aca="false">IF(N124="základní",J124,0)</f>
        <v>0</v>
      </c>
      <c r="BF124" s="177" t="n">
        <f aca="false">IF(N124="snížená",J124,0)</f>
        <v>0</v>
      </c>
      <c r="BG124" s="177" t="n">
        <f aca="false">IF(N124="zákl. přenesená",J124,0)</f>
        <v>0</v>
      </c>
      <c r="BH124" s="177" t="n">
        <f aca="false">IF(N124="sníž. přenesená",J124,0)</f>
        <v>0</v>
      </c>
      <c r="BI124" s="177" t="n">
        <f aca="false">IF(N124="nulová",J124,0)</f>
        <v>0</v>
      </c>
      <c r="BJ124" s="3" t="s">
        <v>81</v>
      </c>
      <c r="BK124" s="177" t="n">
        <f aca="false">ROUND(I124*H124,2)</f>
        <v>0</v>
      </c>
      <c r="BL124" s="3" t="s">
        <v>273</v>
      </c>
      <c r="BM124" s="176" t="s">
        <v>3841</v>
      </c>
    </row>
    <row r="125" s="22" customFormat="true" ht="7" hidden="false" customHeight="true" outlineLevel="0" collapsed="false">
      <c r="B125" s="38"/>
      <c r="C125" s="39"/>
      <c r="D125" s="39"/>
      <c r="E125" s="39"/>
      <c r="F125" s="39"/>
      <c r="G125" s="39"/>
      <c r="H125" s="39"/>
      <c r="I125" s="122"/>
      <c r="J125" s="39"/>
      <c r="K125" s="39"/>
      <c r="L125" s="23"/>
    </row>
  </sheetData>
  <sheetProtection algorithmName="SHA-512" hashValue="eFk7JUTCEelyp7uopAbThPGL8AQo/rhauVsLMOcv40yTAMDmgWOFuGJX9hJJe3r/gEEkrI087WZ4LYZW7ix1hw==" saltValue="0ooov9J6iq747/Ffohm46A==" spinCount="100000" sheet="true" objects="true" scenarios="true"/>
  <autoFilter ref="C80:K124"/>
  <mergeCells count="9">
    <mergeCell ref="L2:V2"/>
    <mergeCell ref="E7:H7"/>
    <mergeCell ref="E9:H9"/>
    <mergeCell ref="E18:H18"/>
    <mergeCell ref="E27:H27"/>
    <mergeCell ref="E48:H48"/>
    <mergeCell ref="E50:H50"/>
    <mergeCell ref="E71:H71"/>
    <mergeCell ref="E73:H73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8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6953125" defaultRowHeight="11" zeroHeight="false" outlineLevelRow="0" outlineLevelCol="0"/>
  <cols>
    <col collapsed="false" customWidth="true" hidden="false" outlineLevel="0" max="1" min="1" style="0" width="8.25"/>
    <col collapsed="false" customWidth="true" hidden="false" outlineLevel="0" max="2" min="2" style="0" width="1.75"/>
    <col collapsed="false" customWidth="true" hidden="false" outlineLevel="0" max="4" min="3" style="0" width="4.25"/>
    <col collapsed="false" customWidth="true" hidden="false" outlineLevel="0" max="5" min="5" style="0" width="17.25"/>
    <col collapsed="false" customWidth="true" hidden="false" outlineLevel="0" max="6" min="6" style="0" width="50.75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95" width="20.25"/>
    <col collapsed="false" customWidth="true" hidden="false" outlineLevel="0" max="11" min="10" style="0" width="20.25"/>
    <col collapsed="false" customWidth="true" hidden="false" outlineLevel="0" max="12" min="12" style="0" width="9.25"/>
    <col collapsed="false" customWidth="true" hidden="true" outlineLevel="0" max="13" min="13" style="0" width="10.75"/>
    <col collapsed="false" customWidth="true" hidden="true" outlineLevel="0" max="14" min="14" style="0" width="9.25"/>
    <col collapsed="false" customWidth="true" hidden="true" outlineLevel="0" max="21" min="15" style="0" width="14.25"/>
    <col collapsed="false" customWidth="true" hidden="false" outlineLevel="0" max="22" min="22" style="0" width="12.25"/>
    <col collapsed="false" customWidth="true" hidden="false" outlineLevel="0" max="23" min="23" style="0" width="16.25"/>
    <col collapsed="false" customWidth="true" hidden="false" outlineLevel="0" max="24" min="24" style="0" width="12.25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5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5"/>
    <col collapsed="false" customWidth="true" hidden="true" outlineLevel="0" max="65" min="44" style="0" width="9.25"/>
  </cols>
  <sheetData>
    <row r="2" customFormat="false" ht="37" hidden="false" customHeight="true" outlineLevel="0" collapsed="false"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98</v>
      </c>
    </row>
    <row r="3" customFormat="false" ht="7" hidden="false" customHeight="true" outlineLevel="0" collapsed="false">
      <c r="B3" s="4"/>
      <c r="C3" s="5"/>
      <c r="D3" s="5"/>
      <c r="E3" s="5"/>
      <c r="F3" s="5"/>
      <c r="G3" s="5"/>
      <c r="H3" s="5"/>
      <c r="I3" s="96"/>
      <c r="J3" s="5"/>
      <c r="K3" s="5"/>
      <c r="L3" s="6"/>
      <c r="AT3" s="3" t="s">
        <v>83</v>
      </c>
    </row>
    <row r="4" customFormat="false" ht="25" hidden="false" customHeight="true" outlineLevel="0" collapsed="false">
      <c r="B4" s="6"/>
      <c r="D4" s="7" t="s">
        <v>108</v>
      </c>
      <c r="L4" s="6"/>
      <c r="M4" s="97" t="s">
        <v>10</v>
      </c>
      <c r="AT4" s="3" t="s">
        <v>3</v>
      </c>
    </row>
    <row r="5" customFormat="false" ht="7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16</v>
      </c>
      <c r="L6" s="6"/>
    </row>
    <row r="7" customFormat="false" ht="16.5" hidden="false" customHeight="true" outlineLevel="0" collapsed="false">
      <c r="B7" s="6"/>
      <c r="E7" s="98" t="str">
        <f aca="false">'Rekapitulace stavby'!K6</f>
        <v>Rekonstrukce MŠ Štěpánov</v>
      </c>
      <c r="F7" s="98"/>
      <c r="G7" s="98"/>
      <c r="H7" s="98"/>
      <c r="L7" s="6"/>
    </row>
    <row r="8" s="22" customFormat="true" ht="12" hidden="false" customHeight="true" outlineLevel="0" collapsed="false">
      <c r="B8" s="23"/>
      <c r="D8" s="15" t="s">
        <v>109</v>
      </c>
      <c r="I8" s="99"/>
      <c r="L8" s="23"/>
    </row>
    <row r="9" s="22" customFormat="true" ht="37" hidden="false" customHeight="true" outlineLevel="0" collapsed="false">
      <c r="B9" s="23"/>
      <c r="E9" s="100" t="s">
        <v>3842</v>
      </c>
      <c r="F9" s="100"/>
      <c r="G9" s="100"/>
      <c r="H9" s="100"/>
      <c r="I9" s="99"/>
      <c r="L9" s="23"/>
    </row>
    <row r="10" s="22" customFormat="true" ht="11" hidden="false" customHeight="false" outlineLevel="0" collapsed="false">
      <c r="B10" s="23"/>
      <c r="I10" s="99"/>
      <c r="L10" s="23"/>
    </row>
    <row r="11" s="22" customFormat="true" ht="12" hidden="false" customHeight="true" outlineLevel="0" collapsed="false">
      <c r="B11" s="23"/>
      <c r="D11" s="15" t="s">
        <v>18</v>
      </c>
      <c r="F11" s="16" t="s">
        <v>19</v>
      </c>
      <c r="I11" s="101" t="s">
        <v>20</v>
      </c>
      <c r="J11" s="16"/>
      <c r="L11" s="23"/>
    </row>
    <row r="12" s="22" customFormat="true" ht="12" hidden="false" customHeight="true" outlineLevel="0" collapsed="false">
      <c r="B12" s="23"/>
      <c r="D12" s="15" t="s">
        <v>21</v>
      </c>
      <c r="F12" s="16" t="s">
        <v>22</v>
      </c>
      <c r="I12" s="101" t="s">
        <v>23</v>
      </c>
      <c r="J12" s="102" t="str">
        <f aca="false">'Rekapitulace stavby'!AN8</f>
        <v>30. 3. 2020</v>
      </c>
      <c r="L12" s="23"/>
    </row>
    <row r="13" s="22" customFormat="true" ht="11" hidden="false" customHeight="true" outlineLevel="0" collapsed="false">
      <c r="B13" s="23"/>
      <c r="I13" s="99"/>
      <c r="L13" s="23"/>
    </row>
    <row r="14" s="22" customFormat="true" ht="12" hidden="false" customHeight="true" outlineLevel="0" collapsed="false">
      <c r="B14" s="23"/>
      <c r="D14" s="15" t="s">
        <v>25</v>
      </c>
      <c r="I14" s="101" t="s">
        <v>26</v>
      </c>
      <c r="J14" s="16" t="s">
        <v>27</v>
      </c>
      <c r="L14" s="23"/>
    </row>
    <row r="15" s="22" customFormat="true" ht="18" hidden="false" customHeight="true" outlineLevel="0" collapsed="false">
      <c r="B15" s="23"/>
      <c r="E15" s="16" t="s">
        <v>28</v>
      </c>
      <c r="I15" s="101" t="s">
        <v>29</v>
      </c>
      <c r="J15" s="16" t="s">
        <v>30</v>
      </c>
      <c r="L15" s="23"/>
    </row>
    <row r="16" s="22" customFormat="true" ht="7" hidden="false" customHeight="true" outlineLevel="0" collapsed="false">
      <c r="B16" s="23"/>
      <c r="I16" s="99"/>
      <c r="L16" s="23"/>
    </row>
    <row r="17" s="22" customFormat="true" ht="12" hidden="false" customHeight="true" outlineLevel="0" collapsed="false">
      <c r="B17" s="23"/>
      <c r="D17" s="15" t="s">
        <v>31</v>
      </c>
      <c r="I17" s="101" t="s">
        <v>26</v>
      </c>
      <c r="J17" s="17" t="str">
        <f aca="false">'Rekapitulace stavby'!AN13</f>
        <v>Vyplň údaj</v>
      </c>
      <c r="L17" s="23"/>
    </row>
    <row r="18" s="22" customFormat="true" ht="18" hidden="false" customHeight="true" outlineLevel="0" collapsed="false">
      <c r="B18" s="23"/>
      <c r="E18" s="103" t="str">
        <f aca="false">'Rekapitulace stavby'!E14</f>
        <v>Vyplň údaj</v>
      </c>
      <c r="F18" s="103"/>
      <c r="G18" s="103"/>
      <c r="H18" s="103"/>
      <c r="I18" s="101" t="s">
        <v>29</v>
      </c>
      <c r="J18" s="17" t="str">
        <f aca="false">'Rekapitulace stavby'!AN14</f>
        <v>Vyplň údaj</v>
      </c>
      <c r="L18" s="23"/>
    </row>
    <row r="19" s="22" customFormat="true" ht="7" hidden="false" customHeight="true" outlineLevel="0" collapsed="false">
      <c r="B19" s="23"/>
      <c r="I19" s="99"/>
      <c r="L19" s="23"/>
    </row>
    <row r="20" s="22" customFormat="true" ht="12" hidden="false" customHeight="true" outlineLevel="0" collapsed="false">
      <c r="B20" s="23"/>
      <c r="D20" s="15" t="s">
        <v>33</v>
      </c>
      <c r="I20" s="101" t="s">
        <v>26</v>
      </c>
      <c r="J20" s="16" t="s">
        <v>27</v>
      </c>
      <c r="L20" s="23"/>
    </row>
    <row r="21" s="22" customFormat="true" ht="18" hidden="false" customHeight="true" outlineLevel="0" collapsed="false">
      <c r="B21" s="23"/>
      <c r="E21" s="16" t="s">
        <v>34</v>
      </c>
      <c r="I21" s="101" t="s">
        <v>29</v>
      </c>
      <c r="J21" s="16" t="s">
        <v>30</v>
      </c>
      <c r="L21" s="23"/>
    </row>
    <row r="22" s="22" customFormat="true" ht="7" hidden="false" customHeight="true" outlineLevel="0" collapsed="false">
      <c r="B22" s="23"/>
      <c r="I22" s="99"/>
      <c r="L22" s="23"/>
    </row>
    <row r="23" s="22" customFormat="true" ht="12" hidden="false" customHeight="true" outlineLevel="0" collapsed="false">
      <c r="B23" s="23"/>
      <c r="D23" s="15" t="s">
        <v>35</v>
      </c>
      <c r="I23" s="101" t="s">
        <v>26</v>
      </c>
      <c r="J23" s="16" t="s">
        <v>27</v>
      </c>
      <c r="L23" s="23"/>
    </row>
    <row r="24" s="22" customFormat="true" ht="18" hidden="false" customHeight="true" outlineLevel="0" collapsed="false">
      <c r="B24" s="23"/>
      <c r="E24" s="16" t="s">
        <v>36</v>
      </c>
      <c r="I24" s="101" t="s">
        <v>29</v>
      </c>
      <c r="J24" s="16" t="s">
        <v>30</v>
      </c>
      <c r="L24" s="23"/>
    </row>
    <row r="25" s="22" customFormat="true" ht="7" hidden="false" customHeight="true" outlineLevel="0" collapsed="false">
      <c r="B25" s="23"/>
      <c r="I25" s="99"/>
      <c r="L25" s="23"/>
    </row>
    <row r="26" s="22" customFormat="true" ht="12" hidden="false" customHeight="true" outlineLevel="0" collapsed="false">
      <c r="B26" s="23"/>
      <c r="D26" s="15" t="s">
        <v>37</v>
      </c>
      <c r="I26" s="99"/>
      <c r="L26" s="23"/>
    </row>
    <row r="27" s="104" customFormat="true" ht="16.5" hidden="false" customHeight="true" outlineLevel="0" collapsed="false">
      <c r="B27" s="105"/>
      <c r="E27" s="20" t="s">
        <v>111</v>
      </c>
      <c r="F27" s="20"/>
      <c r="G27" s="20"/>
      <c r="H27" s="20"/>
      <c r="I27" s="106"/>
      <c r="L27" s="105"/>
    </row>
    <row r="28" s="22" customFormat="true" ht="7" hidden="false" customHeight="true" outlineLevel="0" collapsed="false">
      <c r="B28" s="23"/>
      <c r="I28" s="99"/>
      <c r="L28" s="23"/>
    </row>
    <row r="29" s="22" customFormat="true" ht="7" hidden="false" customHeight="true" outlineLevel="0" collapsed="false">
      <c r="B29" s="23"/>
      <c r="D29" s="52"/>
      <c r="E29" s="52"/>
      <c r="F29" s="52"/>
      <c r="G29" s="52"/>
      <c r="H29" s="52"/>
      <c r="I29" s="107"/>
      <c r="J29" s="52"/>
      <c r="K29" s="52"/>
      <c r="L29" s="23"/>
    </row>
    <row r="30" s="22" customFormat="true" ht="25.25" hidden="false" customHeight="true" outlineLevel="0" collapsed="false">
      <c r="B30" s="23"/>
      <c r="D30" s="108" t="s">
        <v>39</v>
      </c>
      <c r="I30" s="99"/>
      <c r="J30" s="109" t="n">
        <f aca="false">ROUND(J81, 2)</f>
        <v>0</v>
      </c>
      <c r="L30" s="23"/>
    </row>
    <row r="31" s="22" customFormat="true" ht="7" hidden="false" customHeight="true" outlineLevel="0" collapsed="false">
      <c r="B31" s="23"/>
      <c r="D31" s="52"/>
      <c r="E31" s="52"/>
      <c r="F31" s="52"/>
      <c r="G31" s="52"/>
      <c r="H31" s="52"/>
      <c r="I31" s="107"/>
      <c r="J31" s="52"/>
      <c r="K31" s="52"/>
      <c r="L31" s="23"/>
    </row>
    <row r="32" s="22" customFormat="true" ht="14.5" hidden="false" customHeight="true" outlineLevel="0" collapsed="false">
      <c r="B32" s="23"/>
      <c r="F32" s="110" t="s">
        <v>41</v>
      </c>
      <c r="I32" s="111" t="s">
        <v>40</v>
      </c>
      <c r="J32" s="110" t="s">
        <v>42</v>
      </c>
      <c r="L32" s="23"/>
    </row>
    <row r="33" s="22" customFormat="true" ht="14.5" hidden="false" customHeight="true" outlineLevel="0" collapsed="false">
      <c r="B33" s="23"/>
      <c r="D33" s="112" t="s">
        <v>43</v>
      </c>
      <c r="E33" s="15" t="s">
        <v>44</v>
      </c>
      <c r="F33" s="113" t="n">
        <f aca="false">ROUND((SUM(BE81:BE85)),  2)</f>
        <v>0</v>
      </c>
      <c r="I33" s="114" t="n">
        <v>0.21</v>
      </c>
      <c r="J33" s="113" t="n">
        <f aca="false">ROUND(((SUM(BE81:BE85))*I33),  2)</f>
        <v>0</v>
      </c>
      <c r="L33" s="23"/>
    </row>
    <row r="34" s="22" customFormat="true" ht="14.5" hidden="false" customHeight="true" outlineLevel="0" collapsed="false">
      <c r="B34" s="23"/>
      <c r="E34" s="15" t="s">
        <v>45</v>
      </c>
      <c r="F34" s="113" t="n">
        <f aca="false">ROUND((SUM(BF81:BF85)),  2)</f>
        <v>0</v>
      </c>
      <c r="I34" s="114" t="n">
        <v>0.15</v>
      </c>
      <c r="J34" s="113" t="n">
        <f aca="false">ROUND(((SUM(BF81:BF85))*I34),  2)</f>
        <v>0</v>
      </c>
      <c r="L34" s="23"/>
    </row>
    <row r="35" s="22" customFormat="true" ht="14.5" hidden="true" customHeight="true" outlineLevel="0" collapsed="false">
      <c r="B35" s="23"/>
      <c r="E35" s="15" t="s">
        <v>46</v>
      </c>
      <c r="F35" s="113" t="n">
        <f aca="false">ROUND((SUM(BG81:BG85)),  2)</f>
        <v>0</v>
      </c>
      <c r="I35" s="114" t="n">
        <v>0.21</v>
      </c>
      <c r="J35" s="113" t="n">
        <f aca="false">0</f>
        <v>0</v>
      </c>
      <c r="L35" s="23"/>
    </row>
    <row r="36" s="22" customFormat="true" ht="14.5" hidden="true" customHeight="true" outlineLevel="0" collapsed="false">
      <c r="B36" s="23"/>
      <c r="E36" s="15" t="s">
        <v>47</v>
      </c>
      <c r="F36" s="113" t="n">
        <f aca="false">ROUND((SUM(BH81:BH85)),  2)</f>
        <v>0</v>
      </c>
      <c r="I36" s="114" t="n">
        <v>0.15</v>
      </c>
      <c r="J36" s="113" t="n">
        <f aca="false">0</f>
        <v>0</v>
      </c>
      <c r="L36" s="23"/>
    </row>
    <row r="37" s="22" customFormat="true" ht="14.5" hidden="true" customHeight="true" outlineLevel="0" collapsed="false">
      <c r="B37" s="23"/>
      <c r="E37" s="15" t="s">
        <v>48</v>
      </c>
      <c r="F37" s="113" t="n">
        <f aca="false">ROUND((SUM(BI81:BI85)),  2)</f>
        <v>0</v>
      </c>
      <c r="I37" s="114" t="n">
        <v>0</v>
      </c>
      <c r="J37" s="113" t="n">
        <f aca="false">0</f>
        <v>0</v>
      </c>
      <c r="L37" s="23"/>
    </row>
    <row r="38" s="22" customFormat="true" ht="7" hidden="false" customHeight="true" outlineLevel="0" collapsed="false">
      <c r="B38" s="23"/>
      <c r="I38" s="99"/>
      <c r="L38" s="23"/>
    </row>
    <row r="39" s="22" customFormat="true" ht="25.25" hidden="false" customHeight="true" outlineLevel="0" collapsed="false">
      <c r="B39" s="23"/>
      <c r="C39" s="115"/>
      <c r="D39" s="116" t="s">
        <v>49</v>
      </c>
      <c r="E39" s="57"/>
      <c r="F39" s="57"/>
      <c r="G39" s="117" t="s">
        <v>50</v>
      </c>
      <c r="H39" s="118" t="s">
        <v>51</v>
      </c>
      <c r="I39" s="119"/>
      <c r="J39" s="120" t="n">
        <f aca="false">SUM(J30:J37)</f>
        <v>0</v>
      </c>
      <c r="K39" s="121"/>
      <c r="L39" s="23"/>
    </row>
    <row r="40" s="22" customFormat="true" ht="14.5" hidden="false" customHeight="true" outlineLevel="0" collapsed="false">
      <c r="B40" s="38"/>
      <c r="C40" s="39"/>
      <c r="D40" s="39"/>
      <c r="E40" s="39"/>
      <c r="F40" s="39"/>
      <c r="G40" s="39"/>
      <c r="H40" s="39"/>
      <c r="I40" s="122"/>
      <c r="J40" s="39"/>
      <c r="K40" s="39"/>
      <c r="L40" s="23"/>
    </row>
    <row r="44" s="22" customFormat="true" ht="7" hidden="false" customHeight="true" outlineLevel="0" collapsed="false">
      <c r="B44" s="40"/>
      <c r="C44" s="41"/>
      <c r="D44" s="41"/>
      <c r="E44" s="41"/>
      <c r="F44" s="41"/>
      <c r="G44" s="41"/>
      <c r="H44" s="41"/>
      <c r="I44" s="123"/>
      <c r="J44" s="41"/>
      <c r="K44" s="41"/>
      <c r="L44" s="23"/>
    </row>
    <row r="45" s="22" customFormat="true" ht="25" hidden="false" customHeight="true" outlineLevel="0" collapsed="false">
      <c r="B45" s="23"/>
      <c r="C45" s="7" t="s">
        <v>112</v>
      </c>
      <c r="I45" s="99"/>
      <c r="L45" s="23"/>
    </row>
    <row r="46" s="22" customFormat="true" ht="7" hidden="false" customHeight="true" outlineLevel="0" collapsed="false">
      <c r="B46" s="23"/>
      <c r="I46" s="99"/>
      <c r="L46" s="23"/>
    </row>
    <row r="47" s="22" customFormat="true" ht="12" hidden="false" customHeight="true" outlineLevel="0" collapsed="false">
      <c r="B47" s="23"/>
      <c r="C47" s="15" t="s">
        <v>16</v>
      </c>
      <c r="I47" s="99"/>
      <c r="L47" s="23"/>
    </row>
    <row r="48" s="22" customFormat="true" ht="16.5" hidden="false" customHeight="true" outlineLevel="0" collapsed="false">
      <c r="B48" s="23"/>
      <c r="E48" s="98" t="str">
        <f aca="false">E7</f>
        <v>Rekonstrukce MŠ Štěpánov</v>
      </c>
      <c r="F48" s="98"/>
      <c r="G48" s="98"/>
      <c r="H48" s="98"/>
      <c r="I48" s="99"/>
      <c r="L48" s="23"/>
    </row>
    <row r="49" s="22" customFormat="true" ht="12" hidden="false" customHeight="true" outlineLevel="0" collapsed="false">
      <c r="B49" s="23"/>
      <c r="C49" s="15" t="s">
        <v>109</v>
      </c>
      <c r="I49" s="99"/>
      <c r="L49" s="23"/>
    </row>
    <row r="50" s="22" customFormat="true" ht="16.5" hidden="false" customHeight="true" outlineLevel="0" collapsed="false">
      <c r="B50" s="23"/>
      <c r="E50" s="100" t="str">
        <f aca="false">E9</f>
        <v>9-09 - PS 04 - Plošina</v>
      </c>
      <c r="F50" s="100"/>
      <c r="G50" s="100"/>
      <c r="H50" s="100"/>
      <c r="I50" s="99"/>
      <c r="L50" s="23"/>
    </row>
    <row r="51" s="22" customFormat="true" ht="7" hidden="false" customHeight="true" outlineLevel="0" collapsed="false">
      <c r="B51" s="23"/>
      <c r="I51" s="99"/>
      <c r="L51" s="23"/>
    </row>
    <row r="52" s="22" customFormat="true" ht="12" hidden="false" customHeight="true" outlineLevel="0" collapsed="false">
      <c r="B52" s="23"/>
      <c r="C52" s="15" t="s">
        <v>21</v>
      </c>
      <c r="F52" s="16" t="str">
        <f aca="false">F12</f>
        <v>Štěpánov</v>
      </c>
      <c r="I52" s="101" t="s">
        <v>23</v>
      </c>
      <c r="J52" s="102" t="str">
        <f aca="false">IF(J12="","",J12)</f>
        <v>30. 3. 2020</v>
      </c>
      <c r="L52" s="23"/>
    </row>
    <row r="53" s="22" customFormat="true" ht="7" hidden="false" customHeight="true" outlineLevel="0" collapsed="false">
      <c r="B53" s="23"/>
      <c r="I53" s="99"/>
      <c r="L53" s="23"/>
    </row>
    <row r="54" s="22" customFormat="true" ht="28" hidden="false" customHeight="true" outlineLevel="0" collapsed="false">
      <c r="B54" s="23"/>
      <c r="C54" s="15" t="s">
        <v>25</v>
      </c>
      <c r="F54" s="16" t="str">
        <f aca="false">E15</f>
        <v>Obec Štěpánov, Horní 444/7, Štěpánov</v>
      </c>
      <c r="I54" s="101" t="s">
        <v>33</v>
      </c>
      <c r="J54" s="124" t="str">
        <f aca="false">E21</f>
        <v>SPZ DESIGN, s.r.o</v>
      </c>
      <c r="L54" s="23"/>
    </row>
    <row r="55" s="22" customFormat="true" ht="15.25" hidden="false" customHeight="true" outlineLevel="0" collapsed="false">
      <c r="B55" s="23"/>
      <c r="C55" s="15" t="s">
        <v>31</v>
      </c>
      <c r="F55" s="16" t="str">
        <f aca="false">IF(E18="","",E18)</f>
        <v>Vyplň údaj</v>
      </c>
      <c r="I55" s="101" t="s">
        <v>35</v>
      </c>
      <c r="J55" s="124" t="str">
        <f aca="false">E24</f>
        <v>Ing.Zavadil</v>
      </c>
      <c r="L55" s="23"/>
    </row>
    <row r="56" s="22" customFormat="true" ht="10.25" hidden="false" customHeight="true" outlineLevel="0" collapsed="false">
      <c r="B56" s="23"/>
      <c r="I56" s="99"/>
      <c r="L56" s="23"/>
    </row>
    <row r="57" s="22" customFormat="true" ht="29.25" hidden="false" customHeight="true" outlineLevel="0" collapsed="false">
      <c r="B57" s="23"/>
      <c r="C57" s="125" t="s">
        <v>113</v>
      </c>
      <c r="D57" s="115"/>
      <c r="E57" s="115"/>
      <c r="F57" s="115"/>
      <c r="G57" s="115"/>
      <c r="H57" s="115"/>
      <c r="I57" s="126"/>
      <c r="J57" s="127" t="s">
        <v>114</v>
      </c>
      <c r="K57" s="115"/>
      <c r="L57" s="23"/>
    </row>
    <row r="58" s="22" customFormat="true" ht="10.25" hidden="false" customHeight="true" outlineLevel="0" collapsed="false">
      <c r="B58" s="23"/>
      <c r="I58" s="99"/>
      <c r="L58" s="23"/>
    </row>
    <row r="59" s="22" customFormat="true" ht="23" hidden="false" customHeight="true" outlineLevel="0" collapsed="false">
      <c r="B59" s="23"/>
      <c r="C59" s="128" t="s">
        <v>71</v>
      </c>
      <c r="I59" s="99"/>
      <c r="J59" s="109" t="n">
        <f aca="false">J81</f>
        <v>0</v>
      </c>
      <c r="L59" s="23"/>
      <c r="AU59" s="3" t="s">
        <v>115</v>
      </c>
    </row>
    <row r="60" s="129" customFormat="true" ht="25" hidden="false" customHeight="true" outlineLevel="0" collapsed="false">
      <c r="B60" s="130"/>
      <c r="D60" s="131" t="s">
        <v>147</v>
      </c>
      <c r="E60" s="132"/>
      <c r="F60" s="132"/>
      <c r="G60" s="132"/>
      <c r="H60" s="132"/>
      <c r="I60" s="133"/>
      <c r="J60" s="134" t="n">
        <f aca="false">J82</f>
        <v>0</v>
      </c>
      <c r="L60" s="130"/>
    </row>
    <row r="61" s="135" customFormat="true" ht="20" hidden="false" customHeight="true" outlineLevel="0" collapsed="false">
      <c r="B61" s="136"/>
      <c r="D61" s="137" t="s">
        <v>148</v>
      </c>
      <c r="E61" s="138"/>
      <c r="F61" s="138"/>
      <c r="G61" s="138"/>
      <c r="H61" s="138"/>
      <c r="I61" s="139"/>
      <c r="J61" s="140" t="n">
        <f aca="false">J83</f>
        <v>0</v>
      </c>
      <c r="L61" s="136"/>
    </row>
    <row r="62" s="22" customFormat="true" ht="21.75" hidden="false" customHeight="true" outlineLevel="0" collapsed="false">
      <c r="B62" s="23"/>
      <c r="I62" s="99"/>
      <c r="L62" s="23"/>
    </row>
    <row r="63" s="22" customFormat="true" ht="7" hidden="false" customHeight="true" outlineLevel="0" collapsed="false">
      <c r="B63" s="38"/>
      <c r="C63" s="39"/>
      <c r="D63" s="39"/>
      <c r="E63" s="39"/>
      <c r="F63" s="39"/>
      <c r="G63" s="39"/>
      <c r="H63" s="39"/>
      <c r="I63" s="122"/>
      <c r="J63" s="39"/>
      <c r="K63" s="39"/>
      <c r="L63" s="23"/>
    </row>
    <row r="67" s="22" customFormat="true" ht="7" hidden="false" customHeight="true" outlineLevel="0" collapsed="false">
      <c r="B67" s="40"/>
      <c r="C67" s="41"/>
      <c r="D67" s="41"/>
      <c r="E67" s="41"/>
      <c r="F67" s="41"/>
      <c r="G67" s="41"/>
      <c r="H67" s="41"/>
      <c r="I67" s="123"/>
      <c r="J67" s="41"/>
      <c r="K67" s="41"/>
      <c r="L67" s="23"/>
    </row>
    <row r="68" s="22" customFormat="true" ht="25" hidden="false" customHeight="true" outlineLevel="0" collapsed="false">
      <c r="B68" s="23"/>
      <c r="C68" s="7" t="s">
        <v>149</v>
      </c>
      <c r="I68" s="99"/>
      <c r="L68" s="23"/>
    </row>
    <row r="69" s="22" customFormat="true" ht="7" hidden="false" customHeight="true" outlineLevel="0" collapsed="false">
      <c r="B69" s="23"/>
      <c r="I69" s="99"/>
      <c r="L69" s="23"/>
    </row>
    <row r="70" s="22" customFormat="true" ht="12" hidden="false" customHeight="true" outlineLevel="0" collapsed="false">
      <c r="B70" s="23"/>
      <c r="C70" s="15" t="s">
        <v>16</v>
      </c>
      <c r="I70" s="99"/>
      <c r="L70" s="23"/>
    </row>
    <row r="71" s="22" customFormat="true" ht="16.5" hidden="false" customHeight="true" outlineLevel="0" collapsed="false">
      <c r="B71" s="23"/>
      <c r="E71" s="98" t="str">
        <f aca="false">E7</f>
        <v>Rekonstrukce MŠ Štěpánov</v>
      </c>
      <c r="F71" s="98"/>
      <c r="G71" s="98"/>
      <c r="H71" s="98"/>
      <c r="I71" s="99"/>
      <c r="L71" s="23"/>
    </row>
    <row r="72" s="22" customFormat="true" ht="12" hidden="false" customHeight="true" outlineLevel="0" collapsed="false">
      <c r="B72" s="23"/>
      <c r="C72" s="15" t="s">
        <v>109</v>
      </c>
      <c r="I72" s="99"/>
      <c r="L72" s="23"/>
    </row>
    <row r="73" s="22" customFormat="true" ht="16.5" hidden="false" customHeight="true" outlineLevel="0" collapsed="false">
      <c r="B73" s="23"/>
      <c r="E73" s="100" t="str">
        <f aca="false">E9</f>
        <v>9-09 - PS 04 - Plošina</v>
      </c>
      <c r="F73" s="100"/>
      <c r="G73" s="100"/>
      <c r="H73" s="100"/>
      <c r="I73" s="99"/>
      <c r="L73" s="23"/>
    </row>
    <row r="74" s="22" customFormat="true" ht="7" hidden="false" customHeight="true" outlineLevel="0" collapsed="false">
      <c r="B74" s="23"/>
      <c r="I74" s="99"/>
      <c r="L74" s="23"/>
    </row>
    <row r="75" s="22" customFormat="true" ht="12" hidden="false" customHeight="true" outlineLevel="0" collapsed="false">
      <c r="B75" s="23"/>
      <c r="C75" s="15" t="s">
        <v>21</v>
      </c>
      <c r="F75" s="16" t="str">
        <f aca="false">F12</f>
        <v>Štěpánov</v>
      </c>
      <c r="I75" s="101" t="s">
        <v>23</v>
      </c>
      <c r="J75" s="102" t="str">
        <f aca="false">IF(J12="","",J12)</f>
        <v>30. 3. 2020</v>
      </c>
      <c r="L75" s="23"/>
    </row>
    <row r="76" s="22" customFormat="true" ht="7" hidden="false" customHeight="true" outlineLevel="0" collapsed="false">
      <c r="B76" s="23"/>
      <c r="I76" s="99"/>
      <c r="L76" s="23"/>
    </row>
    <row r="77" s="22" customFormat="true" ht="28" hidden="false" customHeight="true" outlineLevel="0" collapsed="false">
      <c r="B77" s="23"/>
      <c r="C77" s="15" t="s">
        <v>25</v>
      </c>
      <c r="F77" s="16" t="str">
        <f aca="false">E15</f>
        <v>Obec Štěpánov, Horní 444/7, Štěpánov</v>
      </c>
      <c r="I77" s="101" t="s">
        <v>33</v>
      </c>
      <c r="J77" s="124" t="str">
        <f aca="false">E21</f>
        <v>SPZ DESIGN, s.r.o</v>
      </c>
      <c r="L77" s="23"/>
    </row>
    <row r="78" s="22" customFormat="true" ht="15.25" hidden="false" customHeight="true" outlineLevel="0" collapsed="false">
      <c r="B78" s="23"/>
      <c r="C78" s="15" t="s">
        <v>31</v>
      </c>
      <c r="F78" s="16" t="str">
        <f aca="false">IF(E18="","",E18)</f>
        <v>Vyplň údaj</v>
      </c>
      <c r="I78" s="101" t="s">
        <v>35</v>
      </c>
      <c r="J78" s="124" t="str">
        <f aca="false">E24</f>
        <v>Ing.Zavadil</v>
      </c>
      <c r="L78" s="23"/>
    </row>
    <row r="79" s="22" customFormat="true" ht="10.25" hidden="false" customHeight="true" outlineLevel="0" collapsed="false">
      <c r="B79" s="23"/>
      <c r="I79" s="99"/>
      <c r="L79" s="23"/>
    </row>
    <row r="80" s="141" customFormat="true" ht="29.25" hidden="false" customHeight="true" outlineLevel="0" collapsed="false">
      <c r="B80" s="142"/>
      <c r="C80" s="143" t="s">
        <v>150</v>
      </c>
      <c r="D80" s="144" t="s">
        <v>58</v>
      </c>
      <c r="E80" s="144" t="s">
        <v>54</v>
      </c>
      <c r="F80" s="144" t="s">
        <v>55</v>
      </c>
      <c r="G80" s="144" t="s">
        <v>151</v>
      </c>
      <c r="H80" s="144" t="s">
        <v>152</v>
      </c>
      <c r="I80" s="145" t="s">
        <v>153</v>
      </c>
      <c r="J80" s="144" t="s">
        <v>114</v>
      </c>
      <c r="K80" s="146" t="s">
        <v>154</v>
      </c>
      <c r="L80" s="142"/>
      <c r="M80" s="61"/>
      <c r="N80" s="62" t="s">
        <v>43</v>
      </c>
      <c r="O80" s="62" t="s">
        <v>155</v>
      </c>
      <c r="P80" s="62" t="s">
        <v>156</v>
      </c>
      <c r="Q80" s="62" t="s">
        <v>157</v>
      </c>
      <c r="R80" s="62" t="s">
        <v>158</v>
      </c>
      <c r="S80" s="62" t="s">
        <v>159</v>
      </c>
      <c r="T80" s="62" t="s">
        <v>160</v>
      </c>
      <c r="U80" s="63" t="s">
        <v>161</v>
      </c>
    </row>
    <row r="81" s="22" customFormat="true" ht="23" hidden="false" customHeight="true" outlineLevel="0" collapsed="false">
      <c r="B81" s="23"/>
      <c r="C81" s="67" t="s">
        <v>162</v>
      </c>
      <c r="I81" s="99"/>
      <c r="J81" s="147" t="n">
        <f aca="false">BK81</f>
        <v>0</v>
      </c>
      <c r="L81" s="23"/>
      <c r="M81" s="64"/>
      <c r="N81" s="52"/>
      <c r="O81" s="52"/>
      <c r="P81" s="148" t="n">
        <f aca="false">P82</f>
        <v>0</v>
      </c>
      <c r="Q81" s="52"/>
      <c r="R81" s="148" t="n">
        <f aca="false">R82</f>
        <v>0</v>
      </c>
      <c r="S81" s="52"/>
      <c r="T81" s="148" t="n">
        <f aca="false">T82</f>
        <v>0</v>
      </c>
      <c r="U81" s="53"/>
      <c r="AT81" s="3" t="s">
        <v>72</v>
      </c>
      <c r="AU81" s="3" t="s">
        <v>115</v>
      </c>
      <c r="BK81" s="149" t="n">
        <f aca="false">BK82</f>
        <v>0</v>
      </c>
    </row>
    <row r="82" s="150" customFormat="true" ht="26" hidden="false" customHeight="true" outlineLevel="0" collapsed="false">
      <c r="B82" s="151"/>
      <c r="D82" s="152" t="s">
        <v>72</v>
      </c>
      <c r="E82" s="153" t="s">
        <v>262</v>
      </c>
      <c r="F82" s="153" t="s">
        <v>2982</v>
      </c>
      <c r="I82" s="154"/>
      <c r="J82" s="155" t="n">
        <f aca="false">BK82</f>
        <v>0</v>
      </c>
      <c r="L82" s="151"/>
      <c r="M82" s="156"/>
      <c r="N82" s="157"/>
      <c r="O82" s="157"/>
      <c r="P82" s="158" t="n">
        <f aca="false">P83</f>
        <v>0</v>
      </c>
      <c r="Q82" s="157"/>
      <c r="R82" s="158" t="n">
        <f aca="false">R83</f>
        <v>0</v>
      </c>
      <c r="S82" s="157"/>
      <c r="T82" s="158" t="n">
        <f aca="false">T83</f>
        <v>0</v>
      </c>
      <c r="U82" s="159"/>
      <c r="AR82" s="152" t="s">
        <v>184</v>
      </c>
      <c r="AT82" s="160" t="s">
        <v>72</v>
      </c>
      <c r="AU82" s="160" t="s">
        <v>73</v>
      </c>
      <c r="AY82" s="152" t="s">
        <v>165</v>
      </c>
      <c r="BK82" s="161" t="n">
        <f aca="false">BK83</f>
        <v>0</v>
      </c>
    </row>
    <row r="83" s="150" customFormat="true" ht="23" hidden="false" customHeight="true" outlineLevel="0" collapsed="false">
      <c r="B83" s="151"/>
      <c r="D83" s="152" t="s">
        <v>72</v>
      </c>
      <c r="E83" s="162" t="s">
        <v>2983</v>
      </c>
      <c r="F83" s="162" t="s">
        <v>2984</v>
      </c>
      <c r="I83" s="154"/>
      <c r="J83" s="163" t="n">
        <f aca="false">BK83</f>
        <v>0</v>
      </c>
      <c r="L83" s="151"/>
      <c r="M83" s="156"/>
      <c r="N83" s="157"/>
      <c r="O83" s="157"/>
      <c r="P83" s="158" t="n">
        <f aca="false">SUM(P84:P85)</f>
        <v>0</v>
      </c>
      <c r="Q83" s="157"/>
      <c r="R83" s="158" t="n">
        <f aca="false">SUM(R84:R85)</f>
        <v>0</v>
      </c>
      <c r="S83" s="157"/>
      <c r="T83" s="158" t="n">
        <f aca="false">SUM(T84:T85)</f>
        <v>0</v>
      </c>
      <c r="U83" s="159"/>
      <c r="AR83" s="152" t="s">
        <v>184</v>
      </c>
      <c r="AT83" s="160" t="s">
        <v>72</v>
      </c>
      <c r="AU83" s="160" t="s">
        <v>81</v>
      </c>
      <c r="AY83" s="152" t="s">
        <v>165</v>
      </c>
      <c r="BK83" s="161" t="n">
        <f aca="false">SUM(BK84:BK85)</f>
        <v>0</v>
      </c>
    </row>
    <row r="84" s="22" customFormat="true" ht="60" hidden="false" customHeight="true" outlineLevel="0" collapsed="false">
      <c r="B84" s="164"/>
      <c r="C84" s="165" t="s">
        <v>81</v>
      </c>
      <c r="D84" s="165" t="s">
        <v>167</v>
      </c>
      <c r="E84" s="166" t="s">
        <v>2986</v>
      </c>
      <c r="F84" s="167" t="s">
        <v>3843</v>
      </c>
      <c r="G84" s="168" t="s">
        <v>1908</v>
      </c>
      <c r="H84" s="169" t="n">
        <v>1</v>
      </c>
      <c r="I84" s="170"/>
      <c r="J84" s="171" t="n">
        <f aca="false">ROUND(I84*H84,2)</f>
        <v>0</v>
      </c>
      <c r="K84" s="167"/>
      <c r="L84" s="23"/>
      <c r="M84" s="172"/>
      <c r="N84" s="173" t="s">
        <v>44</v>
      </c>
      <c r="O84" s="54"/>
      <c r="P84" s="174" t="n">
        <f aca="false">O84*H84</f>
        <v>0</v>
      </c>
      <c r="Q84" s="174" t="n">
        <v>0</v>
      </c>
      <c r="R84" s="174" t="n">
        <f aca="false">Q84*H84</f>
        <v>0</v>
      </c>
      <c r="S84" s="174" t="n">
        <v>0</v>
      </c>
      <c r="T84" s="174" t="n">
        <f aca="false">S84*H84</f>
        <v>0</v>
      </c>
      <c r="U84" s="175"/>
      <c r="AR84" s="176" t="s">
        <v>683</v>
      </c>
      <c r="AT84" s="176" t="s">
        <v>167</v>
      </c>
      <c r="AU84" s="176" t="s">
        <v>83</v>
      </c>
      <c r="AY84" s="3" t="s">
        <v>165</v>
      </c>
      <c r="BE84" s="177" t="n">
        <f aca="false">IF(N84="základní",J84,0)</f>
        <v>0</v>
      </c>
      <c r="BF84" s="177" t="n">
        <f aca="false">IF(N84="snížená",J84,0)</f>
        <v>0</v>
      </c>
      <c r="BG84" s="177" t="n">
        <f aca="false">IF(N84="zákl. přenesená",J84,0)</f>
        <v>0</v>
      </c>
      <c r="BH84" s="177" t="n">
        <f aca="false">IF(N84="sníž. přenesená",J84,0)</f>
        <v>0</v>
      </c>
      <c r="BI84" s="177" t="n">
        <f aca="false">IF(N84="nulová",J84,0)</f>
        <v>0</v>
      </c>
      <c r="BJ84" s="3" t="s">
        <v>81</v>
      </c>
      <c r="BK84" s="177" t="n">
        <f aca="false">ROUND(I84*H84,2)</f>
        <v>0</v>
      </c>
      <c r="BL84" s="3" t="s">
        <v>683</v>
      </c>
      <c r="BM84" s="176" t="s">
        <v>3844</v>
      </c>
    </row>
    <row r="85" s="22" customFormat="true" ht="24" hidden="false" customHeight="true" outlineLevel="0" collapsed="false">
      <c r="B85" s="164"/>
      <c r="C85" s="165" t="s">
        <v>83</v>
      </c>
      <c r="D85" s="165" t="s">
        <v>167</v>
      </c>
      <c r="E85" s="166" t="s">
        <v>3845</v>
      </c>
      <c r="F85" s="167" t="s">
        <v>3708</v>
      </c>
      <c r="G85" s="168" t="s">
        <v>2997</v>
      </c>
      <c r="H85" s="169" t="n">
        <v>40</v>
      </c>
      <c r="I85" s="170"/>
      <c r="J85" s="171" t="n">
        <f aca="false">ROUND(I85*H85,2)</f>
        <v>0</v>
      </c>
      <c r="K85" s="167"/>
      <c r="L85" s="23"/>
      <c r="M85" s="226"/>
      <c r="N85" s="227" t="s">
        <v>44</v>
      </c>
      <c r="O85" s="228"/>
      <c r="P85" s="229" t="n">
        <f aca="false">O85*H85</f>
        <v>0</v>
      </c>
      <c r="Q85" s="229" t="n">
        <v>0</v>
      </c>
      <c r="R85" s="229" t="n">
        <f aca="false">Q85*H85</f>
        <v>0</v>
      </c>
      <c r="S85" s="229" t="n">
        <v>0</v>
      </c>
      <c r="T85" s="229" t="n">
        <f aca="false">S85*H85</f>
        <v>0</v>
      </c>
      <c r="U85" s="230"/>
      <c r="AR85" s="176" t="s">
        <v>683</v>
      </c>
      <c r="AT85" s="176" t="s">
        <v>167</v>
      </c>
      <c r="AU85" s="176" t="s">
        <v>83</v>
      </c>
      <c r="AY85" s="3" t="s">
        <v>165</v>
      </c>
      <c r="BE85" s="177" t="n">
        <f aca="false">IF(N85="základní",J85,0)</f>
        <v>0</v>
      </c>
      <c r="BF85" s="177" t="n">
        <f aca="false">IF(N85="snížená",J85,0)</f>
        <v>0</v>
      </c>
      <c r="BG85" s="177" t="n">
        <f aca="false">IF(N85="zákl. přenesená",J85,0)</f>
        <v>0</v>
      </c>
      <c r="BH85" s="177" t="n">
        <f aca="false">IF(N85="sníž. přenesená",J85,0)</f>
        <v>0</v>
      </c>
      <c r="BI85" s="177" t="n">
        <f aca="false">IF(N85="nulová",J85,0)</f>
        <v>0</v>
      </c>
      <c r="BJ85" s="3" t="s">
        <v>81</v>
      </c>
      <c r="BK85" s="177" t="n">
        <f aca="false">ROUND(I85*H85,2)</f>
        <v>0</v>
      </c>
      <c r="BL85" s="3" t="s">
        <v>683</v>
      </c>
      <c r="BM85" s="176" t="s">
        <v>3846</v>
      </c>
    </row>
    <row r="86" s="22" customFormat="true" ht="7" hidden="false" customHeight="true" outlineLevel="0" collapsed="false">
      <c r="B86" s="38"/>
      <c r="C86" s="39"/>
      <c r="D86" s="39"/>
      <c r="E86" s="39"/>
      <c r="F86" s="39"/>
      <c r="G86" s="39"/>
      <c r="H86" s="39"/>
      <c r="I86" s="122"/>
      <c r="J86" s="39"/>
      <c r="K86" s="39"/>
      <c r="L86" s="23"/>
    </row>
  </sheetData>
  <sheetProtection algorithmName="SHA-512" hashValue="jDqjvGWx637ic9D2tA8zhPBb/gMnQtxZCjmH3Xc7OcbCrk//yrCNwaXdDLIvGW9baua+SGV6C+KM/dGI9FPNdg==" saltValue="aTqIj/U+31PsHZyDm0NuDg==" spinCount="100000" sheet="true" objects="true" scenarios="true"/>
  <autoFilter ref="C80:K85"/>
  <mergeCells count="9">
    <mergeCell ref="L2:V2"/>
    <mergeCell ref="E7:H7"/>
    <mergeCell ref="E9:H9"/>
    <mergeCell ref="E18:H18"/>
    <mergeCell ref="E27:H27"/>
    <mergeCell ref="E48:H48"/>
    <mergeCell ref="E50:H50"/>
    <mergeCell ref="E71:H71"/>
    <mergeCell ref="E73:H73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396"/>
  <sheetViews>
    <sheetView showFormulas="false" showGridLines="false" showRowColHeaders="true" showZeros="true" rightToLeft="false" tabSelected="false" showOutlineSymbols="true" defaultGridColor="true" view="normal" topLeftCell="A250" colorId="64" zoomScale="100" zoomScaleNormal="100" zoomScalePageLayoutView="100" workbookViewId="0">
      <selection pane="topLeft" activeCell="F284" activeCellId="0" sqref="F284"/>
    </sheetView>
  </sheetViews>
  <sheetFormatPr defaultColWidth="8.76953125" defaultRowHeight="11" zeroHeight="false" outlineLevelRow="0" outlineLevelCol="0"/>
  <cols>
    <col collapsed="false" customWidth="true" hidden="false" outlineLevel="0" max="1" min="1" style="0" width="8.25"/>
    <col collapsed="false" customWidth="true" hidden="false" outlineLevel="0" max="2" min="2" style="0" width="1.75"/>
    <col collapsed="false" customWidth="true" hidden="false" outlineLevel="0" max="4" min="3" style="0" width="4.25"/>
    <col collapsed="false" customWidth="true" hidden="false" outlineLevel="0" max="5" min="5" style="0" width="17.25"/>
    <col collapsed="false" customWidth="true" hidden="false" outlineLevel="0" max="6" min="6" style="0" width="50.75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95" width="20.25"/>
    <col collapsed="false" customWidth="true" hidden="false" outlineLevel="0" max="11" min="10" style="0" width="20.25"/>
    <col collapsed="false" customWidth="true" hidden="false" outlineLevel="0" max="12" min="12" style="0" width="9.25"/>
    <col collapsed="false" customWidth="true" hidden="true" outlineLevel="0" max="13" min="13" style="0" width="10.75"/>
    <col collapsed="false" customWidth="true" hidden="true" outlineLevel="0" max="14" min="14" style="0" width="9.25"/>
    <col collapsed="false" customWidth="true" hidden="true" outlineLevel="0" max="21" min="15" style="0" width="14.25"/>
    <col collapsed="false" customWidth="true" hidden="false" outlineLevel="0" max="22" min="22" style="0" width="12.25"/>
    <col collapsed="false" customWidth="true" hidden="false" outlineLevel="0" max="23" min="23" style="0" width="16.25"/>
    <col collapsed="false" customWidth="true" hidden="false" outlineLevel="0" max="24" min="24" style="0" width="12.25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5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5"/>
    <col collapsed="false" customWidth="true" hidden="true" outlineLevel="0" max="65" min="44" style="0" width="9.25"/>
  </cols>
  <sheetData>
    <row r="2" customFormat="false" ht="37" hidden="false" customHeight="true" outlineLevel="0" collapsed="false"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101</v>
      </c>
    </row>
    <row r="3" customFormat="false" ht="7" hidden="false" customHeight="true" outlineLevel="0" collapsed="false">
      <c r="B3" s="4"/>
      <c r="C3" s="5"/>
      <c r="D3" s="5"/>
      <c r="E3" s="5"/>
      <c r="F3" s="5"/>
      <c r="G3" s="5"/>
      <c r="H3" s="5"/>
      <c r="I3" s="96"/>
      <c r="J3" s="5"/>
      <c r="K3" s="5"/>
      <c r="L3" s="6"/>
      <c r="AT3" s="3" t="s">
        <v>83</v>
      </c>
    </row>
    <row r="4" customFormat="false" ht="25" hidden="false" customHeight="true" outlineLevel="0" collapsed="false">
      <c r="B4" s="6"/>
      <c r="D4" s="7" t="s">
        <v>108</v>
      </c>
      <c r="L4" s="6"/>
      <c r="M4" s="97" t="s">
        <v>10</v>
      </c>
      <c r="AT4" s="3" t="s">
        <v>3</v>
      </c>
    </row>
    <row r="5" customFormat="false" ht="7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16</v>
      </c>
      <c r="L6" s="6"/>
    </row>
    <row r="7" customFormat="false" ht="16.5" hidden="false" customHeight="true" outlineLevel="0" collapsed="false">
      <c r="B7" s="6"/>
      <c r="E7" s="98" t="str">
        <f aca="false">'Rekapitulace stavby'!K6</f>
        <v>Rekonstrukce MŠ Štěpánov</v>
      </c>
      <c r="F7" s="98"/>
      <c r="G7" s="98"/>
      <c r="H7" s="98"/>
      <c r="L7" s="6"/>
    </row>
    <row r="8" s="22" customFormat="true" ht="12" hidden="false" customHeight="true" outlineLevel="0" collapsed="false">
      <c r="B8" s="23"/>
      <c r="D8" s="15" t="s">
        <v>109</v>
      </c>
      <c r="I8" s="99"/>
      <c r="L8" s="23"/>
    </row>
    <row r="9" s="22" customFormat="true" ht="37" hidden="false" customHeight="true" outlineLevel="0" collapsed="false">
      <c r="B9" s="23"/>
      <c r="E9" s="100" t="s">
        <v>3847</v>
      </c>
      <c r="F9" s="100"/>
      <c r="G9" s="100"/>
      <c r="H9" s="100"/>
      <c r="I9" s="99"/>
      <c r="L9" s="23"/>
    </row>
    <row r="10" s="22" customFormat="true" ht="11" hidden="false" customHeight="false" outlineLevel="0" collapsed="false">
      <c r="B10" s="23"/>
      <c r="I10" s="99"/>
      <c r="L10" s="23"/>
    </row>
    <row r="11" s="22" customFormat="true" ht="12" hidden="false" customHeight="true" outlineLevel="0" collapsed="false">
      <c r="B11" s="23"/>
      <c r="D11" s="15" t="s">
        <v>18</v>
      </c>
      <c r="F11" s="16" t="s">
        <v>19</v>
      </c>
      <c r="I11" s="101" t="s">
        <v>20</v>
      </c>
      <c r="J11" s="16"/>
      <c r="L11" s="23"/>
    </row>
    <row r="12" s="22" customFormat="true" ht="12" hidden="false" customHeight="true" outlineLevel="0" collapsed="false">
      <c r="B12" s="23"/>
      <c r="D12" s="15" t="s">
        <v>21</v>
      </c>
      <c r="F12" s="16" t="s">
        <v>22</v>
      </c>
      <c r="I12" s="101" t="s">
        <v>23</v>
      </c>
      <c r="J12" s="102" t="str">
        <f aca="false">'Rekapitulace stavby'!AN8</f>
        <v>30. 3. 2020</v>
      </c>
      <c r="L12" s="23"/>
    </row>
    <row r="13" s="22" customFormat="true" ht="11" hidden="false" customHeight="true" outlineLevel="0" collapsed="false">
      <c r="B13" s="23"/>
      <c r="I13" s="99"/>
      <c r="L13" s="23"/>
    </row>
    <row r="14" s="22" customFormat="true" ht="12" hidden="false" customHeight="true" outlineLevel="0" collapsed="false">
      <c r="B14" s="23"/>
      <c r="D14" s="15" t="s">
        <v>25</v>
      </c>
      <c r="I14" s="101" t="s">
        <v>26</v>
      </c>
      <c r="J14" s="16" t="s">
        <v>27</v>
      </c>
      <c r="L14" s="23"/>
    </row>
    <row r="15" s="22" customFormat="true" ht="18" hidden="false" customHeight="true" outlineLevel="0" collapsed="false">
      <c r="B15" s="23"/>
      <c r="E15" s="16" t="s">
        <v>28</v>
      </c>
      <c r="I15" s="101" t="s">
        <v>29</v>
      </c>
      <c r="J15" s="16" t="s">
        <v>30</v>
      </c>
      <c r="L15" s="23"/>
    </row>
    <row r="16" s="22" customFormat="true" ht="7" hidden="false" customHeight="true" outlineLevel="0" collapsed="false">
      <c r="B16" s="23"/>
      <c r="I16" s="99"/>
      <c r="L16" s="23"/>
    </row>
    <row r="17" s="22" customFormat="true" ht="12" hidden="false" customHeight="true" outlineLevel="0" collapsed="false">
      <c r="B17" s="23"/>
      <c r="D17" s="15" t="s">
        <v>31</v>
      </c>
      <c r="I17" s="101" t="s">
        <v>26</v>
      </c>
      <c r="J17" s="17" t="str">
        <f aca="false">'Rekapitulace stavby'!AN13</f>
        <v>Vyplň údaj</v>
      </c>
      <c r="L17" s="23"/>
    </row>
    <row r="18" s="22" customFormat="true" ht="18" hidden="false" customHeight="true" outlineLevel="0" collapsed="false">
      <c r="B18" s="23"/>
      <c r="E18" s="103" t="str">
        <f aca="false">'Rekapitulace stavby'!E14</f>
        <v>Vyplň údaj</v>
      </c>
      <c r="F18" s="103"/>
      <c r="G18" s="103"/>
      <c r="H18" s="103"/>
      <c r="I18" s="101" t="s">
        <v>29</v>
      </c>
      <c r="J18" s="17" t="str">
        <f aca="false">'Rekapitulace stavby'!AN14</f>
        <v>Vyplň údaj</v>
      </c>
      <c r="L18" s="23"/>
    </row>
    <row r="19" s="22" customFormat="true" ht="7" hidden="false" customHeight="true" outlineLevel="0" collapsed="false">
      <c r="B19" s="23"/>
      <c r="I19" s="99"/>
      <c r="L19" s="23"/>
    </row>
    <row r="20" s="22" customFormat="true" ht="12" hidden="false" customHeight="true" outlineLevel="0" collapsed="false">
      <c r="B20" s="23"/>
      <c r="D20" s="15" t="s">
        <v>33</v>
      </c>
      <c r="I20" s="101" t="s">
        <v>26</v>
      </c>
      <c r="J20" s="16" t="s">
        <v>27</v>
      </c>
      <c r="L20" s="23"/>
    </row>
    <row r="21" s="22" customFormat="true" ht="18" hidden="false" customHeight="true" outlineLevel="0" collapsed="false">
      <c r="B21" s="23"/>
      <c r="E21" s="16" t="s">
        <v>34</v>
      </c>
      <c r="I21" s="101" t="s">
        <v>29</v>
      </c>
      <c r="J21" s="16" t="s">
        <v>30</v>
      </c>
      <c r="L21" s="23"/>
    </row>
    <row r="22" s="22" customFormat="true" ht="7" hidden="false" customHeight="true" outlineLevel="0" collapsed="false">
      <c r="B22" s="23"/>
      <c r="I22" s="99"/>
      <c r="L22" s="23"/>
    </row>
    <row r="23" s="22" customFormat="true" ht="12" hidden="false" customHeight="true" outlineLevel="0" collapsed="false">
      <c r="B23" s="23"/>
      <c r="D23" s="15" t="s">
        <v>35</v>
      </c>
      <c r="I23" s="101" t="s">
        <v>26</v>
      </c>
      <c r="J23" s="16" t="s">
        <v>27</v>
      </c>
      <c r="L23" s="23"/>
    </row>
    <row r="24" s="22" customFormat="true" ht="18" hidden="false" customHeight="true" outlineLevel="0" collapsed="false">
      <c r="B24" s="23"/>
      <c r="E24" s="16" t="s">
        <v>36</v>
      </c>
      <c r="I24" s="101" t="s">
        <v>29</v>
      </c>
      <c r="J24" s="16" t="s">
        <v>30</v>
      </c>
      <c r="L24" s="23"/>
    </row>
    <row r="25" s="22" customFormat="true" ht="7" hidden="false" customHeight="true" outlineLevel="0" collapsed="false">
      <c r="B25" s="23"/>
      <c r="I25" s="99"/>
      <c r="L25" s="23"/>
    </row>
    <row r="26" s="22" customFormat="true" ht="12" hidden="false" customHeight="true" outlineLevel="0" collapsed="false">
      <c r="B26" s="23"/>
      <c r="D26" s="15" t="s">
        <v>37</v>
      </c>
      <c r="I26" s="99"/>
      <c r="L26" s="23"/>
    </row>
    <row r="27" s="104" customFormat="true" ht="16.5" hidden="false" customHeight="true" outlineLevel="0" collapsed="false">
      <c r="B27" s="105"/>
      <c r="E27" s="20" t="s">
        <v>111</v>
      </c>
      <c r="F27" s="20"/>
      <c r="G27" s="20"/>
      <c r="H27" s="20"/>
      <c r="I27" s="106"/>
      <c r="L27" s="105"/>
    </row>
    <row r="28" s="22" customFormat="true" ht="7" hidden="false" customHeight="true" outlineLevel="0" collapsed="false">
      <c r="B28" s="23"/>
      <c r="I28" s="99"/>
      <c r="L28" s="23"/>
    </row>
    <row r="29" s="22" customFormat="true" ht="7" hidden="false" customHeight="true" outlineLevel="0" collapsed="false">
      <c r="B29" s="23"/>
      <c r="D29" s="52"/>
      <c r="E29" s="52"/>
      <c r="F29" s="52"/>
      <c r="G29" s="52"/>
      <c r="H29" s="52"/>
      <c r="I29" s="107"/>
      <c r="J29" s="52"/>
      <c r="K29" s="52"/>
      <c r="L29" s="23"/>
    </row>
    <row r="30" s="22" customFormat="true" ht="25.25" hidden="false" customHeight="true" outlineLevel="0" collapsed="false">
      <c r="B30" s="23"/>
      <c r="D30" s="108" t="s">
        <v>39</v>
      </c>
      <c r="I30" s="99"/>
      <c r="J30" s="109" t="n">
        <f aca="false">ROUND(J91, 2)</f>
        <v>0</v>
      </c>
      <c r="L30" s="23"/>
    </row>
    <row r="31" s="22" customFormat="true" ht="7" hidden="false" customHeight="true" outlineLevel="0" collapsed="false">
      <c r="B31" s="23"/>
      <c r="D31" s="52"/>
      <c r="E31" s="52"/>
      <c r="F31" s="52"/>
      <c r="G31" s="52"/>
      <c r="H31" s="52"/>
      <c r="I31" s="107"/>
      <c r="J31" s="52"/>
      <c r="K31" s="52"/>
      <c r="L31" s="23"/>
    </row>
    <row r="32" s="22" customFormat="true" ht="14.5" hidden="false" customHeight="true" outlineLevel="0" collapsed="false">
      <c r="B32" s="23"/>
      <c r="F32" s="110" t="s">
        <v>41</v>
      </c>
      <c r="I32" s="111" t="s">
        <v>40</v>
      </c>
      <c r="J32" s="110" t="s">
        <v>42</v>
      </c>
      <c r="L32" s="23"/>
    </row>
    <row r="33" s="22" customFormat="true" ht="14.5" hidden="false" customHeight="true" outlineLevel="0" collapsed="false">
      <c r="B33" s="23"/>
      <c r="D33" s="112" t="s">
        <v>43</v>
      </c>
      <c r="E33" s="15" t="s">
        <v>44</v>
      </c>
      <c r="F33" s="113" t="n">
        <f aca="false">ROUND((SUM(BE91:BE395)),  2)</f>
        <v>0</v>
      </c>
      <c r="I33" s="114" t="n">
        <v>0.21</v>
      </c>
      <c r="J33" s="113" t="n">
        <f aca="false">ROUND(((SUM(BE91:BE395))*I33),  2)</f>
        <v>0</v>
      </c>
      <c r="L33" s="23"/>
    </row>
    <row r="34" s="22" customFormat="true" ht="14.5" hidden="false" customHeight="true" outlineLevel="0" collapsed="false">
      <c r="B34" s="23"/>
      <c r="E34" s="15" t="s">
        <v>45</v>
      </c>
      <c r="F34" s="113" t="n">
        <f aca="false">ROUND((SUM(BF91:BF395)),  2)</f>
        <v>0</v>
      </c>
      <c r="I34" s="114" t="n">
        <v>0.15</v>
      </c>
      <c r="J34" s="113" t="n">
        <f aca="false">ROUND(((SUM(BF91:BF395))*I34),  2)</f>
        <v>0</v>
      </c>
      <c r="L34" s="23"/>
    </row>
    <row r="35" s="22" customFormat="true" ht="14.5" hidden="true" customHeight="true" outlineLevel="0" collapsed="false">
      <c r="B35" s="23"/>
      <c r="E35" s="15" t="s">
        <v>46</v>
      </c>
      <c r="F35" s="113" t="n">
        <f aca="false">ROUND((SUM(BG91:BG395)),  2)</f>
        <v>0</v>
      </c>
      <c r="I35" s="114" t="n">
        <v>0.21</v>
      </c>
      <c r="J35" s="113" t="n">
        <f aca="false">0</f>
        <v>0</v>
      </c>
      <c r="L35" s="23"/>
    </row>
    <row r="36" s="22" customFormat="true" ht="14.5" hidden="true" customHeight="true" outlineLevel="0" collapsed="false">
      <c r="B36" s="23"/>
      <c r="E36" s="15" t="s">
        <v>47</v>
      </c>
      <c r="F36" s="113" t="n">
        <f aca="false">ROUND((SUM(BH91:BH395)),  2)</f>
        <v>0</v>
      </c>
      <c r="I36" s="114" t="n">
        <v>0.15</v>
      </c>
      <c r="J36" s="113" t="n">
        <f aca="false">0</f>
        <v>0</v>
      </c>
      <c r="L36" s="23"/>
    </row>
    <row r="37" s="22" customFormat="true" ht="14.5" hidden="true" customHeight="true" outlineLevel="0" collapsed="false">
      <c r="B37" s="23"/>
      <c r="E37" s="15" t="s">
        <v>48</v>
      </c>
      <c r="F37" s="113" t="n">
        <f aca="false">ROUND((SUM(BI91:BI395)),  2)</f>
        <v>0</v>
      </c>
      <c r="I37" s="114" t="n">
        <v>0</v>
      </c>
      <c r="J37" s="113" t="n">
        <f aca="false">0</f>
        <v>0</v>
      </c>
      <c r="L37" s="23"/>
    </row>
    <row r="38" s="22" customFormat="true" ht="7" hidden="false" customHeight="true" outlineLevel="0" collapsed="false">
      <c r="B38" s="23"/>
      <c r="I38" s="99"/>
      <c r="L38" s="23"/>
    </row>
    <row r="39" s="22" customFormat="true" ht="25.25" hidden="false" customHeight="true" outlineLevel="0" collapsed="false">
      <c r="B39" s="23"/>
      <c r="C39" s="115"/>
      <c r="D39" s="116" t="s">
        <v>49</v>
      </c>
      <c r="E39" s="57"/>
      <c r="F39" s="57"/>
      <c r="G39" s="117" t="s">
        <v>50</v>
      </c>
      <c r="H39" s="118" t="s">
        <v>51</v>
      </c>
      <c r="I39" s="119"/>
      <c r="J39" s="120" t="n">
        <f aca="false">SUM(J30:J37)</f>
        <v>0</v>
      </c>
      <c r="K39" s="121"/>
      <c r="L39" s="23"/>
    </row>
    <row r="40" s="22" customFormat="true" ht="14.5" hidden="false" customHeight="true" outlineLevel="0" collapsed="false">
      <c r="B40" s="38"/>
      <c r="C40" s="39"/>
      <c r="D40" s="39"/>
      <c r="E40" s="39"/>
      <c r="F40" s="39"/>
      <c r="G40" s="39"/>
      <c r="H40" s="39"/>
      <c r="I40" s="122"/>
      <c r="J40" s="39"/>
      <c r="K40" s="39"/>
      <c r="L40" s="23"/>
    </row>
    <row r="44" s="22" customFormat="true" ht="7" hidden="false" customHeight="true" outlineLevel="0" collapsed="false">
      <c r="B44" s="40"/>
      <c r="C44" s="41"/>
      <c r="D44" s="41"/>
      <c r="E44" s="41"/>
      <c r="F44" s="41"/>
      <c r="G44" s="41"/>
      <c r="H44" s="41"/>
      <c r="I44" s="123"/>
      <c r="J44" s="41"/>
      <c r="K44" s="41"/>
      <c r="L44" s="23"/>
    </row>
    <row r="45" s="22" customFormat="true" ht="25" hidden="false" customHeight="true" outlineLevel="0" collapsed="false">
      <c r="B45" s="23"/>
      <c r="C45" s="7" t="s">
        <v>112</v>
      </c>
      <c r="I45" s="99"/>
      <c r="L45" s="23"/>
    </row>
    <row r="46" s="22" customFormat="true" ht="7" hidden="false" customHeight="true" outlineLevel="0" collapsed="false">
      <c r="B46" s="23"/>
      <c r="I46" s="99"/>
      <c r="L46" s="23"/>
    </row>
    <row r="47" s="22" customFormat="true" ht="12" hidden="false" customHeight="true" outlineLevel="0" collapsed="false">
      <c r="B47" s="23"/>
      <c r="C47" s="15" t="s">
        <v>16</v>
      </c>
      <c r="I47" s="99"/>
      <c r="L47" s="23"/>
    </row>
    <row r="48" s="22" customFormat="true" ht="16.5" hidden="false" customHeight="true" outlineLevel="0" collapsed="false">
      <c r="B48" s="23"/>
      <c r="E48" s="98" t="str">
        <f aca="false">E7</f>
        <v>Rekonstrukce MŠ Štěpánov</v>
      </c>
      <c r="F48" s="98"/>
      <c r="G48" s="98"/>
      <c r="H48" s="98"/>
      <c r="I48" s="99"/>
      <c r="L48" s="23"/>
    </row>
    <row r="49" s="22" customFormat="true" ht="12" hidden="false" customHeight="true" outlineLevel="0" collapsed="false">
      <c r="B49" s="23"/>
      <c r="C49" s="15" t="s">
        <v>109</v>
      </c>
      <c r="I49" s="99"/>
      <c r="L49" s="23"/>
    </row>
    <row r="50" s="22" customFormat="true" ht="16.5" hidden="false" customHeight="true" outlineLevel="0" collapsed="false">
      <c r="B50" s="23"/>
      <c r="E50" s="100" t="str">
        <f aca="false">E9</f>
        <v>9-10 - SO 02 - Venkovní úpravy</v>
      </c>
      <c r="F50" s="100"/>
      <c r="G50" s="100"/>
      <c r="H50" s="100"/>
      <c r="I50" s="99"/>
      <c r="L50" s="23"/>
    </row>
    <row r="51" s="22" customFormat="true" ht="7" hidden="false" customHeight="true" outlineLevel="0" collapsed="false">
      <c r="B51" s="23"/>
      <c r="I51" s="99"/>
      <c r="L51" s="23"/>
    </row>
    <row r="52" s="22" customFormat="true" ht="12" hidden="false" customHeight="true" outlineLevel="0" collapsed="false">
      <c r="B52" s="23"/>
      <c r="C52" s="15" t="s">
        <v>21</v>
      </c>
      <c r="F52" s="16" t="str">
        <f aca="false">F12</f>
        <v>Štěpánov</v>
      </c>
      <c r="I52" s="101" t="s">
        <v>23</v>
      </c>
      <c r="J52" s="102" t="str">
        <f aca="false">IF(J12="","",J12)</f>
        <v>30. 3. 2020</v>
      </c>
      <c r="L52" s="23"/>
    </row>
    <row r="53" s="22" customFormat="true" ht="7" hidden="false" customHeight="true" outlineLevel="0" collapsed="false">
      <c r="B53" s="23"/>
      <c r="I53" s="99"/>
      <c r="L53" s="23"/>
    </row>
    <row r="54" s="22" customFormat="true" ht="28" hidden="false" customHeight="true" outlineLevel="0" collapsed="false">
      <c r="B54" s="23"/>
      <c r="C54" s="15" t="s">
        <v>25</v>
      </c>
      <c r="F54" s="16" t="str">
        <f aca="false">E15</f>
        <v>Obec Štěpánov, Horní 444/7, Štěpánov</v>
      </c>
      <c r="I54" s="101" t="s">
        <v>33</v>
      </c>
      <c r="J54" s="124" t="str">
        <f aca="false">E21</f>
        <v>SPZ DESIGN, s.r.o</v>
      </c>
      <c r="L54" s="23"/>
    </row>
    <row r="55" s="22" customFormat="true" ht="15.25" hidden="false" customHeight="true" outlineLevel="0" collapsed="false">
      <c r="B55" s="23"/>
      <c r="C55" s="15" t="s">
        <v>31</v>
      </c>
      <c r="F55" s="16" t="str">
        <f aca="false">IF(E18="","",E18)</f>
        <v>Vyplň údaj</v>
      </c>
      <c r="I55" s="101" t="s">
        <v>35</v>
      </c>
      <c r="J55" s="124" t="str">
        <f aca="false">E24</f>
        <v>Ing.Zavadil</v>
      </c>
      <c r="L55" s="23"/>
    </row>
    <row r="56" s="22" customFormat="true" ht="10.25" hidden="false" customHeight="true" outlineLevel="0" collapsed="false">
      <c r="B56" s="23"/>
      <c r="I56" s="99"/>
      <c r="L56" s="23"/>
    </row>
    <row r="57" s="22" customFormat="true" ht="29.25" hidden="false" customHeight="true" outlineLevel="0" collapsed="false">
      <c r="B57" s="23"/>
      <c r="C57" s="125" t="s">
        <v>113</v>
      </c>
      <c r="D57" s="115"/>
      <c r="E57" s="115"/>
      <c r="F57" s="115"/>
      <c r="G57" s="115"/>
      <c r="H57" s="115"/>
      <c r="I57" s="126"/>
      <c r="J57" s="127" t="s">
        <v>114</v>
      </c>
      <c r="K57" s="115"/>
      <c r="L57" s="23"/>
    </row>
    <row r="58" s="22" customFormat="true" ht="10.25" hidden="false" customHeight="true" outlineLevel="0" collapsed="false">
      <c r="B58" s="23"/>
      <c r="I58" s="99"/>
      <c r="L58" s="23"/>
    </row>
    <row r="59" s="22" customFormat="true" ht="23" hidden="false" customHeight="true" outlineLevel="0" collapsed="false">
      <c r="B59" s="23"/>
      <c r="C59" s="128" t="s">
        <v>71</v>
      </c>
      <c r="I59" s="99"/>
      <c r="J59" s="109" t="n">
        <f aca="false">J91</f>
        <v>0</v>
      </c>
      <c r="L59" s="23"/>
      <c r="AU59" s="3" t="s">
        <v>115</v>
      </c>
    </row>
    <row r="60" s="129" customFormat="true" ht="25" hidden="false" customHeight="true" outlineLevel="0" collapsed="false">
      <c r="B60" s="130"/>
      <c r="D60" s="131" t="s">
        <v>116</v>
      </c>
      <c r="E60" s="132"/>
      <c r="F60" s="132"/>
      <c r="G60" s="132"/>
      <c r="H60" s="132"/>
      <c r="I60" s="133"/>
      <c r="J60" s="134" t="n">
        <f aca="false">J92</f>
        <v>0</v>
      </c>
      <c r="L60" s="130"/>
    </row>
    <row r="61" s="135" customFormat="true" ht="20" hidden="false" customHeight="true" outlineLevel="0" collapsed="false">
      <c r="B61" s="136"/>
      <c r="D61" s="137" t="s">
        <v>117</v>
      </c>
      <c r="E61" s="138"/>
      <c r="F61" s="138"/>
      <c r="G61" s="138"/>
      <c r="H61" s="138"/>
      <c r="I61" s="139"/>
      <c r="J61" s="140" t="n">
        <f aca="false">J93</f>
        <v>0</v>
      </c>
      <c r="L61" s="136"/>
    </row>
    <row r="62" s="135" customFormat="true" ht="20" hidden="false" customHeight="true" outlineLevel="0" collapsed="false">
      <c r="B62" s="136"/>
      <c r="D62" s="137" t="s">
        <v>119</v>
      </c>
      <c r="E62" s="138"/>
      <c r="F62" s="138"/>
      <c r="G62" s="138"/>
      <c r="H62" s="138"/>
      <c r="I62" s="139"/>
      <c r="J62" s="140" t="n">
        <f aca="false">J182</f>
        <v>0</v>
      </c>
      <c r="L62" s="136"/>
    </row>
    <row r="63" s="135" customFormat="true" ht="20" hidden="false" customHeight="true" outlineLevel="0" collapsed="false">
      <c r="B63" s="136"/>
      <c r="D63" s="137" t="s">
        <v>120</v>
      </c>
      <c r="E63" s="138"/>
      <c r="F63" s="138"/>
      <c r="G63" s="138"/>
      <c r="H63" s="138"/>
      <c r="I63" s="139"/>
      <c r="J63" s="140" t="n">
        <f aca="false">J204</f>
        <v>0</v>
      </c>
      <c r="L63" s="136"/>
    </row>
    <row r="64" s="135" customFormat="true" ht="20" hidden="false" customHeight="true" outlineLevel="0" collapsed="false">
      <c r="B64" s="136"/>
      <c r="D64" s="137" t="s">
        <v>3848</v>
      </c>
      <c r="E64" s="138"/>
      <c r="F64" s="138"/>
      <c r="G64" s="138"/>
      <c r="H64" s="138"/>
      <c r="I64" s="139"/>
      <c r="J64" s="140" t="n">
        <f aca="false">J209</f>
        <v>0</v>
      </c>
      <c r="L64" s="136"/>
    </row>
    <row r="65" s="135" customFormat="true" ht="20" hidden="false" customHeight="true" outlineLevel="0" collapsed="false">
      <c r="B65" s="136"/>
      <c r="D65" s="137" t="s">
        <v>3849</v>
      </c>
      <c r="E65" s="138"/>
      <c r="F65" s="138"/>
      <c r="G65" s="138"/>
      <c r="H65" s="138"/>
      <c r="I65" s="139"/>
      <c r="J65" s="140" t="n">
        <f aca="false">J242</f>
        <v>0</v>
      </c>
      <c r="L65" s="136"/>
    </row>
    <row r="66" s="135" customFormat="true" ht="20" hidden="false" customHeight="true" outlineLevel="0" collapsed="false">
      <c r="B66" s="136"/>
      <c r="D66" s="137" t="s">
        <v>123</v>
      </c>
      <c r="E66" s="138"/>
      <c r="F66" s="138"/>
      <c r="G66" s="138"/>
      <c r="H66" s="138"/>
      <c r="I66" s="139"/>
      <c r="J66" s="140" t="n">
        <f aca="false">J252</f>
        <v>0</v>
      </c>
      <c r="L66" s="136"/>
    </row>
    <row r="67" s="135" customFormat="true" ht="20" hidden="false" customHeight="true" outlineLevel="0" collapsed="false">
      <c r="B67" s="136"/>
      <c r="D67" s="137" t="s">
        <v>126</v>
      </c>
      <c r="E67" s="138"/>
      <c r="F67" s="138"/>
      <c r="G67" s="138"/>
      <c r="H67" s="138"/>
      <c r="I67" s="139"/>
      <c r="J67" s="140" t="n">
        <f aca="false">J338</f>
        <v>0</v>
      </c>
      <c r="L67" s="136"/>
    </row>
    <row r="68" s="135" customFormat="true" ht="20" hidden="false" customHeight="true" outlineLevel="0" collapsed="false">
      <c r="B68" s="136"/>
      <c r="D68" s="137" t="s">
        <v>127</v>
      </c>
      <c r="E68" s="138"/>
      <c r="F68" s="138"/>
      <c r="G68" s="138"/>
      <c r="H68" s="138"/>
      <c r="I68" s="139"/>
      <c r="J68" s="140" t="n">
        <f aca="false">J345</f>
        <v>0</v>
      </c>
      <c r="L68" s="136"/>
    </row>
    <row r="69" s="129" customFormat="true" ht="25" hidden="false" customHeight="true" outlineLevel="0" collapsed="false">
      <c r="B69" s="130"/>
      <c r="D69" s="131" t="s">
        <v>128</v>
      </c>
      <c r="E69" s="132"/>
      <c r="F69" s="132"/>
      <c r="G69" s="132"/>
      <c r="H69" s="132"/>
      <c r="I69" s="133"/>
      <c r="J69" s="134" t="n">
        <f aca="false">J347</f>
        <v>0</v>
      </c>
      <c r="L69" s="130"/>
    </row>
    <row r="70" s="135" customFormat="true" ht="20" hidden="false" customHeight="true" outlineLevel="0" collapsed="false">
      <c r="B70" s="136"/>
      <c r="D70" s="137" t="s">
        <v>129</v>
      </c>
      <c r="E70" s="138"/>
      <c r="F70" s="138"/>
      <c r="G70" s="138"/>
      <c r="H70" s="138"/>
      <c r="I70" s="139"/>
      <c r="J70" s="140" t="n">
        <f aca="false">J348</f>
        <v>0</v>
      </c>
      <c r="L70" s="136"/>
    </row>
    <row r="71" s="135" customFormat="true" ht="20" hidden="false" customHeight="true" outlineLevel="0" collapsed="false">
      <c r="B71" s="136"/>
      <c r="D71" s="137" t="s">
        <v>139</v>
      </c>
      <c r="E71" s="138"/>
      <c r="F71" s="138"/>
      <c r="G71" s="138"/>
      <c r="H71" s="138"/>
      <c r="I71" s="139"/>
      <c r="J71" s="140" t="n">
        <f aca="false">J358</f>
        <v>0</v>
      </c>
      <c r="L71" s="136"/>
    </row>
    <row r="72" s="22" customFormat="true" ht="21.75" hidden="false" customHeight="true" outlineLevel="0" collapsed="false">
      <c r="B72" s="23"/>
      <c r="I72" s="99"/>
      <c r="L72" s="23"/>
    </row>
    <row r="73" s="22" customFormat="true" ht="7" hidden="false" customHeight="true" outlineLevel="0" collapsed="false">
      <c r="B73" s="38"/>
      <c r="C73" s="39"/>
      <c r="D73" s="39"/>
      <c r="E73" s="39"/>
      <c r="F73" s="39"/>
      <c r="G73" s="39"/>
      <c r="H73" s="39"/>
      <c r="I73" s="122"/>
      <c r="J73" s="39"/>
      <c r="K73" s="39"/>
      <c r="L73" s="23"/>
    </row>
    <row r="77" s="22" customFormat="true" ht="7" hidden="false" customHeight="true" outlineLevel="0" collapsed="false">
      <c r="B77" s="40"/>
      <c r="C77" s="41"/>
      <c r="D77" s="41"/>
      <c r="E77" s="41"/>
      <c r="F77" s="41"/>
      <c r="G77" s="41"/>
      <c r="H77" s="41"/>
      <c r="I77" s="123"/>
      <c r="J77" s="41"/>
      <c r="K77" s="41"/>
      <c r="L77" s="23"/>
    </row>
    <row r="78" s="22" customFormat="true" ht="25" hidden="false" customHeight="true" outlineLevel="0" collapsed="false">
      <c r="B78" s="23"/>
      <c r="C78" s="7" t="s">
        <v>149</v>
      </c>
      <c r="I78" s="99"/>
      <c r="L78" s="23"/>
    </row>
    <row r="79" s="22" customFormat="true" ht="7" hidden="false" customHeight="true" outlineLevel="0" collapsed="false">
      <c r="B79" s="23"/>
      <c r="I79" s="99"/>
      <c r="L79" s="23"/>
    </row>
    <row r="80" s="22" customFormat="true" ht="12" hidden="false" customHeight="true" outlineLevel="0" collapsed="false">
      <c r="B80" s="23"/>
      <c r="C80" s="15" t="s">
        <v>16</v>
      </c>
      <c r="I80" s="99"/>
      <c r="L80" s="23"/>
    </row>
    <row r="81" s="22" customFormat="true" ht="16.5" hidden="false" customHeight="true" outlineLevel="0" collapsed="false">
      <c r="B81" s="23"/>
      <c r="E81" s="98" t="str">
        <f aca="false">E7</f>
        <v>Rekonstrukce MŠ Štěpánov</v>
      </c>
      <c r="F81" s="98"/>
      <c r="G81" s="98"/>
      <c r="H81" s="98"/>
      <c r="I81" s="99"/>
      <c r="L81" s="23"/>
    </row>
    <row r="82" s="22" customFormat="true" ht="12" hidden="false" customHeight="true" outlineLevel="0" collapsed="false">
      <c r="B82" s="23"/>
      <c r="C82" s="15" t="s">
        <v>109</v>
      </c>
      <c r="I82" s="99"/>
      <c r="L82" s="23"/>
    </row>
    <row r="83" s="22" customFormat="true" ht="16.5" hidden="false" customHeight="true" outlineLevel="0" collapsed="false">
      <c r="B83" s="23"/>
      <c r="E83" s="100" t="str">
        <f aca="false">E9</f>
        <v>9-10 - SO 02 - Venkovní úpravy</v>
      </c>
      <c r="F83" s="100"/>
      <c r="G83" s="100"/>
      <c r="H83" s="100"/>
      <c r="I83" s="99"/>
      <c r="L83" s="23"/>
    </row>
    <row r="84" s="22" customFormat="true" ht="7" hidden="false" customHeight="true" outlineLevel="0" collapsed="false">
      <c r="B84" s="23"/>
      <c r="I84" s="99"/>
      <c r="L84" s="23"/>
    </row>
    <row r="85" s="22" customFormat="true" ht="12" hidden="false" customHeight="true" outlineLevel="0" collapsed="false">
      <c r="B85" s="23"/>
      <c r="C85" s="15" t="s">
        <v>21</v>
      </c>
      <c r="F85" s="16" t="str">
        <f aca="false">F12</f>
        <v>Štěpánov</v>
      </c>
      <c r="I85" s="101" t="s">
        <v>23</v>
      </c>
      <c r="J85" s="102" t="str">
        <f aca="false">IF(J12="","",J12)</f>
        <v>30. 3. 2020</v>
      </c>
      <c r="L85" s="23"/>
    </row>
    <row r="86" s="22" customFormat="true" ht="7" hidden="false" customHeight="true" outlineLevel="0" collapsed="false">
      <c r="B86" s="23"/>
      <c r="I86" s="99"/>
      <c r="L86" s="23"/>
    </row>
    <row r="87" s="22" customFormat="true" ht="28" hidden="false" customHeight="true" outlineLevel="0" collapsed="false">
      <c r="B87" s="23"/>
      <c r="C87" s="15" t="s">
        <v>25</v>
      </c>
      <c r="F87" s="16" t="str">
        <f aca="false">E15</f>
        <v>Obec Štěpánov, Horní 444/7, Štěpánov</v>
      </c>
      <c r="I87" s="101" t="s">
        <v>33</v>
      </c>
      <c r="J87" s="124" t="str">
        <f aca="false">E21</f>
        <v>SPZ DESIGN, s.r.o</v>
      </c>
      <c r="L87" s="23"/>
    </row>
    <row r="88" s="22" customFormat="true" ht="15.25" hidden="false" customHeight="true" outlineLevel="0" collapsed="false">
      <c r="B88" s="23"/>
      <c r="C88" s="15" t="s">
        <v>31</v>
      </c>
      <c r="F88" s="16" t="str">
        <f aca="false">IF(E18="","",E18)</f>
        <v>Vyplň údaj</v>
      </c>
      <c r="I88" s="101" t="s">
        <v>35</v>
      </c>
      <c r="J88" s="124" t="str">
        <f aca="false">E24</f>
        <v>Ing.Zavadil</v>
      </c>
      <c r="L88" s="23"/>
    </row>
    <row r="89" s="22" customFormat="true" ht="10.25" hidden="false" customHeight="true" outlineLevel="0" collapsed="false">
      <c r="B89" s="23"/>
      <c r="I89" s="99"/>
      <c r="L89" s="23"/>
    </row>
    <row r="90" s="141" customFormat="true" ht="29.25" hidden="false" customHeight="true" outlineLevel="0" collapsed="false">
      <c r="B90" s="142"/>
      <c r="C90" s="143" t="s">
        <v>150</v>
      </c>
      <c r="D90" s="144" t="s">
        <v>58</v>
      </c>
      <c r="E90" s="144" t="s">
        <v>54</v>
      </c>
      <c r="F90" s="144" t="s">
        <v>55</v>
      </c>
      <c r="G90" s="144" t="s">
        <v>151</v>
      </c>
      <c r="H90" s="144" t="s">
        <v>152</v>
      </c>
      <c r="I90" s="145" t="s">
        <v>153</v>
      </c>
      <c r="J90" s="144" t="s">
        <v>114</v>
      </c>
      <c r="K90" s="146" t="s">
        <v>154</v>
      </c>
      <c r="L90" s="142"/>
      <c r="M90" s="61"/>
      <c r="N90" s="62" t="s">
        <v>43</v>
      </c>
      <c r="O90" s="62" t="s">
        <v>155</v>
      </c>
      <c r="P90" s="62" t="s">
        <v>156</v>
      </c>
      <c r="Q90" s="62" t="s">
        <v>157</v>
      </c>
      <c r="R90" s="62" t="s">
        <v>158</v>
      </c>
      <c r="S90" s="62" t="s">
        <v>159</v>
      </c>
      <c r="T90" s="62" t="s">
        <v>160</v>
      </c>
      <c r="U90" s="63" t="s">
        <v>161</v>
      </c>
    </row>
    <row r="91" s="22" customFormat="true" ht="23" hidden="false" customHeight="true" outlineLevel="0" collapsed="false">
      <c r="B91" s="23"/>
      <c r="C91" s="67" t="s">
        <v>162</v>
      </c>
      <c r="I91" s="99"/>
      <c r="J91" s="147" t="n">
        <f aca="false">BK91</f>
        <v>0</v>
      </c>
      <c r="L91" s="23"/>
      <c r="M91" s="64"/>
      <c r="N91" s="52"/>
      <c r="O91" s="52"/>
      <c r="P91" s="148" t="n">
        <f aca="false">P92+P347</f>
        <v>0</v>
      </c>
      <c r="Q91" s="52"/>
      <c r="R91" s="148" t="n">
        <f aca="false">R92+R347</f>
        <v>663.73487942</v>
      </c>
      <c r="S91" s="52"/>
      <c r="T91" s="148" t="n">
        <f aca="false">T92+T347</f>
        <v>57.74095</v>
      </c>
      <c r="U91" s="53"/>
      <c r="AT91" s="3" t="s">
        <v>72</v>
      </c>
      <c r="AU91" s="3" t="s">
        <v>115</v>
      </c>
      <c r="BK91" s="149" t="n">
        <f aca="false">BK92+BK347</f>
        <v>0</v>
      </c>
    </row>
    <row r="92" s="150" customFormat="true" ht="26" hidden="false" customHeight="true" outlineLevel="0" collapsed="false">
      <c r="B92" s="151"/>
      <c r="D92" s="152" t="s">
        <v>72</v>
      </c>
      <c r="E92" s="153" t="s">
        <v>163</v>
      </c>
      <c r="F92" s="153" t="s">
        <v>164</v>
      </c>
      <c r="I92" s="154"/>
      <c r="J92" s="155" t="n">
        <f aca="false">BK92</f>
        <v>0</v>
      </c>
      <c r="L92" s="151"/>
      <c r="M92" s="156"/>
      <c r="N92" s="157"/>
      <c r="O92" s="157"/>
      <c r="P92" s="158" t="n">
        <f aca="false">P93+P182+P204+P209+P242+P252+P338+P345</f>
        <v>0</v>
      </c>
      <c r="Q92" s="157"/>
      <c r="R92" s="158" t="n">
        <f aca="false">R93+R182+R204+R209+R242+R252+R338+R345</f>
        <v>663.05593322</v>
      </c>
      <c r="S92" s="157"/>
      <c r="T92" s="158" t="n">
        <f aca="false">T93+T182+T204+T209+T242+T252+T338+T345</f>
        <v>56.82295</v>
      </c>
      <c r="U92" s="159"/>
      <c r="AR92" s="152" t="s">
        <v>81</v>
      </c>
      <c r="AT92" s="160" t="s">
        <v>72</v>
      </c>
      <c r="AU92" s="160" t="s">
        <v>73</v>
      </c>
      <c r="AY92" s="152" t="s">
        <v>165</v>
      </c>
      <c r="BK92" s="161" t="n">
        <f aca="false">BK93+BK182+BK204+BK209+BK242+BK252+BK338+BK345</f>
        <v>0</v>
      </c>
    </row>
    <row r="93" s="150" customFormat="true" ht="23" hidden="false" customHeight="true" outlineLevel="0" collapsed="false">
      <c r="B93" s="151"/>
      <c r="D93" s="152" t="s">
        <v>72</v>
      </c>
      <c r="E93" s="162" t="s">
        <v>81</v>
      </c>
      <c r="F93" s="162" t="s">
        <v>166</v>
      </c>
      <c r="I93" s="154"/>
      <c r="J93" s="163" t="n">
        <f aca="false">BK93</f>
        <v>0</v>
      </c>
      <c r="L93" s="151"/>
      <c r="M93" s="156"/>
      <c r="N93" s="157"/>
      <c r="O93" s="157"/>
      <c r="P93" s="158" t="n">
        <f aca="false">SUM(P94:P181)</f>
        <v>0</v>
      </c>
      <c r="Q93" s="157"/>
      <c r="R93" s="158" t="n">
        <f aca="false">SUM(R94:R181)</f>
        <v>5.12</v>
      </c>
      <c r="S93" s="157"/>
      <c r="T93" s="158" t="n">
        <f aca="false">SUM(T94:T181)</f>
        <v>56.82295</v>
      </c>
      <c r="U93" s="159"/>
      <c r="AR93" s="152" t="s">
        <v>81</v>
      </c>
      <c r="AT93" s="160" t="s">
        <v>72</v>
      </c>
      <c r="AU93" s="160" t="s">
        <v>81</v>
      </c>
      <c r="AY93" s="152" t="s">
        <v>165</v>
      </c>
      <c r="BK93" s="161" t="n">
        <f aca="false">SUM(BK94:BK181)</f>
        <v>0</v>
      </c>
    </row>
    <row r="94" s="22" customFormat="true" ht="24" hidden="false" customHeight="true" outlineLevel="0" collapsed="false">
      <c r="B94" s="164"/>
      <c r="C94" s="165" t="s">
        <v>81</v>
      </c>
      <c r="D94" s="165" t="s">
        <v>167</v>
      </c>
      <c r="E94" s="166" t="s">
        <v>3850</v>
      </c>
      <c r="F94" s="167" t="s">
        <v>3851</v>
      </c>
      <c r="G94" s="168" t="s">
        <v>170</v>
      </c>
      <c r="H94" s="169" t="n">
        <v>163.87</v>
      </c>
      <c r="I94" s="170"/>
      <c r="J94" s="171" t="n">
        <f aca="false">ROUND(I94*H94,2)</f>
        <v>0</v>
      </c>
      <c r="K94" s="167" t="s">
        <v>171</v>
      </c>
      <c r="L94" s="23"/>
      <c r="M94" s="172"/>
      <c r="N94" s="173" t="s">
        <v>44</v>
      </c>
      <c r="O94" s="54"/>
      <c r="P94" s="174" t="n">
        <f aca="false">O94*H94</f>
        <v>0</v>
      </c>
      <c r="Q94" s="174" t="n">
        <v>0</v>
      </c>
      <c r="R94" s="174" t="n">
        <f aca="false">Q94*H94</f>
        <v>0</v>
      </c>
      <c r="S94" s="174" t="n">
        <v>0.26</v>
      </c>
      <c r="T94" s="174" t="n">
        <f aca="false">S94*H94</f>
        <v>42.6062</v>
      </c>
      <c r="U94" s="175"/>
      <c r="AR94" s="176" t="s">
        <v>172</v>
      </c>
      <c r="AT94" s="176" t="s">
        <v>167</v>
      </c>
      <c r="AU94" s="176" t="s">
        <v>83</v>
      </c>
      <c r="AY94" s="3" t="s">
        <v>165</v>
      </c>
      <c r="BE94" s="177" t="n">
        <f aca="false">IF(N94="základní",J94,0)</f>
        <v>0</v>
      </c>
      <c r="BF94" s="177" t="n">
        <f aca="false">IF(N94="snížená",J94,0)</f>
        <v>0</v>
      </c>
      <c r="BG94" s="177" t="n">
        <f aca="false">IF(N94="zákl. přenesená",J94,0)</f>
        <v>0</v>
      </c>
      <c r="BH94" s="177" t="n">
        <f aca="false">IF(N94="sníž. přenesená",J94,0)</f>
        <v>0</v>
      </c>
      <c r="BI94" s="177" t="n">
        <f aca="false">IF(N94="nulová",J94,0)</f>
        <v>0</v>
      </c>
      <c r="BJ94" s="3" t="s">
        <v>81</v>
      </c>
      <c r="BK94" s="177" t="n">
        <f aca="false">ROUND(I94*H94,2)</f>
        <v>0</v>
      </c>
      <c r="BL94" s="3" t="s">
        <v>172</v>
      </c>
      <c r="BM94" s="176" t="s">
        <v>3852</v>
      </c>
    </row>
    <row r="95" s="178" customFormat="true" ht="12" hidden="false" customHeight="false" outlineLevel="0" collapsed="false">
      <c r="B95" s="179"/>
      <c r="D95" s="180" t="s">
        <v>174</v>
      </c>
      <c r="E95" s="181"/>
      <c r="F95" s="182" t="s">
        <v>3853</v>
      </c>
      <c r="H95" s="181"/>
      <c r="I95" s="183"/>
      <c r="L95" s="179"/>
      <c r="M95" s="184"/>
      <c r="N95" s="185"/>
      <c r="O95" s="185"/>
      <c r="P95" s="185"/>
      <c r="Q95" s="185"/>
      <c r="R95" s="185"/>
      <c r="S95" s="185"/>
      <c r="T95" s="185"/>
      <c r="U95" s="186"/>
      <c r="AT95" s="181" t="s">
        <v>174</v>
      </c>
      <c r="AU95" s="181" t="s">
        <v>83</v>
      </c>
      <c r="AV95" s="178" t="s">
        <v>81</v>
      </c>
      <c r="AW95" s="178" t="s">
        <v>176</v>
      </c>
      <c r="AX95" s="178" t="s">
        <v>73</v>
      </c>
      <c r="AY95" s="181" t="s">
        <v>165</v>
      </c>
    </row>
    <row r="96" s="187" customFormat="true" ht="12" hidden="false" customHeight="false" outlineLevel="0" collapsed="false">
      <c r="B96" s="188"/>
      <c r="D96" s="180" t="s">
        <v>174</v>
      </c>
      <c r="E96" s="189"/>
      <c r="F96" s="190" t="s">
        <v>3854</v>
      </c>
      <c r="H96" s="191" t="n">
        <v>163.87</v>
      </c>
      <c r="I96" s="192"/>
      <c r="L96" s="188"/>
      <c r="M96" s="193"/>
      <c r="N96" s="194"/>
      <c r="O96" s="194"/>
      <c r="P96" s="194"/>
      <c r="Q96" s="194"/>
      <c r="R96" s="194"/>
      <c r="S96" s="194"/>
      <c r="T96" s="194"/>
      <c r="U96" s="195"/>
      <c r="AT96" s="189" t="s">
        <v>174</v>
      </c>
      <c r="AU96" s="189" t="s">
        <v>83</v>
      </c>
      <c r="AV96" s="187" t="s">
        <v>83</v>
      </c>
      <c r="AW96" s="187" t="s">
        <v>176</v>
      </c>
      <c r="AX96" s="187" t="s">
        <v>73</v>
      </c>
      <c r="AY96" s="189" t="s">
        <v>165</v>
      </c>
    </row>
    <row r="97" s="196" customFormat="true" ht="12" hidden="false" customHeight="false" outlineLevel="0" collapsed="false">
      <c r="B97" s="197"/>
      <c r="D97" s="180" t="s">
        <v>174</v>
      </c>
      <c r="E97" s="198"/>
      <c r="F97" s="199" t="s">
        <v>178</v>
      </c>
      <c r="H97" s="200" t="n">
        <v>163.87</v>
      </c>
      <c r="I97" s="201"/>
      <c r="L97" s="197"/>
      <c r="M97" s="202"/>
      <c r="N97" s="203"/>
      <c r="O97" s="203"/>
      <c r="P97" s="203"/>
      <c r="Q97" s="203"/>
      <c r="R97" s="203"/>
      <c r="S97" s="203"/>
      <c r="T97" s="203"/>
      <c r="U97" s="204"/>
      <c r="AT97" s="198" t="s">
        <v>174</v>
      </c>
      <c r="AU97" s="198" t="s">
        <v>83</v>
      </c>
      <c r="AV97" s="196" t="s">
        <v>172</v>
      </c>
      <c r="AW97" s="196" t="s">
        <v>176</v>
      </c>
      <c r="AX97" s="196" t="s">
        <v>81</v>
      </c>
      <c r="AY97" s="198" t="s">
        <v>165</v>
      </c>
    </row>
    <row r="98" s="22" customFormat="true" ht="16.5" hidden="false" customHeight="true" outlineLevel="0" collapsed="false">
      <c r="B98" s="164"/>
      <c r="C98" s="165" t="s">
        <v>83</v>
      </c>
      <c r="D98" s="165" t="s">
        <v>167</v>
      </c>
      <c r="E98" s="166" t="s">
        <v>179</v>
      </c>
      <c r="F98" s="167" t="s">
        <v>180</v>
      </c>
      <c r="G98" s="168" t="s">
        <v>181</v>
      </c>
      <c r="H98" s="169" t="n">
        <v>69.35</v>
      </c>
      <c r="I98" s="170"/>
      <c r="J98" s="171" t="n">
        <f aca="false">ROUND(I98*H98,2)</f>
        <v>0</v>
      </c>
      <c r="K98" s="167" t="s">
        <v>171</v>
      </c>
      <c r="L98" s="23"/>
      <c r="M98" s="172"/>
      <c r="N98" s="173" t="s">
        <v>44</v>
      </c>
      <c r="O98" s="54"/>
      <c r="P98" s="174" t="n">
        <f aca="false">O98*H98</f>
        <v>0</v>
      </c>
      <c r="Q98" s="174" t="n">
        <v>0</v>
      </c>
      <c r="R98" s="174" t="n">
        <f aca="false">Q98*H98</f>
        <v>0</v>
      </c>
      <c r="S98" s="174" t="n">
        <v>0.205</v>
      </c>
      <c r="T98" s="174" t="n">
        <f aca="false">S98*H98</f>
        <v>14.21675</v>
      </c>
      <c r="U98" s="175"/>
      <c r="AR98" s="176" t="s">
        <v>172</v>
      </c>
      <c r="AT98" s="176" t="s">
        <v>167</v>
      </c>
      <c r="AU98" s="176" t="s">
        <v>83</v>
      </c>
      <c r="AY98" s="3" t="s">
        <v>165</v>
      </c>
      <c r="BE98" s="177" t="n">
        <f aca="false">IF(N98="základní",J98,0)</f>
        <v>0</v>
      </c>
      <c r="BF98" s="177" t="n">
        <f aca="false">IF(N98="snížená",J98,0)</f>
        <v>0</v>
      </c>
      <c r="BG98" s="177" t="n">
        <f aca="false">IF(N98="zákl. přenesená",J98,0)</f>
        <v>0</v>
      </c>
      <c r="BH98" s="177" t="n">
        <f aca="false">IF(N98="sníž. přenesená",J98,0)</f>
        <v>0</v>
      </c>
      <c r="BI98" s="177" t="n">
        <f aca="false">IF(N98="nulová",J98,0)</f>
        <v>0</v>
      </c>
      <c r="BJ98" s="3" t="s">
        <v>81</v>
      </c>
      <c r="BK98" s="177" t="n">
        <f aca="false">ROUND(I98*H98,2)</f>
        <v>0</v>
      </c>
      <c r="BL98" s="3" t="s">
        <v>172</v>
      </c>
      <c r="BM98" s="176" t="s">
        <v>3855</v>
      </c>
    </row>
    <row r="99" s="178" customFormat="true" ht="12" hidden="false" customHeight="false" outlineLevel="0" collapsed="false">
      <c r="B99" s="179"/>
      <c r="D99" s="180" t="s">
        <v>174</v>
      </c>
      <c r="E99" s="181"/>
      <c r="F99" s="182" t="s">
        <v>3856</v>
      </c>
      <c r="H99" s="181"/>
      <c r="I99" s="183"/>
      <c r="L99" s="179"/>
      <c r="M99" s="184"/>
      <c r="N99" s="185"/>
      <c r="O99" s="185"/>
      <c r="P99" s="185"/>
      <c r="Q99" s="185"/>
      <c r="R99" s="185"/>
      <c r="S99" s="185"/>
      <c r="T99" s="185"/>
      <c r="U99" s="186"/>
      <c r="AT99" s="181" t="s">
        <v>174</v>
      </c>
      <c r="AU99" s="181" t="s">
        <v>83</v>
      </c>
      <c r="AV99" s="178" t="s">
        <v>81</v>
      </c>
      <c r="AW99" s="178" t="s">
        <v>176</v>
      </c>
      <c r="AX99" s="178" t="s">
        <v>73</v>
      </c>
      <c r="AY99" s="181" t="s">
        <v>165</v>
      </c>
    </row>
    <row r="100" s="187" customFormat="true" ht="24" hidden="false" customHeight="false" outlineLevel="0" collapsed="false">
      <c r="B100" s="188"/>
      <c r="D100" s="180" t="s">
        <v>174</v>
      </c>
      <c r="E100" s="189"/>
      <c r="F100" s="190" t="s">
        <v>3857</v>
      </c>
      <c r="H100" s="191" t="n">
        <v>65</v>
      </c>
      <c r="I100" s="192"/>
      <c r="L100" s="188"/>
      <c r="M100" s="193"/>
      <c r="N100" s="194"/>
      <c r="O100" s="194"/>
      <c r="P100" s="194"/>
      <c r="Q100" s="194"/>
      <c r="R100" s="194"/>
      <c r="S100" s="194"/>
      <c r="T100" s="194"/>
      <c r="U100" s="195"/>
      <c r="AT100" s="189" t="s">
        <v>174</v>
      </c>
      <c r="AU100" s="189" t="s">
        <v>83</v>
      </c>
      <c r="AV100" s="187" t="s">
        <v>83</v>
      </c>
      <c r="AW100" s="187" t="s">
        <v>176</v>
      </c>
      <c r="AX100" s="187" t="s">
        <v>73</v>
      </c>
      <c r="AY100" s="189" t="s">
        <v>165</v>
      </c>
    </row>
    <row r="101" s="187" customFormat="true" ht="12" hidden="false" customHeight="false" outlineLevel="0" collapsed="false">
      <c r="B101" s="188"/>
      <c r="D101" s="180" t="s">
        <v>174</v>
      </c>
      <c r="E101" s="189"/>
      <c r="F101" s="190" t="s">
        <v>3858</v>
      </c>
      <c r="H101" s="191" t="n">
        <v>4.35</v>
      </c>
      <c r="I101" s="192"/>
      <c r="L101" s="188"/>
      <c r="M101" s="193"/>
      <c r="N101" s="194"/>
      <c r="O101" s="194"/>
      <c r="P101" s="194"/>
      <c r="Q101" s="194"/>
      <c r="R101" s="194"/>
      <c r="S101" s="194"/>
      <c r="T101" s="194"/>
      <c r="U101" s="195"/>
      <c r="AT101" s="189" t="s">
        <v>174</v>
      </c>
      <c r="AU101" s="189" t="s">
        <v>83</v>
      </c>
      <c r="AV101" s="187" t="s">
        <v>83</v>
      </c>
      <c r="AW101" s="187" t="s">
        <v>176</v>
      </c>
      <c r="AX101" s="187" t="s">
        <v>73</v>
      </c>
      <c r="AY101" s="189" t="s">
        <v>165</v>
      </c>
    </row>
    <row r="102" s="196" customFormat="true" ht="12" hidden="false" customHeight="false" outlineLevel="0" collapsed="false">
      <c r="B102" s="197"/>
      <c r="D102" s="180" t="s">
        <v>174</v>
      </c>
      <c r="E102" s="198"/>
      <c r="F102" s="199" t="s">
        <v>178</v>
      </c>
      <c r="H102" s="200" t="n">
        <v>69.35</v>
      </c>
      <c r="I102" s="201"/>
      <c r="L102" s="197"/>
      <c r="M102" s="202"/>
      <c r="N102" s="203"/>
      <c r="O102" s="203"/>
      <c r="P102" s="203"/>
      <c r="Q102" s="203"/>
      <c r="R102" s="203"/>
      <c r="S102" s="203"/>
      <c r="T102" s="203"/>
      <c r="U102" s="204"/>
      <c r="AT102" s="198" t="s">
        <v>174</v>
      </c>
      <c r="AU102" s="198" t="s">
        <v>83</v>
      </c>
      <c r="AV102" s="196" t="s">
        <v>172</v>
      </c>
      <c r="AW102" s="196" t="s">
        <v>176</v>
      </c>
      <c r="AX102" s="196" t="s">
        <v>81</v>
      </c>
      <c r="AY102" s="198" t="s">
        <v>165</v>
      </c>
    </row>
    <row r="103" s="22" customFormat="true" ht="24" hidden="false" customHeight="true" outlineLevel="0" collapsed="false">
      <c r="B103" s="164"/>
      <c r="C103" s="165" t="s">
        <v>184</v>
      </c>
      <c r="D103" s="165" t="s">
        <v>167</v>
      </c>
      <c r="E103" s="166" t="s">
        <v>185</v>
      </c>
      <c r="F103" s="167" t="s">
        <v>186</v>
      </c>
      <c r="G103" s="168" t="s">
        <v>187</v>
      </c>
      <c r="H103" s="169" t="n">
        <v>217.552</v>
      </c>
      <c r="I103" s="170"/>
      <c r="J103" s="171" t="n">
        <f aca="false">ROUND(I103*H103,2)</f>
        <v>0</v>
      </c>
      <c r="K103" s="167" t="s">
        <v>171</v>
      </c>
      <c r="L103" s="23"/>
      <c r="M103" s="172"/>
      <c r="N103" s="173" t="s">
        <v>44</v>
      </c>
      <c r="O103" s="54"/>
      <c r="P103" s="174" t="n">
        <f aca="false">O103*H103</f>
        <v>0</v>
      </c>
      <c r="Q103" s="174" t="n">
        <v>0</v>
      </c>
      <c r="R103" s="174" t="n">
        <f aca="false">Q103*H103</f>
        <v>0</v>
      </c>
      <c r="S103" s="174" t="n">
        <v>0</v>
      </c>
      <c r="T103" s="174" t="n">
        <f aca="false">S103*H103</f>
        <v>0</v>
      </c>
      <c r="U103" s="175"/>
      <c r="AR103" s="176" t="s">
        <v>172</v>
      </c>
      <c r="AT103" s="176" t="s">
        <v>167</v>
      </c>
      <c r="AU103" s="176" t="s">
        <v>83</v>
      </c>
      <c r="AY103" s="3" t="s">
        <v>165</v>
      </c>
      <c r="BE103" s="177" t="n">
        <f aca="false">IF(N103="základní",J103,0)</f>
        <v>0</v>
      </c>
      <c r="BF103" s="177" t="n">
        <f aca="false">IF(N103="snížená",J103,0)</f>
        <v>0</v>
      </c>
      <c r="BG103" s="177" t="n">
        <f aca="false">IF(N103="zákl. přenesená",J103,0)</f>
        <v>0</v>
      </c>
      <c r="BH103" s="177" t="n">
        <f aca="false">IF(N103="sníž. přenesená",J103,0)</f>
        <v>0</v>
      </c>
      <c r="BI103" s="177" t="n">
        <f aca="false">IF(N103="nulová",J103,0)</f>
        <v>0</v>
      </c>
      <c r="BJ103" s="3" t="s">
        <v>81</v>
      </c>
      <c r="BK103" s="177" t="n">
        <f aca="false">ROUND(I103*H103,2)</f>
        <v>0</v>
      </c>
      <c r="BL103" s="3" t="s">
        <v>172</v>
      </c>
      <c r="BM103" s="176" t="s">
        <v>3859</v>
      </c>
    </row>
    <row r="104" s="187" customFormat="true" ht="12" hidden="false" customHeight="false" outlineLevel="0" collapsed="false">
      <c r="B104" s="188"/>
      <c r="D104" s="180" t="s">
        <v>174</v>
      </c>
      <c r="E104" s="189"/>
      <c r="F104" s="190" t="s">
        <v>3860</v>
      </c>
      <c r="H104" s="191" t="n">
        <v>72.1028</v>
      </c>
      <c r="I104" s="192"/>
      <c r="L104" s="188"/>
      <c r="M104" s="193"/>
      <c r="N104" s="194"/>
      <c r="O104" s="194"/>
      <c r="P104" s="194"/>
      <c r="Q104" s="194"/>
      <c r="R104" s="194"/>
      <c r="S104" s="194"/>
      <c r="T104" s="194"/>
      <c r="U104" s="195"/>
      <c r="AT104" s="189" t="s">
        <v>174</v>
      </c>
      <c r="AU104" s="189" t="s">
        <v>83</v>
      </c>
      <c r="AV104" s="187" t="s">
        <v>83</v>
      </c>
      <c r="AW104" s="187" t="s">
        <v>176</v>
      </c>
      <c r="AX104" s="187" t="s">
        <v>73</v>
      </c>
      <c r="AY104" s="189" t="s">
        <v>165</v>
      </c>
    </row>
    <row r="105" s="187" customFormat="true" ht="12" hidden="false" customHeight="false" outlineLevel="0" collapsed="false">
      <c r="B105" s="188"/>
      <c r="D105" s="180" t="s">
        <v>174</v>
      </c>
      <c r="E105" s="189"/>
      <c r="F105" s="190" t="s">
        <v>3861</v>
      </c>
      <c r="H105" s="191" t="n">
        <v>125.065</v>
      </c>
      <c r="I105" s="192"/>
      <c r="L105" s="188"/>
      <c r="M105" s="193"/>
      <c r="N105" s="194"/>
      <c r="O105" s="194"/>
      <c r="P105" s="194"/>
      <c r="Q105" s="194"/>
      <c r="R105" s="194"/>
      <c r="S105" s="194"/>
      <c r="T105" s="194"/>
      <c r="U105" s="195"/>
      <c r="AT105" s="189" t="s">
        <v>174</v>
      </c>
      <c r="AU105" s="189" t="s">
        <v>83</v>
      </c>
      <c r="AV105" s="187" t="s">
        <v>83</v>
      </c>
      <c r="AW105" s="187" t="s">
        <v>176</v>
      </c>
      <c r="AX105" s="187" t="s">
        <v>73</v>
      </c>
      <c r="AY105" s="189" t="s">
        <v>165</v>
      </c>
    </row>
    <row r="106" s="187" customFormat="true" ht="12" hidden="false" customHeight="false" outlineLevel="0" collapsed="false">
      <c r="B106" s="188"/>
      <c r="D106" s="180" t="s">
        <v>174</v>
      </c>
      <c r="E106" s="189"/>
      <c r="F106" s="190" t="s">
        <v>3862</v>
      </c>
      <c r="H106" s="191" t="n">
        <v>20.384375</v>
      </c>
      <c r="I106" s="192"/>
      <c r="L106" s="188"/>
      <c r="M106" s="193"/>
      <c r="N106" s="194"/>
      <c r="O106" s="194"/>
      <c r="P106" s="194"/>
      <c r="Q106" s="194"/>
      <c r="R106" s="194"/>
      <c r="S106" s="194"/>
      <c r="T106" s="194"/>
      <c r="U106" s="195"/>
      <c r="AT106" s="189" t="s">
        <v>174</v>
      </c>
      <c r="AU106" s="189" t="s">
        <v>83</v>
      </c>
      <c r="AV106" s="187" t="s">
        <v>83</v>
      </c>
      <c r="AW106" s="187" t="s">
        <v>176</v>
      </c>
      <c r="AX106" s="187" t="s">
        <v>73</v>
      </c>
      <c r="AY106" s="189" t="s">
        <v>165</v>
      </c>
    </row>
    <row r="107" s="196" customFormat="true" ht="12" hidden="false" customHeight="false" outlineLevel="0" collapsed="false">
      <c r="B107" s="197"/>
      <c r="D107" s="180" t="s">
        <v>174</v>
      </c>
      <c r="E107" s="198"/>
      <c r="F107" s="199" t="s">
        <v>178</v>
      </c>
      <c r="H107" s="200" t="n">
        <v>217.552175</v>
      </c>
      <c r="I107" s="201"/>
      <c r="L107" s="197"/>
      <c r="M107" s="202"/>
      <c r="N107" s="203"/>
      <c r="O107" s="203"/>
      <c r="P107" s="203"/>
      <c r="Q107" s="203"/>
      <c r="R107" s="203"/>
      <c r="S107" s="203"/>
      <c r="T107" s="203"/>
      <c r="U107" s="204"/>
      <c r="AT107" s="198" t="s">
        <v>174</v>
      </c>
      <c r="AU107" s="198" t="s">
        <v>83</v>
      </c>
      <c r="AV107" s="196" t="s">
        <v>172</v>
      </c>
      <c r="AW107" s="196" t="s">
        <v>176</v>
      </c>
      <c r="AX107" s="196" t="s">
        <v>81</v>
      </c>
      <c r="AY107" s="198" t="s">
        <v>165</v>
      </c>
    </row>
    <row r="108" s="22" customFormat="true" ht="24" hidden="false" customHeight="true" outlineLevel="0" collapsed="false">
      <c r="B108" s="164"/>
      <c r="C108" s="165" t="s">
        <v>172</v>
      </c>
      <c r="D108" s="165" t="s">
        <v>167</v>
      </c>
      <c r="E108" s="166" t="s">
        <v>192</v>
      </c>
      <c r="F108" s="167" t="s">
        <v>193</v>
      </c>
      <c r="G108" s="168" t="s">
        <v>187</v>
      </c>
      <c r="H108" s="169" t="n">
        <v>217.552</v>
      </c>
      <c r="I108" s="170"/>
      <c r="J108" s="171" t="n">
        <f aca="false">ROUND(I108*H108,2)</f>
        <v>0</v>
      </c>
      <c r="K108" s="167" t="s">
        <v>171</v>
      </c>
      <c r="L108" s="23"/>
      <c r="M108" s="172"/>
      <c r="N108" s="173" t="s">
        <v>44</v>
      </c>
      <c r="O108" s="54"/>
      <c r="P108" s="174" t="n">
        <f aca="false">O108*H108</f>
        <v>0</v>
      </c>
      <c r="Q108" s="174" t="n">
        <v>0</v>
      </c>
      <c r="R108" s="174" t="n">
        <f aca="false">Q108*H108</f>
        <v>0</v>
      </c>
      <c r="S108" s="174" t="n">
        <v>0</v>
      </c>
      <c r="T108" s="174" t="n">
        <f aca="false">S108*H108</f>
        <v>0</v>
      </c>
      <c r="U108" s="175"/>
      <c r="AR108" s="176" t="s">
        <v>172</v>
      </c>
      <c r="AT108" s="176" t="s">
        <v>167</v>
      </c>
      <c r="AU108" s="176" t="s">
        <v>83</v>
      </c>
      <c r="AY108" s="3" t="s">
        <v>165</v>
      </c>
      <c r="BE108" s="177" t="n">
        <f aca="false">IF(N108="základní",J108,0)</f>
        <v>0</v>
      </c>
      <c r="BF108" s="177" t="n">
        <f aca="false">IF(N108="snížená",J108,0)</f>
        <v>0</v>
      </c>
      <c r="BG108" s="177" t="n">
        <f aca="false">IF(N108="zákl. přenesená",J108,0)</f>
        <v>0</v>
      </c>
      <c r="BH108" s="177" t="n">
        <f aca="false">IF(N108="sníž. přenesená",J108,0)</f>
        <v>0</v>
      </c>
      <c r="BI108" s="177" t="n">
        <f aca="false">IF(N108="nulová",J108,0)</f>
        <v>0</v>
      </c>
      <c r="BJ108" s="3" t="s">
        <v>81</v>
      </c>
      <c r="BK108" s="177" t="n">
        <f aca="false">ROUND(I108*H108,2)</f>
        <v>0</v>
      </c>
      <c r="BL108" s="3" t="s">
        <v>172</v>
      </c>
      <c r="BM108" s="176" t="s">
        <v>3863</v>
      </c>
    </row>
    <row r="109" s="22" customFormat="true" ht="24" hidden="false" customHeight="true" outlineLevel="0" collapsed="false">
      <c r="B109" s="164"/>
      <c r="C109" s="165" t="s">
        <v>195</v>
      </c>
      <c r="D109" s="165" t="s">
        <v>167</v>
      </c>
      <c r="E109" s="166" t="s">
        <v>3864</v>
      </c>
      <c r="F109" s="167" t="s">
        <v>3865</v>
      </c>
      <c r="G109" s="168" t="s">
        <v>187</v>
      </c>
      <c r="H109" s="169" t="n">
        <v>5.12</v>
      </c>
      <c r="I109" s="170"/>
      <c r="J109" s="171" t="n">
        <f aca="false">ROUND(I109*H109,2)</f>
        <v>0</v>
      </c>
      <c r="K109" s="167" t="s">
        <v>171</v>
      </c>
      <c r="L109" s="23"/>
      <c r="M109" s="172"/>
      <c r="N109" s="173" t="s">
        <v>44</v>
      </c>
      <c r="O109" s="54"/>
      <c r="P109" s="174" t="n">
        <f aca="false">O109*H109</f>
        <v>0</v>
      </c>
      <c r="Q109" s="174" t="n">
        <v>0</v>
      </c>
      <c r="R109" s="174" t="n">
        <f aca="false">Q109*H109</f>
        <v>0</v>
      </c>
      <c r="S109" s="174" t="n">
        <v>0</v>
      </c>
      <c r="T109" s="174" t="n">
        <f aca="false">S109*H109</f>
        <v>0</v>
      </c>
      <c r="U109" s="175"/>
      <c r="AR109" s="176" t="s">
        <v>172</v>
      </c>
      <c r="AT109" s="176" t="s">
        <v>167</v>
      </c>
      <c r="AU109" s="176" t="s">
        <v>83</v>
      </c>
      <c r="AY109" s="3" t="s">
        <v>165</v>
      </c>
      <c r="BE109" s="177" t="n">
        <f aca="false">IF(N109="základní",J109,0)</f>
        <v>0</v>
      </c>
      <c r="BF109" s="177" t="n">
        <f aca="false">IF(N109="snížená",J109,0)</f>
        <v>0</v>
      </c>
      <c r="BG109" s="177" t="n">
        <f aca="false">IF(N109="zákl. přenesená",J109,0)</f>
        <v>0</v>
      </c>
      <c r="BH109" s="177" t="n">
        <f aca="false">IF(N109="sníž. přenesená",J109,0)</f>
        <v>0</v>
      </c>
      <c r="BI109" s="177" t="n">
        <f aca="false">IF(N109="nulová",J109,0)</f>
        <v>0</v>
      </c>
      <c r="BJ109" s="3" t="s">
        <v>81</v>
      </c>
      <c r="BK109" s="177" t="n">
        <f aca="false">ROUND(I109*H109,2)</f>
        <v>0</v>
      </c>
      <c r="BL109" s="3" t="s">
        <v>172</v>
      </c>
      <c r="BM109" s="176" t="s">
        <v>3866</v>
      </c>
    </row>
    <row r="110" s="178" customFormat="true" ht="12" hidden="false" customHeight="false" outlineLevel="0" collapsed="false">
      <c r="B110" s="179"/>
      <c r="D110" s="180" t="s">
        <v>174</v>
      </c>
      <c r="E110" s="181"/>
      <c r="F110" s="182" t="s">
        <v>3867</v>
      </c>
      <c r="H110" s="181"/>
      <c r="I110" s="183"/>
      <c r="L110" s="179"/>
      <c r="M110" s="184"/>
      <c r="N110" s="185"/>
      <c r="O110" s="185"/>
      <c r="P110" s="185"/>
      <c r="Q110" s="185"/>
      <c r="R110" s="185"/>
      <c r="S110" s="185"/>
      <c r="T110" s="185"/>
      <c r="U110" s="186"/>
      <c r="AT110" s="181" t="s">
        <v>174</v>
      </c>
      <c r="AU110" s="181" t="s">
        <v>83</v>
      </c>
      <c r="AV110" s="178" t="s">
        <v>81</v>
      </c>
      <c r="AW110" s="178" t="s">
        <v>176</v>
      </c>
      <c r="AX110" s="178" t="s">
        <v>73</v>
      </c>
      <c r="AY110" s="181" t="s">
        <v>165</v>
      </c>
    </row>
    <row r="111" s="187" customFormat="true" ht="12" hidden="false" customHeight="false" outlineLevel="0" collapsed="false">
      <c r="B111" s="188"/>
      <c r="D111" s="180" t="s">
        <v>174</v>
      </c>
      <c r="E111" s="189"/>
      <c r="F111" s="190" t="s">
        <v>3868</v>
      </c>
      <c r="H111" s="191" t="n">
        <v>5.12</v>
      </c>
      <c r="I111" s="192"/>
      <c r="L111" s="188"/>
      <c r="M111" s="193"/>
      <c r="N111" s="194"/>
      <c r="O111" s="194"/>
      <c r="P111" s="194"/>
      <c r="Q111" s="194"/>
      <c r="R111" s="194"/>
      <c r="S111" s="194"/>
      <c r="T111" s="194"/>
      <c r="U111" s="195"/>
      <c r="AT111" s="189" t="s">
        <v>174</v>
      </c>
      <c r="AU111" s="189" t="s">
        <v>83</v>
      </c>
      <c r="AV111" s="187" t="s">
        <v>83</v>
      </c>
      <c r="AW111" s="187" t="s">
        <v>176</v>
      </c>
      <c r="AX111" s="187" t="s">
        <v>73</v>
      </c>
      <c r="AY111" s="189" t="s">
        <v>165</v>
      </c>
    </row>
    <row r="112" s="196" customFormat="true" ht="12" hidden="false" customHeight="false" outlineLevel="0" collapsed="false">
      <c r="B112" s="197"/>
      <c r="D112" s="180" t="s">
        <v>174</v>
      </c>
      <c r="E112" s="198"/>
      <c r="F112" s="199" t="s">
        <v>178</v>
      </c>
      <c r="H112" s="200" t="n">
        <v>5.12</v>
      </c>
      <c r="I112" s="201"/>
      <c r="L112" s="197"/>
      <c r="M112" s="202"/>
      <c r="N112" s="203"/>
      <c r="O112" s="203"/>
      <c r="P112" s="203"/>
      <c r="Q112" s="203"/>
      <c r="R112" s="203"/>
      <c r="S112" s="203"/>
      <c r="T112" s="203"/>
      <c r="U112" s="204"/>
      <c r="AT112" s="198" t="s">
        <v>174</v>
      </c>
      <c r="AU112" s="198" t="s">
        <v>83</v>
      </c>
      <c r="AV112" s="196" t="s">
        <v>172</v>
      </c>
      <c r="AW112" s="196" t="s">
        <v>176</v>
      </c>
      <c r="AX112" s="196" t="s">
        <v>81</v>
      </c>
      <c r="AY112" s="198" t="s">
        <v>165</v>
      </c>
    </row>
    <row r="113" s="22" customFormat="true" ht="24" hidden="false" customHeight="true" outlineLevel="0" collapsed="false">
      <c r="B113" s="164"/>
      <c r="C113" s="165" t="s">
        <v>202</v>
      </c>
      <c r="D113" s="165" t="s">
        <v>167</v>
      </c>
      <c r="E113" s="166" t="s">
        <v>3869</v>
      </c>
      <c r="F113" s="167" t="s">
        <v>3870</v>
      </c>
      <c r="G113" s="168" t="s">
        <v>187</v>
      </c>
      <c r="H113" s="169" t="n">
        <v>5.12</v>
      </c>
      <c r="I113" s="170"/>
      <c r="J113" s="171" t="n">
        <f aca="false">ROUND(I113*H113,2)</f>
        <v>0</v>
      </c>
      <c r="K113" s="167" t="s">
        <v>171</v>
      </c>
      <c r="L113" s="23"/>
      <c r="M113" s="172"/>
      <c r="N113" s="173" t="s">
        <v>44</v>
      </c>
      <c r="O113" s="54"/>
      <c r="P113" s="174" t="n">
        <f aca="false">O113*H113</f>
        <v>0</v>
      </c>
      <c r="Q113" s="174" t="n">
        <v>0</v>
      </c>
      <c r="R113" s="174" t="n">
        <f aca="false">Q113*H113</f>
        <v>0</v>
      </c>
      <c r="S113" s="174" t="n">
        <v>0</v>
      </c>
      <c r="T113" s="174" t="n">
        <f aca="false">S113*H113</f>
        <v>0</v>
      </c>
      <c r="U113" s="175"/>
      <c r="AR113" s="176" t="s">
        <v>172</v>
      </c>
      <c r="AT113" s="176" t="s">
        <v>167</v>
      </c>
      <c r="AU113" s="176" t="s">
        <v>83</v>
      </c>
      <c r="AY113" s="3" t="s">
        <v>165</v>
      </c>
      <c r="BE113" s="177" t="n">
        <f aca="false">IF(N113="základní",J113,0)</f>
        <v>0</v>
      </c>
      <c r="BF113" s="177" t="n">
        <f aca="false">IF(N113="snížená",J113,0)</f>
        <v>0</v>
      </c>
      <c r="BG113" s="177" t="n">
        <f aca="false">IF(N113="zákl. přenesená",J113,0)</f>
        <v>0</v>
      </c>
      <c r="BH113" s="177" t="n">
        <f aca="false">IF(N113="sníž. přenesená",J113,0)</f>
        <v>0</v>
      </c>
      <c r="BI113" s="177" t="n">
        <f aca="false">IF(N113="nulová",J113,0)</f>
        <v>0</v>
      </c>
      <c r="BJ113" s="3" t="s">
        <v>81</v>
      </c>
      <c r="BK113" s="177" t="n">
        <f aca="false">ROUND(I113*H113,2)</f>
        <v>0</v>
      </c>
      <c r="BL113" s="3" t="s">
        <v>172</v>
      </c>
      <c r="BM113" s="176" t="s">
        <v>3871</v>
      </c>
    </row>
    <row r="114" s="22" customFormat="true" ht="16.5" hidden="false" customHeight="true" outlineLevel="0" collapsed="false">
      <c r="B114" s="164"/>
      <c r="C114" s="165" t="s">
        <v>206</v>
      </c>
      <c r="D114" s="165" t="s">
        <v>167</v>
      </c>
      <c r="E114" s="166" t="s">
        <v>207</v>
      </c>
      <c r="F114" s="167" t="s">
        <v>208</v>
      </c>
      <c r="G114" s="168" t="s">
        <v>187</v>
      </c>
      <c r="H114" s="169" t="n">
        <v>8</v>
      </c>
      <c r="I114" s="170"/>
      <c r="J114" s="171" t="n">
        <f aca="false">ROUND(I114*H114,2)</f>
        <v>0</v>
      </c>
      <c r="K114" s="167" t="s">
        <v>171</v>
      </c>
      <c r="L114" s="23"/>
      <c r="M114" s="172"/>
      <c r="N114" s="173" t="s">
        <v>44</v>
      </c>
      <c r="O114" s="54"/>
      <c r="P114" s="174" t="n">
        <f aca="false">O114*H114</f>
        <v>0</v>
      </c>
      <c r="Q114" s="174" t="n">
        <v>0</v>
      </c>
      <c r="R114" s="174" t="n">
        <f aca="false">Q114*H114</f>
        <v>0</v>
      </c>
      <c r="S114" s="174" t="n">
        <v>0</v>
      </c>
      <c r="T114" s="174" t="n">
        <f aca="false">S114*H114</f>
        <v>0</v>
      </c>
      <c r="U114" s="175"/>
      <c r="AR114" s="176" t="s">
        <v>172</v>
      </c>
      <c r="AT114" s="176" t="s">
        <v>167</v>
      </c>
      <c r="AU114" s="176" t="s">
        <v>83</v>
      </c>
      <c r="AY114" s="3" t="s">
        <v>165</v>
      </c>
      <c r="BE114" s="177" t="n">
        <f aca="false">IF(N114="základní",J114,0)</f>
        <v>0</v>
      </c>
      <c r="BF114" s="177" t="n">
        <f aca="false">IF(N114="snížená",J114,0)</f>
        <v>0</v>
      </c>
      <c r="BG114" s="177" t="n">
        <f aca="false">IF(N114="zákl. přenesená",J114,0)</f>
        <v>0</v>
      </c>
      <c r="BH114" s="177" t="n">
        <f aca="false">IF(N114="sníž. přenesená",J114,0)</f>
        <v>0</v>
      </c>
      <c r="BI114" s="177" t="n">
        <f aca="false">IF(N114="nulová",J114,0)</f>
        <v>0</v>
      </c>
      <c r="BJ114" s="3" t="s">
        <v>81</v>
      </c>
      <c r="BK114" s="177" t="n">
        <f aca="false">ROUND(I114*H114,2)</f>
        <v>0</v>
      </c>
      <c r="BL114" s="3" t="s">
        <v>172</v>
      </c>
      <c r="BM114" s="176" t="s">
        <v>3872</v>
      </c>
    </row>
    <row r="115" s="187" customFormat="true" ht="12" hidden="false" customHeight="false" outlineLevel="0" collapsed="false">
      <c r="B115" s="188"/>
      <c r="D115" s="180" t="s">
        <v>174</v>
      </c>
      <c r="E115" s="189"/>
      <c r="F115" s="190" t="s">
        <v>3873</v>
      </c>
      <c r="H115" s="191" t="n">
        <v>8</v>
      </c>
      <c r="I115" s="192"/>
      <c r="L115" s="188"/>
      <c r="M115" s="193"/>
      <c r="N115" s="194"/>
      <c r="O115" s="194"/>
      <c r="P115" s="194"/>
      <c r="Q115" s="194"/>
      <c r="R115" s="194"/>
      <c r="S115" s="194"/>
      <c r="T115" s="194"/>
      <c r="U115" s="195"/>
      <c r="AT115" s="189" t="s">
        <v>174</v>
      </c>
      <c r="AU115" s="189" t="s">
        <v>83</v>
      </c>
      <c r="AV115" s="187" t="s">
        <v>83</v>
      </c>
      <c r="AW115" s="187" t="s">
        <v>176</v>
      </c>
      <c r="AX115" s="187" t="s">
        <v>73</v>
      </c>
      <c r="AY115" s="189" t="s">
        <v>165</v>
      </c>
    </row>
    <row r="116" s="196" customFormat="true" ht="12" hidden="false" customHeight="false" outlineLevel="0" collapsed="false">
      <c r="B116" s="197"/>
      <c r="D116" s="180" t="s">
        <v>174</v>
      </c>
      <c r="E116" s="198"/>
      <c r="F116" s="199" t="s">
        <v>178</v>
      </c>
      <c r="H116" s="200" t="n">
        <v>8</v>
      </c>
      <c r="I116" s="201"/>
      <c r="L116" s="197"/>
      <c r="M116" s="202"/>
      <c r="N116" s="203"/>
      <c r="O116" s="203"/>
      <c r="P116" s="203"/>
      <c r="Q116" s="203"/>
      <c r="R116" s="203"/>
      <c r="S116" s="203"/>
      <c r="T116" s="203"/>
      <c r="U116" s="204"/>
      <c r="AT116" s="198" t="s">
        <v>174</v>
      </c>
      <c r="AU116" s="198" t="s">
        <v>83</v>
      </c>
      <c r="AV116" s="196" t="s">
        <v>172</v>
      </c>
      <c r="AW116" s="196" t="s">
        <v>176</v>
      </c>
      <c r="AX116" s="196" t="s">
        <v>81</v>
      </c>
      <c r="AY116" s="198" t="s">
        <v>165</v>
      </c>
    </row>
    <row r="117" s="22" customFormat="true" ht="24" hidden="false" customHeight="true" outlineLevel="0" collapsed="false">
      <c r="B117" s="164"/>
      <c r="C117" s="165" t="s">
        <v>223</v>
      </c>
      <c r="D117" s="165" t="s">
        <v>167</v>
      </c>
      <c r="E117" s="166" t="s">
        <v>3874</v>
      </c>
      <c r="F117" s="167" t="s">
        <v>3875</v>
      </c>
      <c r="G117" s="168" t="s">
        <v>187</v>
      </c>
      <c r="H117" s="169" t="n">
        <v>8</v>
      </c>
      <c r="I117" s="170"/>
      <c r="J117" s="171" t="n">
        <f aca="false">ROUND(I117*H117,2)</f>
        <v>0</v>
      </c>
      <c r="K117" s="167" t="s">
        <v>171</v>
      </c>
      <c r="L117" s="23"/>
      <c r="M117" s="172"/>
      <c r="N117" s="173" t="s">
        <v>44</v>
      </c>
      <c r="O117" s="54"/>
      <c r="P117" s="174" t="n">
        <f aca="false">O117*H117</f>
        <v>0</v>
      </c>
      <c r="Q117" s="174" t="n">
        <v>0</v>
      </c>
      <c r="R117" s="174" t="n">
        <f aca="false">Q117*H117</f>
        <v>0</v>
      </c>
      <c r="S117" s="174" t="n">
        <v>0</v>
      </c>
      <c r="T117" s="174" t="n">
        <f aca="false">S117*H117</f>
        <v>0</v>
      </c>
      <c r="U117" s="175"/>
      <c r="AR117" s="176" t="s">
        <v>172</v>
      </c>
      <c r="AT117" s="176" t="s">
        <v>167</v>
      </c>
      <c r="AU117" s="176" t="s">
        <v>83</v>
      </c>
      <c r="AY117" s="3" t="s">
        <v>165</v>
      </c>
      <c r="BE117" s="177" t="n">
        <f aca="false">IF(N117="základní",J117,0)</f>
        <v>0</v>
      </c>
      <c r="BF117" s="177" t="n">
        <f aca="false">IF(N117="snížená",J117,0)</f>
        <v>0</v>
      </c>
      <c r="BG117" s="177" t="n">
        <f aca="false">IF(N117="zákl. přenesená",J117,0)</f>
        <v>0</v>
      </c>
      <c r="BH117" s="177" t="n">
        <f aca="false">IF(N117="sníž. přenesená",J117,0)</f>
        <v>0</v>
      </c>
      <c r="BI117" s="177" t="n">
        <f aca="false">IF(N117="nulová",J117,0)</f>
        <v>0</v>
      </c>
      <c r="BJ117" s="3" t="s">
        <v>81</v>
      </c>
      <c r="BK117" s="177" t="n">
        <f aca="false">ROUND(I117*H117,2)</f>
        <v>0</v>
      </c>
      <c r="BL117" s="3" t="s">
        <v>172</v>
      </c>
      <c r="BM117" s="176" t="s">
        <v>3876</v>
      </c>
    </row>
    <row r="118" s="22" customFormat="true" ht="24" hidden="false" customHeight="true" outlineLevel="0" collapsed="false">
      <c r="B118" s="164"/>
      <c r="C118" s="165" t="s">
        <v>234</v>
      </c>
      <c r="D118" s="165" t="s">
        <v>167</v>
      </c>
      <c r="E118" s="166" t="s">
        <v>224</v>
      </c>
      <c r="F118" s="167" t="s">
        <v>225</v>
      </c>
      <c r="G118" s="168" t="s">
        <v>187</v>
      </c>
      <c r="H118" s="169" t="n">
        <v>8</v>
      </c>
      <c r="I118" s="170"/>
      <c r="J118" s="171" t="n">
        <f aca="false">ROUND(I118*H118,2)</f>
        <v>0</v>
      </c>
      <c r="K118" s="167" t="s">
        <v>171</v>
      </c>
      <c r="L118" s="23"/>
      <c r="M118" s="172"/>
      <c r="N118" s="173" t="s">
        <v>44</v>
      </c>
      <c r="O118" s="54"/>
      <c r="P118" s="174" t="n">
        <f aca="false">O118*H118</f>
        <v>0</v>
      </c>
      <c r="Q118" s="174" t="n">
        <v>0</v>
      </c>
      <c r="R118" s="174" t="n">
        <f aca="false">Q118*H118</f>
        <v>0</v>
      </c>
      <c r="S118" s="174" t="n">
        <v>0</v>
      </c>
      <c r="T118" s="174" t="n">
        <f aca="false">S118*H118</f>
        <v>0</v>
      </c>
      <c r="U118" s="175"/>
      <c r="AR118" s="176" t="s">
        <v>172</v>
      </c>
      <c r="AT118" s="176" t="s">
        <v>167</v>
      </c>
      <c r="AU118" s="176" t="s">
        <v>83</v>
      </c>
      <c r="AY118" s="3" t="s">
        <v>165</v>
      </c>
      <c r="BE118" s="177" t="n">
        <f aca="false">IF(N118="základní",J118,0)</f>
        <v>0</v>
      </c>
      <c r="BF118" s="177" t="n">
        <f aca="false">IF(N118="snížená",J118,0)</f>
        <v>0</v>
      </c>
      <c r="BG118" s="177" t="n">
        <f aca="false">IF(N118="zákl. přenesená",J118,0)</f>
        <v>0</v>
      </c>
      <c r="BH118" s="177" t="n">
        <f aca="false">IF(N118="sníž. přenesená",J118,0)</f>
        <v>0</v>
      </c>
      <c r="BI118" s="177" t="n">
        <f aca="false">IF(N118="nulová",J118,0)</f>
        <v>0</v>
      </c>
      <c r="BJ118" s="3" t="s">
        <v>81</v>
      </c>
      <c r="BK118" s="177" t="n">
        <f aca="false">ROUND(I118*H118,2)</f>
        <v>0</v>
      </c>
      <c r="BL118" s="3" t="s">
        <v>172</v>
      </c>
      <c r="BM118" s="176" t="s">
        <v>3877</v>
      </c>
    </row>
    <row r="119" s="22" customFormat="true" ht="24" hidden="false" customHeight="true" outlineLevel="0" collapsed="false">
      <c r="B119" s="164"/>
      <c r="C119" s="165" t="s">
        <v>239</v>
      </c>
      <c r="D119" s="165" t="s">
        <v>167</v>
      </c>
      <c r="E119" s="166" t="s">
        <v>3878</v>
      </c>
      <c r="F119" s="167" t="s">
        <v>3879</v>
      </c>
      <c r="G119" s="168" t="s">
        <v>187</v>
      </c>
      <c r="H119" s="169" t="n">
        <v>23.8</v>
      </c>
      <c r="I119" s="170"/>
      <c r="J119" s="171" t="n">
        <f aca="false">ROUND(I119*H119,2)</f>
        <v>0</v>
      </c>
      <c r="K119" s="167" t="s">
        <v>171</v>
      </c>
      <c r="L119" s="23"/>
      <c r="M119" s="172"/>
      <c r="N119" s="173" t="s">
        <v>44</v>
      </c>
      <c r="O119" s="54"/>
      <c r="P119" s="174" t="n">
        <f aca="false">O119*H119</f>
        <v>0</v>
      </c>
      <c r="Q119" s="174" t="n">
        <v>0</v>
      </c>
      <c r="R119" s="174" t="n">
        <f aca="false">Q119*H119</f>
        <v>0</v>
      </c>
      <c r="S119" s="174" t="n">
        <v>0</v>
      </c>
      <c r="T119" s="174" t="n">
        <f aca="false">S119*H119</f>
        <v>0</v>
      </c>
      <c r="U119" s="175"/>
      <c r="AR119" s="176" t="s">
        <v>172</v>
      </c>
      <c r="AT119" s="176" t="s">
        <v>167</v>
      </c>
      <c r="AU119" s="176" t="s">
        <v>83</v>
      </c>
      <c r="AY119" s="3" t="s">
        <v>165</v>
      </c>
      <c r="BE119" s="177" t="n">
        <f aca="false">IF(N119="základní",J119,0)</f>
        <v>0</v>
      </c>
      <c r="BF119" s="177" t="n">
        <f aca="false">IF(N119="snížená",J119,0)</f>
        <v>0</v>
      </c>
      <c r="BG119" s="177" t="n">
        <f aca="false">IF(N119="zákl. přenesená",J119,0)</f>
        <v>0</v>
      </c>
      <c r="BH119" s="177" t="n">
        <f aca="false">IF(N119="sníž. přenesená",J119,0)</f>
        <v>0</v>
      </c>
      <c r="BI119" s="177" t="n">
        <f aca="false">IF(N119="nulová",J119,0)</f>
        <v>0</v>
      </c>
      <c r="BJ119" s="3" t="s">
        <v>81</v>
      </c>
      <c r="BK119" s="177" t="n">
        <f aca="false">ROUND(I119*H119,2)</f>
        <v>0</v>
      </c>
      <c r="BL119" s="3" t="s">
        <v>172</v>
      </c>
      <c r="BM119" s="176" t="s">
        <v>3880</v>
      </c>
    </row>
    <row r="120" s="178" customFormat="true" ht="12" hidden="false" customHeight="false" outlineLevel="0" collapsed="false">
      <c r="B120" s="179"/>
      <c r="D120" s="180" t="s">
        <v>174</v>
      </c>
      <c r="E120" s="181"/>
      <c r="F120" s="182" t="s">
        <v>3881</v>
      </c>
      <c r="H120" s="181"/>
      <c r="I120" s="183"/>
      <c r="L120" s="179"/>
      <c r="M120" s="184"/>
      <c r="N120" s="185"/>
      <c r="O120" s="185"/>
      <c r="P120" s="185"/>
      <c r="Q120" s="185"/>
      <c r="R120" s="185"/>
      <c r="S120" s="185"/>
      <c r="T120" s="185"/>
      <c r="U120" s="186"/>
      <c r="AT120" s="181" t="s">
        <v>174</v>
      </c>
      <c r="AU120" s="181" t="s">
        <v>83</v>
      </c>
      <c r="AV120" s="178" t="s">
        <v>81</v>
      </c>
      <c r="AW120" s="178" t="s">
        <v>176</v>
      </c>
      <c r="AX120" s="178" t="s">
        <v>73</v>
      </c>
      <c r="AY120" s="181" t="s">
        <v>165</v>
      </c>
    </row>
    <row r="121" s="187" customFormat="true" ht="12" hidden="false" customHeight="false" outlineLevel="0" collapsed="false">
      <c r="B121" s="188"/>
      <c r="D121" s="180" t="s">
        <v>174</v>
      </c>
      <c r="E121" s="189"/>
      <c r="F121" s="190" t="s">
        <v>3882</v>
      </c>
      <c r="H121" s="191" t="n">
        <v>23.8</v>
      </c>
      <c r="I121" s="192"/>
      <c r="L121" s="188"/>
      <c r="M121" s="193"/>
      <c r="N121" s="194"/>
      <c r="O121" s="194"/>
      <c r="P121" s="194"/>
      <c r="Q121" s="194"/>
      <c r="R121" s="194"/>
      <c r="S121" s="194"/>
      <c r="T121" s="194"/>
      <c r="U121" s="195"/>
      <c r="AT121" s="189" t="s">
        <v>174</v>
      </c>
      <c r="AU121" s="189" t="s">
        <v>83</v>
      </c>
      <c r="AV121" s="187" t="s">
        <v>83</v>
      </c>
      <c r="AW121" s="187" t="s">
        <v>176</v>
      </c>
      <c r="AX121" s="187" t="s">
        <v>73</v>
      </c>
      <c r="AY121" s="189" t="s">
        <v>165</v>
      </c>
    </row>
    <row r="122" s="196" customFormat="true" ht="12" hidden="false" customHeight="false" outlineLevel="0" collapsed="false">
      <c r="B122" s="197"/>
      <c r="D122" s="180" t="s">
        <v>174</v>
      </c>
      <c r="E122" s="198"/>
      <c r="F122" s="199" t="s">
        <v>178</v>
      </c>
      <c r="H122" s="200" t="n">
        <v>23.8</v>
      </c>
      <c r="I122" s="201"/>
      <c r="L122" s="197"/>
      <c r="M122" s="202"/>
      <c r="N122" s="203"/>
      <c r="O122" s="203"/>
      <c r="P122" s="203"/>
      <c r="Q122" s="203"/>
      <c r="R122" s="203"/>
      <c r="S122" s="203"/>
      <c r="T122" s="203"/>
      <c r="U122" s="204"/>
      <c r="AT122" s="198" t="s">
        <v>174</v>
      </c>
      <c r="AU122" s="198" t="s">
        <v>83</v>
      </c>
      <c r="AV122" s="196" t="s">
        <v>172</v>
      </c>
      <c r="AW122" s="196" t="s">
        <v>176</v>
      </c>
      <c r="AX122" s="196" t="s">
        <v>81</v>
      </c>
      <c r="AY122" s="198" t="s">
        <v>165</v>
      </c>
    </row>
    <row r="123" s="22" customFormat="true" ht="24" hidden="false" customHeight="true" outlineLevel="0" collapsed="false">
      <c r="B123" s="164"/>
      <c r="C123" s="165" t="s">
        <v>243</v>
      </c>
      <c r="D123" s="165" t="s">
        <v>167</v>
      </c>
      <c r="E123" s="166" t="s">
        <v>240</v>
      </c>
      <c r="F123" s="167" t="s">
        <v>241</v>
      </c>
      <c r="G123" s="168" t="s">
        <v>187</v>
      </c>
      <c r="H123" s="169" t="n">
        <v>107.314</v>
      </c>
      <c r="I123" s="170"/>
      <c r="J123" s="171" t="n">
        <f aca="false">ROUND(I123*H123,2)</f>
        <v>0</v>
      </c>
      <c r="K123" s="167" t="s">
        <v>171</v>
      </c>
      <c r="L123" s="23"/>
      <c r="M123" s="172"/>
      <c r="N123" s="173" t="s">
        <v>44</v>
      </c>
      <c r="O123" s="54"/>
      <c r="P123" s="174" t="n">
        <f aca="false">O123*H123</f>
        <v>0</v>
      </c>
      <c r="Q123" s="174" t="n">
        <v>0</v>
      </c>
      <c r="R123" s="174" t="n">
        <f aca="false">Q123*H123</f>
        <v>0</v>
      </c>
      <c r="S123" s="174" t="n">
        <v>0</v>
      </c>
      <c r="T123" s="174" t="n">
        <f aca="false">S123*H123</f>
        <v>0</v>
      </c>
      <c r="U123" s="175"/>
      <c r="AR123" s="176" t="s">
        <v>172</v>
      </c>
      <c r="AT123" s="176" t="s">
        <v>167</v>
      </c>
      <c r="AU123" s="176" t="s">
        <v>83</v>
      </c>
      <c r="AY123" s="3" t="s">
        <v>165</v>
      </c>
      <c r="BE123" s="177" t="n">
        <f aca="false">IF(N123="základní",J123,0)</f>
        <v>0</v>
      </c>
      <c r="BF123" s="177" t="n">
        <f aca="false">IF(N123="snížená",J123,0)</f>
        <v>0</v>
      </c>
      <c r="BG123" s="177" t="n">
        <f aca="false">IF(N123="zákl. přenesená",J123,0)</f>
        <v>0</v>
      </c>
      <c r="BH123" s="177" t="n">
        <f aca="false">IF(N123="sníž. přenesená",J123,0)</f>
        <v>0</v>
      </c>
      <c r="BI123" s="177" t="n">
        <f aca="false">IF(N123="nulová",J123,0)</f>
        <v>0</v>
      </c>
      <c r="BJ123" s="3" t="s">
        <v>81</v>
      </c>
      <c r="BK123" s="177" t="n">
        <f aca="false">ROUND(I123*H123,2)</f>
        <v>0</v>
      </c>
      <c r="BL123" s="3" t="s">
        <v>172</v>
      </c>
      <c r="BM123" s="176" t="s">
        <v>3883</v>
      </c>
    </row>
    <row r="124" s="178" customFormat="true" ht="12" hidden="false" customHeight="false" outlineLevel="0" collapsed="false">
      <c r="B124" s="179"/>
      <c r="D124" s="180" t="s">
        <v>174</v>
      </c>
      <c r="E124" s="181"/>
      <c r="F124" s="182" t="s">
        <v>3884</v>
      </c>
      <c r="H124" s="181"/>
      <c r="I124" s="183"/>
      <c r="L124" s="179"/>
      <c r="M124" s="184"/>
      <c r="N124" s="185"/>
      <c r="O124" s="185"/>
      <c r="P124" s="185"/>
      <c r="Q124" s="185"/>
      <c r="R124" s="185"/>
      <c r="S124" s="185"/>
      <c r="T124" s="185"/>
      <c r="U124" s="186"/>
      <c r="AT124" s="181" t="s">
        <v>174</v>
      </c>
      <c r="AU124" s="181" t="s">
        <v>83</v>
      </c>
      <c r="AV124" s="178" t="s">
        <v>81</v>
      </c>
      <c r="AW124" s="178" t="s">
        <v>176</v>
      </c>
      <c r="AX124" s="178" t="s">
        <v>73</v>
      </c>
      <c r="AY124" s="181" t="s">
        <v>165</v>
      </c>
    </row>
    <row r="125" s="187" customFormat="true" ht="12" hidden="false" customHeight="false" outlineLevel="0" collapsed="false">
      <c r="B125" s="188"/>
      <c r="D125" s="180" t="s">
        <v>174</v>
      </c>
      <c r="E125" s="189"/>
      <c r="F125" s="190" t="s">
        <v>3885</v>
      </c>
      <c r="H125" s="191" t="n">
        <v>217.552</v>
      </c>
      <c r="I125" s="192"/>
      <c r="L125" s="188"/>
      <c r="M125" s="193"/>
      <c r="N125" s="194"/>
      <c r="O125" s="194"/>
      <c r="P125" s="194"/>
      <c r="Q125" s="194"/>
      <c r="R125" s="194"/>
      <c r="S125" s="194"/>
      <c r="T125" s="194"/>
      <c r="U125" s="195"/>
      <c r="AT125" s="189" t="s">
        <v>174</v>
      </c>
      <c r="AU125" s="189" t="s">
        <v>83</v>
      </c>
      <c r="AV125" s="187" t="s">
        <v>83</v>
      </c>
      <c r="AW125" s="187" t="s">
        <v>176</v>
      </c>
      <c r="AX125" s="187" t="s">
        <v>73</v>
      </c>
      <c r="AY125" s="189" t="s">
        <v>165</v>
      </c>
    </row>
    <row r="126" s="187" customFormat="true" ht="12" hidden="false" customHeight="false" outlineLevel="0" collapsed="false">
      <c r="B126" s="188"/>
      <c r="D126" s="180" t="s">
        <v>174</v>
      </c>
      <c r="E126" s="189"/>
      <c r="F126" s="190" t="s">
        <v>3886</v>
      </c>
      <c r="H126" s="191" t="n">
        <v>5.12</v>
      </c>
      <c r="I126" s="192"/>
      <c r="L126" s="188"/>
      <c r="M126" s="193"/>
      <c r="N126" s="194"/>
      <c r="O126" s="194"/>
      <c r="P126" s="194"/>
      <c r="Q126" s="194"/>
      <c r="R126" s="194"/>
      <c r="S126" s="194"/>
      <c r="T126" s="194"/>
      <c r="U126" s="195"/>
      <c r="AT126" s="189" t="s">
        <v>174</v>
      </c>
      <c r="AU126" s="189" t="s">
        <v>83</v>
      </c>
      <c r="AV126" s="187" t="s">
        <v>83</v>
      </c>
      <c r="AW126" s="187" t="s">
        <v>176</v>
      </c>
      <c r="AX126" s="187" t="s">
        <v>73</v>
      </c>
      <c r="AY126" s="189" t="s">
        <v>165</v>
      </c>
    </row>
    <row r="127" s="187" customFormat="true" ht="12" hidden="false" customHeight="false" outlineLevel="0" collapsed="false">
      <c r="B127" s="188"/>
      <c r="D127" s="180" t="s">
        <v>174</v>
      </c>
      <c r="E127" s="189"/>
      <c r="F127" s="190" t="s">
        <v>3887</v>
      </c>
      <c r="H127" s="191" t="n">
        <v>-23.8</v>
      </c>
      <c r="I127" s="192"/>
      <c r="L127" s="188"/>
      <c r="M127" s="193"/>
      <c r="N127" s="194"/>
      <c r="O127" s="194"/>
      <c r="P127" s="194"/>
      <c r="Q127" s="194"/>
      <c r="R127" s="194"/>
      <c r="S127" s="194"/>
      <c r="T127" s="194"/>
      <c r="U127" s="195"/>
      <c r="AT127" s="189" t="s">
        <v>174</v>
      </c>
      <c r="AU127" s="189" t="s">
        <v>83</v>
      </c>
      <c r="AV127" s="187" t="s">
        <v>83</v>
      </c>
      <c r="AW127" s="187" t="s">
        <v>176</v>
      </c>
      <c r="AX127" s="187" t="s">
        <v>73</v>
      </c>
      <c r="AY127" s="189" t="s">
        <v>165</v>
      </c>
    </row>
    <row r="128" s="187" customFormat="true" ht="12" hidden="false" customHeight="false" outlineLevel="0" collapsed="false">
      <c r="B128" s="188"/>
      <c r="D128" s="180" t="s">
        <v>174</v>
      </c>
      <c r="E128" s="189"/>
      <c r="F128" s="190" t="s">
        <v>3888</v>
      </c>
      <c r="H128" s="191" t="n">
        <v>-29.12</v>
      </c>
      <c r="I128" s="192"/>
      <c r="L128" s="188"/>
      <c r="M128" s="193"/>
      <c r="N128" s="194"/>
      <c r="O128" s="194"/>
      <c r="P128" s="194"/>
      <c r="Q128" s="194"/>
      <c r="R128" s="194"/>
      <c r="S128" s="194"/>
      <c r="T128" s="194"/>
      <c r="U128" s="195"/>
      <c r="AT128" s="189" t="s">
        <v>174</v>
      </c>
      <c r="AU128" s="189" t="s">
        <v>83</v>
      </c>
      <c r="AV128" s="187" t="s">
        <v>83</v>
      </c>
      <c r="AW128" s="187" t="s">
        <v>176</v>
      </c>
      <c r="AX128" s="187" t="s">
        <v>73</v>
      </c>
      <c r="AY128" s="189" t="s">
        <v>165</v>
      </c>
    </row>
    <row r="129" s="187" customFormat="true" ht="12" hidden="false" customHeight="false" outlineLevel="0" collapsed="false">
      <c r="B129" s="188"/>
      <c r="D129" s="180" t="s">
        <v>174</v>
      </c>
      <c r="E129" s="189"/>
      <c r="F129" s="190" t="s">
        <v>3889</v>
      </c>
      <c r="H129" s="191" t="n">
        <v>-11.9</v>
      </c>
      <c r="I129" s="192"/>
      <c r="L129" s="188"/>
      <c r="M129" s="193"/>
      <c r="N129" s="194"/>
      <c r="O129" s="194"/>
      <c r="P129" s="194"/>
      <c r="Q129" s="194"/>
      <c r="R129" s="194"/>
      <c r="S129" s="194"/>
      <c r="T129" s="194"/>
      <c r="U129" s="195"/>
      <c r="AT129" s="189" t="s">
        <v>174</v>
      </c>
      <c r="AU129" s="189" t="s">
        <v>83</v>
      </c>
      <c r="AV129" s="187" t="s">
        <v>83</v>
      </c>
      <c r="AW129" s="187" t="s">
        <v>176</v>
      </c>
      <c r="AX129" s="187" t="s">
        <v>73</v>
      </c>
      <c r="AY129" s="189" t="s">
        <v>165</v>
      </c>
    </row>
    <row r="130" s="187" customFormat="true" ht="12" hidden="false" customHeight="false" outlineLevel="0" collapsed="false">
      <c r="B130" s="188"/>
      <c r="D130" s="180" t="s">
        <v>174</v>
      </c>
      <c r="E130" s="189"/>
      <c r="F130" s="190" t="s">
        <v>3890</v>
      </c>
      <c r="H130" s="191" t="n">
        <v>-12.032</v>
      </c>
      <c r="I130" s="192"/>
      <c r="L130" s="188"/>
      <c r="M130" s="193"/>
      <c r="N130" s="194"/>
      <c r="O130" s="194"/>
      <c r="P130" s="194"/>
      <c r="Q130" s="194"/>
      <c r="R130" s="194"/>
      <c r="S130" s="194"/>
      <c r="T130" s="194"/>
      <c r="U130" s="195"/>
      <c r="AT130" s="189" t="s">
        <v>174</v>
      </c>
      <c r="AU130" s="189" t="s">
        <v>83</v>
      </c>
      <c r="AV130" s="187" t="s">
        <v>83</v>
      </c>
      <c r="AW130" s="187" t="s">
        <v>176</v>
      </c>
      <c r="AX130" s="187" t="s">
        <v>73</v>
      </c>
      <c r="AY130" s="189" t="s">
        <v>165</v>
      </c>
    </row>
    <row r="131" s="187" customFormat="true" ht="12" hidden="false" customHeight="false" outlineLevel="0" collapsed="false">
      <c r="B131" s="188"/>
      <c r="D131" s="180" t="s">
        <v>174</v>
      </c>
      <c r="E131" s="189"/>
      <c r="F131" s="190" t="s">
        <v>3891</v>
      </c>
      <c r="H131" s="191" t="n">
        <v>-12.506</v>
      </c>
      <c r="I131" s="192"/>
      <c r="L131" s="188"/>
      <c r="M131" s="193"/>
      <c r="N131" s="194"/>
      <c r="O131" s="194"/>
      <c r="P131" s="194"/>
      <c r="Q131" s="194"/>
      <c r="R131" s="194"/>
      <c r="S131" s="194"/>
      <c r="T131" s="194"/>
      <c r="U131" s="195"/>
      <c r="AT131" s="189" t="s">
        <v>174</v>
      </c>
      <c r="AU131" s="189" t="s">
        <v>83</v>
      </c>
      <c r="AV131" s="187" t="s">
        <v>83</v>
      </c>
      <c r="AW131" s="187" t="s">
        <v>176</v>
      </c>
      <c r="AX131" s="187" t="s">
        <v>73</v>
      </c>
      <c r="AY131" s="189" t="s">
        <v>165</v>
      </c>
    </row>
    <row r="132" s="187" customFormat="true" ht="12" hidden="false" customHeight="false" outlineLevel="0" collapsed="false">
      <c r="B132" s="188"/>
      <c r="D132" s="180" t="s">
        <v>174</v>
      </c>
      <c r="E132" s="189"/>
      <c r="F132" s="190" t="s">
        <v>3892</v>
      </c>
      <c r="H132" s="191" t="n">
        <v>-34</v>
      </c>
      <c r="I132" s="192"/>
      <c r="L132" s="188"/>
      <c r="M132" s="193"/>
      <c r="N132" s="194"/>
      <c r="O132" s="194"/>
      <c r="P132" s="194"/>
      <c r="Q132" s="194"/>
      <c r="R132" s="194"/>
      <c r="S132" s="194"/>
      <c r="T132" s="194"/>
      <c r="U132" s="195"/>
      <c r="AT132" s="189" t="s">
        <v>174</v>
      </c>
      <c r="AU132" s="189" t="s">
        <v>83</v>
      </c>
      <c r="AV132" s="187" t="s">
        <v>83</v>
      </c>
      <c r="AW132" s="187" t="s">
        <v>176</v>
      </c>
      <c r="AX132" s="187" t="s">
        <v>73</v>
      </c>
      <c r="AY132" s="189" t="s">
        <v>165</v>
      </c>
    </row>
    <row r="133" s="178" customFormat="true" ht="12" hidden="false" customHeight="false" outlineLevel="0" collapsed="false">
      <c r="B133" s="179"/>
      <c r="D133" s="180" t="s">
        <v>174</v>
      </c>
      <c r="E133" s="181"/>
      <c r="F133" s="182" t="s">
        <v>3893</v>
      </c>
      <c r="H133" s="181"/>
      <c r="I133" s="183"/>
      <c r="L133" s="179"/>
      <c r="M133" s="184"/>
      <c r="N133" s="185"/>
      <c r="O133" s="185"/>
      <c r="P133" s="185"/>
      <c r="Q133" s="185"/>
      <c r="R133" s="185"/>
      <c r="S133" s="185"/>
      <c r="T133" s="185"/>
      <c r="U133" s="186"/>
      <c r="AT133" s="181" t="s">
        <v>174</v>
      </c>
      <c r="AU133" s="181" t="s">
        <v>83</v>
      </c>
      <c r="AV133" s="178" t="s">
        <v>81</v>
      </c>
      <c r="AW133" s="178" t="s">
        <v>176</v>
      </c>
      <c r="AX133" s="178" t="s">
        <v>73</v>
      </c>
      <c r="AY133" s="181" t="s">
        <v>165</v>
      </c>
    </row>
    <row r="134" s="187" customFormat="true" ht="12" hidden="false" customHeight="false" outlineLevel="0" collapsed="false">
      <c r="B134" s="188"/>
      <c r="D134" s="180" t="s">
        <v>174</v>
      </c>
      <c r="E134" s="189"/>
      <c r="F134" s="190" t="s">
        <v>3894</v>
      </c>
      <c r="H134" s="191" t="n">
        <v>8</v>
      </c>
      <c r="I134" s="192"/>
      <c r="L134" s="188"/>
      <c r="M134" s="193"/>
      <c r="N134" s="194"/>
      <c r="O134" s="194"/>
      <c r="P134" s="194"/>
      <c r="Q134" s="194"/>
      <c r="R134" s="194"/>
      <c r="S134" s="194"/>
      <c r="T134" s="194"/>
      <c r="U134" s="195"/>
      <c r="AT134" s="189" t="s">
        <v>174</v>
      </c>
      <c r="AU134" s="189" t="s">
        <v>83</v>
      </c>
      <c r="AV134" s="187" t="s">
        <v>83</v>
      </c>
      <c r="AW134" s="187" t="s">
        <v>176</v>
      </c>
      <c r="AX134" s="187" t="s">
        <v>73</v>
      </c>
      <c r="AY134" s="189" t="s">
        <v>165</v>
      </c>
    </row>
    <row r="135" s="196" customFormat="true" ht="12" hidden="false" customHeight="false" outlineLevel="0" collapsed="false">
      <c r="B135" s="197"/>
      <c r="D135" s="180" t="s">
        <v>174</v>
      </c>
      <c r="E135" s="198"/>
      <c r="F135" s="199" t="s">
        <v>178</v>
      </c>
      <c r="H135" s="200" t="n">
        <v>107.314</v>
      </c>
      <c r="I135" s="201"/>
      <c r="L135" s="197"/>
      <c r="M135" s="202"/>
      <c r="N135" s="203"/>
      <c r="O135" s="203"/>
      <c r="P135" s="203"/>
      <c r="Q135" s="203"/>
      <c r="R135" s="203"/>
      <c r="S135" s="203"/>
      <c r="T135" s="203"/>
      <c r="U135" s="204"/>
      <c r="AT135" s="198" t="s">
        <v>174</v>
      </c>
      <c r="AU135" s="198" t="s">
        <v>83</v>
      </c>
      <c r="AV135" s="196" t="s">
        <v>172</v>
      </c>
      <c r="AW135" s="196" t="s">
        <v>176</v>
      </c>
      <c r="AX135" s="196" t="s">
        <v>81</v>
      </c>
      <c r="AY135" s="198" t="s">
        <v>165</v>
      </c>
    </row>
    <row r="136" s="22" customFormat="true" ht="24" hidden="false" customHeight="true" outlineLevel="0" collapsed="false">
      <c r="B136" s="164"/>
      <c r="C136" s="165" t="s">
        <v>248</v>
      </c>
      <c r="D136" s="165" t="s">
        <v>167</v>
      </c>
      <c r="E136" s="166" t="s">
        <v>244</v>
      </c>
      <c r="F136" s="167" t="s">
        <v>245</v>
      </c>
      <c r="G136" s="168" t="s">
        <v>187</v>
      </c>
      <c r="H136" s="169" t="n">
        <v>751.198</v>
      </c>
      <c r="I136" s="170"/>
      <c r="J136" s="171" t="n">
        <f aca="false">ROUND(I136*H136,2)</f>
        <v>0</v>
      </c>
      <c r="K136" s="167" t="s">
        <v>171</v>
      </c>
      <c r="L136" s="23"/>
      <c r="M136" s="172"/>
      <c r="N136" s="173" t="s">
        <v>44</v>
      </c>
      <c r="O136" s="54"/>
      <c r="P136" s="174" t="n">
        <f aca="false">O136*H136</f>
        <v>0</v>
      </c>
      <c r="Q136" s="174" t="n">
        <v>0</v>
      </c>
      <c r="R136" s="174" t="n">
        <f aca="false">Q136*H136</f>
        <v>0</v>
      </c>
      <c r="S136" s="174" t="n">
        <v>0</v>
      </c>
      <c r="T136" s="174" t="n">
        <f aca="false">S136*H136</f>
        <v>0</v>
      </c>
      <c r="U136" s="175"/>
      <c r="AR136" s="176" t="s">
        <v>172</v>
      </c>
      <c r="AT136" s="176" t="s">
        <v>167</v>
      </c>
      <c r="AU136" s="176" t="s">
        <v>83</v>
      </c>
      <c r="AY136" s="3" t="s">
        <v>165</v>
      </c>
      <c r="BE136" s="177" t="n">
        <f aca="false">IF(N136="základní",J136,0)</f>
        <v>0</v>
      </c>
      <c r="BF136" s="177" t="n">
        <f aca="false">IF(N136="snížená",J136,0)</f>
        <v>0</v>
      </c>
      <c r="BG136" s="177" t="n">
        <f aca="false">IF(N136="zákl. přenesená",J136,0)</f>
        <v>0</v>
      </c>
      <c r="BH136" s="177" t="n">
        <f aca="false">IF(N136="sníž. přenesená",J136,0)</f>
        <v>0</v>
      </c>
      <c r="BI136" s="177" t="n">
        <f aca="false">IF(N136="nulová",J136,0)</f>
        <v>0</v>
      </c>
      <c r="BJ136" s="3" t="s">
        <v>81</v>
      </c>
      <c r="BK136" s="177" t="n">
        <f aca="false">ROUND(I136*H136,2)</f>
        <v>0</v>
      </c>
      <c r="BL136" s="3" t="s">
        <v>172</v>
      </c>
      <c r="BM136" s="176" t="s">
        <v>3895</v>
      </c>
    </row>
    <row r="137" s="187" customFormat="true" ht="12" hidden="false" customHeight="false" outlineLevel="0" collapsed="false">
      <c r="B137" s="188"/>
      <c r="D137" s="180" t="s">
        <v>174</v>
      </c>
      <c r="E137" s="189"/>
      <c r="F137" s="190" t="s">
        <v>3896</v>
      </c>
      <c r="H137" s="191" t="n">
        <v>751.198</v>
      </c>
      <c r="I137" s="192"/>
      <c r="L137" s="188"/>
      <c r="M137" s="193"/>
      <c r="N137" s="194"/>
      <c r="O137" s="194"/>
      <c r="P137" s="194"/>
      <c r="Q137" s="194"/>
      <c r="R137" s="194"/>
      <c r="S137" s="194"/>
      <c r="T137" s="194"/>
      <c r="U137" s="195"/>
      <c r="AT137" s="189" t="s">
        <v>174</v>
      </c>
      <c r="AU137" s="189" t="s">
        <v>83</v>
      </c>
      <c r="AV137" s="187" t="s">
        <v>83</v>
      </c>
      <c r="AW137" s="187" t="s">
        <v>176</v>
      </c>
      <c r="AX137" s="187" t="s">
        <v>73</v>
      </c>
      <c r="AY137" s="189" t="s">
        <v>165</v>
      </c>
    </row>
    <row r="138" s="196" customFormat="true" ht="12" hidden="false" customHeight="false" outlineLevel="0" collapsed="false">
      <c r="B138" s="197"/>
      <c r="D138" s="180" t="s">
        <v>174</v>
      </c>
      <c r="E138" s="198"/>
      <c r="F138" s="199" t="s">
        <v>178</v>
      </c>
      <c r="H138" s="200" t="n">
        <v>751.198</v>
      </c>
      <c r="I138" s="201"/>
      <c r="L138" s="197"/>
      <c r="M138" s="202"/>
      <c r="N138" s="203"/>
      <c r="O138" s="203"/>
      <c r="P138" s="203"/>
      <c r="Q138" s="203"/>
      <c r="R138" s="203"/>
      <c r="S138" s="203"/>
      <c r="T138" s="203"/>
      <c r="U138" s="204"/>
      <c r="AT138" s="198" t="s">
        <v>174</v>
      </c>
      <c r="AU138" s="198" t="s">
        <v>83</v>
      </c>
      <c r="AV138" s="196" t="s">
        <v>172</v>
      </c>
      <c r="AW138" s="196" t="s">
        <v>176</v>
      </c>
      <c r="AX138" s="196" t="s">
        <v>81</v>
      </c>
      <c r="AY138" s="198" t="s">
        <v>165</v>
      </c>
    </row>
    <row r="139" s="22" customFormat="true" ht="16.5" hidden="false" customHeight="true" outlineLevel="0" collapsed="false">
      <c r="B139" s="164"/>
      <c r="C139" s="165" t="s">
        <v>252</v>
      </c>
      <c r="D139" s="165" t="s">
        <v>167</v>
      </c>
      <c r="E139" s="166" t="s">
        <v>3897</v>
      </c>
      <c r="F139" s="167" t="s">
        <v>3898</v>
      </c>
      <c r="G139" s="168" t="s">
        <v>187</v>
      </c>
      <c r="H139" s="169" t="n">
        <v>23.8</v>
      </c>
      <c r="I139" s="170"/>
      <c r="J139" s="171" t="n">
        <f aca="false">ROUND(I139*H139,2)</f>
        <v>0</v>
      </c>
      <c r="K139" s="167" t="s">
        <v>171</v>
      </c>
      <c r="L139" s="23"/>
      <c r="M139" s="172"/>
      <c r="N139" s="173" t="s">
        <v>44</v>
      </c>
      <c r="O139" s="54"/>
      <c r="P139" s="174" t="n">
        <f aca="false">O139*H139</f>
        <v>0</v>
      </c>
      <c r="Q139" s="174" t="n">
        <v>0</v>
      </c>
      <c r="R139" s="174" t="n">
        <f aca="false">Q139*H139</f>
        <v>0</v>
      </c>
      <c r="S139" s="174" t="n">
        <v>0</v>
      </c>
      <c r="T139" s="174" t="n">
        <f aca="false">S139*H139</f>
        <v>0</v>
      </c>
      <c r="U139" s="175"/>
      <c r="AR139" s="176" t="s">
        <v>172</v>
      </c>
      <c r="AT139" s="176" t="s">
        <v>167</v>
      </c>
      <c r="AU139" s="176" t="s">
        <v>83</v>
      </c>
      <c r="AY139" s="3" t="s">
        <v>165</v>
      </c>
      <c r="BE139" s="177" t="n">
        <f aca="false">IF(N139="základní",J139,0)</f>
        <v>0</v>
      </c>
      <c r="BF139" s="177" t="n">
        <f aca="false">IF(N139="snížená",J139,0)</f>
        <v>0</v>
      </c>
      <c r="BG139" s="177" t="n">
        <f aca="false">IF(N139="zákl. přenesená",J139,0)</f>
        <v>0</v>
      </c>
      <c r="BH139" s="177" t="n">
        <f aca="false">IF(N139="sníž. přenesená",J139,0)</f>
        <v>0</v>
      </c>
      <c r="BI139" s="177" t="n">
        <f aca="false">IF(N139="nulová",J139,0)</f>
        <v>0</v>
      </c>
      <c r="BJ139" s="3" t="s">
        <v>81</v>
      </c>
      <c r="BK139" s="177" t="n">
        <f aca="false">ROUND(I139*H139,2)</f>
        <v>0</v>
      </c>
      <c r="BL139" s="3" t="s">
        <v>172</v>
      </c>
      <c r="BM139" s="176" t="s">
        <v>3899</v>
      </c>
    </row>
    <row r="140" s="22" customFormat="true" ht="16.5" hidden="false" customHeight="true" outlineLevel="0" collapsed="false">
      <c r="B140" s="164"/>
      <c r="C140" s="165" t="s">
        <v>261</v>
      </c>
      <c r="D140" s="165" t="s">
        <v>167</v>
      </c>
      <c r="E140" s="166" t="s">
        <v>249</v>
      </c>
      <c r="F140" s="167" t="s">
        <v>250</v>
      </c>
      <c r="G140" s="168" t="s">
        <v>187</v>
      </c>
      <c r="H140" s="169" t="n">
        <v>107.314</v>
      </c>
      <c r="I140" s="170"/>
      <c r="J140" s="171" t="n">
        <f aca="false">ROUND(I140*H140,2)</f>
        <v>0</v>
      </c>
      <c r="K140" s="167" t="s">
        <v>171</v>
      </c>
      <c r="L140" s="23"/>
      <c r="M140" s="172"/>
      <c r="N140" s="173" t="s">
        <v>44</v>
      </c>
      <c r="O140" s="54"/>
      <c r="P140" s="174" t="n">
        <f aca="false">O140*H140</f>
        <v>0</v>
      </c>
      <c r="Q140" s="174" t="n">
        <v>0</v>
      </c>
      <c r="R140" s="174" t="n">
        <f aca="false">Q140*H140</f>
        <v>0</v>
      </c>
      <c r="S140" s="174" t="n">
        <v>0</v>
      </c>
      <c r="T140" s="174" t="n">
        <f aca="false">S140*H140</f>
        <v>0</v>
      </c>
      <c r="U140" s="175"/>
      <c r="AR140" s="176" t="s">
        <v>172</v>
      </c>
      <c r="AT140" s="176" t="s">
        <v>167</v>
      </c>
      <c r="AU140" s="176" t="s">
        <v>83</v>
      </c>
      <c r="AY140" s="3" t="s">
        <v>165</v>
      </c>
      <c r="BE140" s="177" t="n">
        <f aca="false">IF(N140="základní",J140,0)</f>
        <v>0</v>
      </c>
      <c r="BF140" s="177" t="n">
        <f aca="false">IF(N140="snížená",J140,0)</f>
        <v>0</v>
      </c>
      <c r="BG140" s="177" t="n">
        <f aca="false">IF(N140="zákl. přenesená",J140,0)</f>
        <v>0</v>
      </c>
      <c r="BH140" s="177" t="n">
        <f aca="false">IF(N140="sníž. přenesená",J140,0)</f>
        <v>0</v>
      </c>
      <c r="BI140" s="177" t="n">
        <f aca="false">IF(N140="nulová",J140,0)</f>
        <v>0</v>
      </c>
      <c r="BJ140" s="3" t="s">
        <v>81</v>
      </c>
      <c r="BK140" s="177" t="n">
        <f aca="false">ROUND(I140*H140,2)</f>
        <v>0</v>
      </c>
      <c r="BL140" s="3" t="s">
        <v>172</v>
      </c>
      <c r="BM140" s="176" t="s">
        <v>3900</v>
      </c>
    </row>
    <row r="141" s="22" customFormat="true" ht="24" hidden="false" customHeight="true" outlineLevel="0" collapsed="false">
      <c r="B141" s="164"/>
      <c r="C141" s="165" t="s">
        <v>8</v>
      </c>
      <c r="D141" s="165" t="s">
        <v>167</v>
      </c>
      <c r="E141" s="166" t="s">
        <v>3901</v>
      </c>
      <c r="F141" s="167" t="s">
        <v>3902</v>
      </c>
      <c r="G141" s="168" t="s">
        <v>265</v>
      </c>
      <c r="H141" s="169" t="n">
        <v>187.8</v>
      </c>
      <c r="I141" s="170"/>
      <c r="J141" s="171" t="n">
        <f aca="false">ROUND(I141*H141,2)</f>
        <v>0</v>
      </c>
      <c r="K141" s="167" t="s">
        <v>171</v>
      </c>
      <c r="L141" s="23"/>
      <c r="M141" s="172"/>
      <c r="N141" s="173" t="s">
        <v>44</v>
      </c>
      <c r="O141" s="54"/>
      <c r="P141" s="174" t="n">
        <f aca="false">O141*H141</f>
        <v>0</v>
      </c>
      <c r="Q141" s="174" t="n">
        <v>0</v>
      </c>
      <c r="R141" s="174" t="n">
        <f aca="false">Q141*H141</f>
        <v>0</v>
      </c>
      <c r="S141" s="174" t="n">
        <v>0</v>
      </c>
      <c r="T141" s="174" t="n">
        <f aca="false">S141*H141</f>
        <v>0</v>
      </c>
      <c r="U141" s="175"/>
      <c r="AR141" s="176" t="s">
        <v>172</v>
      </c>
      <c r="AT141" s="176" t="s">
        <v>167</v>
      </c>
      <c r="AU141" s="176" t="s">
        <v>83</v>
      </c>
      <c r="AY141" s="3" t="s">
        <v>165</v>
      </c>
      <c r="BE141" s="177" t="n">
        <f aca="false">IF(N141="základní",J141,0)</f>
        <v>0</v>
      </c>
      <c r="BF141" s="177" t="n">
        <f aca="false">IF(N141="snížená",J141,0)</f>
        <v>0</v>
      </c>
      <c r="BG141" s="177" t="n">
        <f aca="false">IF(N141="zákl. přenesená",J141,0)</f>
        <v>0</v>
      </c>
      <c r="BH141" s="177" t="n">
        <f aca="false">IF(N141="sníž. přenesená",J141,0)</f>
        <v>0</v>
      </c>
      <c r="BI141" s="177" t="n">
        <f aca="false">IF(N141="nulová",J141,0)</f>
        <v>0</v>
      </c>
      <c r="BJ141" s="3" t="s">
        <v>81</v>
      </c>
      <c r="BK141" s="177" t="n">
        <f aca="false">ROUND(I141*H141,2)</f>
        <v>0</v>
      </c>
      <c r="BL141" s="3" t="s">
        <v>172</v>
      </c>
      <c r="BM141" s="176" t="s">
        <v>3903</v>
      </c>
    </row>
    <row r="142" s="187" customFormat="true" ht="12" hidden="false" customHeight="false" outlineLevel="0" collapsed="false">
      <c r="B142" s="188"/>
      <c r="D142" s="180" t="s">
        <v>174</v>
      </c>
      <c r="E142" s="189"/>
      <c r="F142" s="190" t="s">
        <v>3904</v>
      </c>
      <c r="H142" s="191" t="n">
        <v>187.7995</v>
      </c>
      <c r="I142" s="192"/>
      <c r="L142" s="188"/>
      <c r="M142" s="193"/>
      <c r="N142" s="194"/>
      <c r="O142" s="194"/>
      <c r="P142" s="194"/>
      <c r="Q142" s="194"/>
      <c r="R142" s="194"/>
      <c r="S142" s="194"/>
      <c r="T142" s="194"/>
      <c r="U142" s="195"/>
      <c r="AT142" s="189" t="s">
        <v>174</v>
      </c>
      <c r="AU142" s="189" t="s">
        <v>83</v>
      </c>
      <c r="AV142" s="187" t="s">
        <v>83</v>
      </c>
      <c r="AW142" s="187" t="s">
        <v>176</v>
      </c>
      <c r="AX142" s="187" t="s">
        <v>73</v>
      </c>
      <c r="AY142" s="189" t="s">
        <v>165</v>
      </c>
    </row>
    <row r="143" s="196" customFormat="true" ht="12" hidden="false" customHeight="false" outlineLevel="0" collapsed="false">
      <c r="B143" s="197"/>
      <c r="D143" s="180" t="s">
        <v>174</v>
      </c>
      <c r="E143" s="198"/>
      <c r="F143" s="199" t="s">
        <v>178</v>
      </c>
      <c r="H143" s="200" t="n">
        <v>187.7995</v>
      </c>
      <c r="I143" s="201"/>
      <c r="L143" s="197"/>
      <c r="M143" s="202"/>
      <c r="N143" s="203"/>
      <c r="O143" s="203"/>
      <c r="P143" s="203"/>
      <c r="Q143" s="203"/>
      <c r="R143" s="203"/>
      <c r="S143" s="203"/>
      <c r="T143" s="203"/>
      <c r="U143" s="204"/>
      <c r="AT143" s="198" t="s">
        <v>174</v>
      </c>
      <c r="AU143" s="198" t="s">
        <v>83</v>
      </c>
      <c r="AV143" s="196" t="s">
        <v>172</v>
      </c>
      <c r="AW143" s="196" t="s">
        <v>176</v>
      </c>
      <c r="AX143" s="196" t="s">
        <v>81</v>
      </c>
      <c r="AY143" s="198" t="s">
        <v>165</v>
      </c>
    </row>
    <row r="144" s="22" customFormat="true" ht="24" hidden="false" customHeight="true" outlineLevel="0" collapsed="false">
      <c r="B144" s="164"/>
      <c r="C144" s="165" t="s">
        <v>273</v>
      </c>
      <c r="D144" s="165" t="s">
        <v>167</v>
      </c>
      <c r="E144" s="166" t="s">
        <v>253</v>
      </c>
      <c r="F144" s="167" t="s">
        <v>254</v>
      </c>
      <c r="G144" s="168" t="s">
        <v>187</v>
      </c>
      <c r="H144" s="169" t="n">
        <v>29.12</v>
      </c>
      <c r="I144" s="170"/>
      <c r="J144" s="171" t="n">
        <f aca="false">ROUND(I144*H144,2)</f>
        <v>0</v>
      </c>
      <c r="K144" s="167" t="s">
        <v>171</v>
      </c>
      <c r="L144" s="23"/>
      <c r="M144" s="172"/>
      <c r="N144" s="173" t="s">
        <v>44</v>
      </c>
      <c r="O144" s="54"/>
      <c r="P144" s="174" t="n">
        <f aca="false">O144*H144</f>
        <v>0</v>
      </c>
      <c r="Q144" s="174" t="n">
        <v>0</v>
      </c>
      <c r="R144" s="174" t="n">
        <f aca="false">Q144*H144</f>
        <v>0</v>
      </c>
      <c r="S144" s="174" t="n">
        <v>0</v>
      </c>
      <c r="T144" s="174" t="n">
        <f aca="false">S144*H144</f>
        <v>0</v>
      </c>
      <c r="U144" s="175"/>
      <c r="AR144" s="176" t="s">
        <v>172</v>
      </c>
      <c r="AT144" s="176" t="s">
        <v>167</v>
      </c>
      <c r="AU144" s="176" t="s">
        <v>83</v>
      </c>
      <c r="AY144" s="3" t="s">
        <v>165</v>
      </c>
      <c r="BE144" s="177" t="n">
        <f aca="false">IF(N144="základní",J144,0)</f>
        <v>0</v>
      </c>
      <c r="BF144" s="177" t="n">
        <f aca="false">IF(N144="snížená",J144,0)</f>
        <v>0</v>
      </c>
      <c r="BG144" s="177" t="n">
        <f aca="false">IF(N144="zákl. přenesená",J144,0)</f>
        <v>0</v>
      </c>
      <c r="BH144" s="177" t="n">
        <f aca="false">IF(N144="sníž. přenesená",J144,0)</f>
        <v>0</v>
      </c>
      <c r="BI144" s="177" t="n">
        <f aca="false">IF(N144="nulová",J144,0)</f>
        <v>0</v>
      </c>
      <c r="BJ144" s="3" t="s">
        <v>81</v>
      </c>
      <c r="BK144" s="177" t="n">
        <f aca="false">ROUND(I144*H144,2)</f>
        <v>0</v>
      </c>
      <c r="BL144" s="3" t="s">
        <v>172</v>
      </c>
      <c r="BM144" s="176" t="s">
        <v>3905</v>
      </c>
    </row>
    <row r="145" s="178" customFormat="true" ht="12" hidden="false" customHeight="false" outlineLevel="0" collapsed="false">
      <c r="B145" s="179"/>
      <c r="D145" s="180" t="s">
        <v>174</v>
      </c>
      <c r="E145" s="181"/>
      <c r="F145" s="182" t="s">
        <v>3906</v>
      </c>
      <c r="H145" s="181"/>
      <c r="I145" s="183"/>
      <c r="L145" s="179"/>
      <c r="M145" s="184"/>
      <c r="N145" s="185"/>
      <c r="O145" s="185"/>
      <c r="P145" s="185"/>
      <c r="Q145" s="185"/>
      <c r="R145" s="185"/>
      <c r="S145" s="185"/>
      <c r="T145" s="185"/>
      <c r="U145" s="186"/>
      <c r="AT145" s="181" t="s">
        <v>174</v>
      </c>
      <c r="AU145" s="181" t="s">
        <v>83</v>
      </c>
      <c r="AV145" s="178" t="s">
        <v>81</v>
      </c>
      <c r="AW145" s="178" t="s">
        <v>176</v>
      </c>
      <c r="AX145" s="178" t="s">
        <v>73</v>
      </c>
      <c r="AY145" s="181" t="s">
        <v>165</v>
      </c>
    </row>
    <row r="146" s="187" customFormat="true" ht="12" hidden="false" customHeight="false" outlineLevel="0" collapsed="false">
      <c r="B146" s="188"/>
      <c r="D146" s="180" t="s">
        <v>174</v>
      </c>
      <c r="E146" s="189"/>
      <c r="F146" s="190" t="s">
        <v>3907</v>
      </c>
      <c r="H146" s="191" t="n">
        <v>27.2</v>
      </c>
      <c r="I146" s="192"/>
      <c r="L146" s="188"/>
      <c r="M146" s="193"/>
      <c r="N146" s="194"/>
      <c r="O146" s="194"/>
      <c r="P146" s="194"/>
      <c r="Q146" s="194"/>
      <c r="R146" s="194"/>
      <c r="S146" s="194"/>
      <c r="T146" s="194"/>
      <c r="U146" s="195"/>
      <c r="AT146" s="189" t="s">
        <v>174</v>
      </c>
      <c r="AU146" s="189" t="s">
        <v>83</v>
      </c>
      <c r="AV146" s="187" t="s">
        <v>83</v>
      </c>
      <c r="AW146" s="187" t="s">
        <v>176</v>
      </c>
      <c r="AX146" s="187" t="s">
        <v>73</v>
      </c>
      <c r="AY146" s="189" t="s">
        <v>165</v>
      </c>
    </row>
    <row r="147" s="178" customFormat="true" ht="12" hidden="false" customHeight="false" outlineLevel="0" collapsed="false">
      <c r="B147" s="179"/>
      <c r="D147" s="180" t="s">
        <v>174</v>
      </c>
      <c r="E147" s="181"/>
      <c r="F147" s="182" t="s">
        <v>3867</v>
      </c>
      <c r="H147" s="181"/>
      <c r="I147" s="183"/>
      <c r="L147" s="179"/>
      <c r="M147" s="184"/>
      <c r="N147" s="185"/>
      <c r="O147" s="185"/>
      <c r="P147" s="185"/>
      <c r="Q147" s="185"/>
      <c r="R147" s="185"/>
      <c r="S147" s="185"/>
      <c r="T147" s="185"/>
      <c r="U147" s="186"/>
      <c r="AT147" s="181" t="s">
        <v>174</v>
      </c>
      <c r="AU147" s="181" t="s">
        <v>83</v>
      </c>
      <c r="AV147" s="178" t="s">
        <v>81</v>
      </c>
      <c r="AW147" s="178" t="s">
        <v>176</v>
      </c>
      <c r="AX147" s="178" t="s">
        <v>73</v>
      </c>
      <c r="AY147" s="181" t="s">
        <v>165</v>
      </c>
    </row>
    <row r="148" s="187" customFormat="true" ht="12" hidden="false" customHeight="false" outlineLevel="0" collapsed="false">
      <c r="B148" s="188"/>
      <c r="D148" s="180" t="s">
        <v>174</v>
      </c>
      <c r="E148" s="189"/>
      <c r="F148" s="190" t="s">
        <v>3908</v>
      </c>
      <c r="H148" s="191" t="n">
        <v>1.92</v>
      </c>
      <c r="I148" s="192"/>
      <c r="L148" s="188"/>
      <c r="M148" s="193"/>
      <c r="N148" s="194"/>
      <c r="O148" s="194"/>
      <c r="P148" s="194"/>
      <c r="Q148" s="194"/>
      <c r="R148" s="194"/>
      <c r="S148" s="194"/>
      <c r="T148" s="194"/>
      <c r="U148" s="195"/>
      <c r="AT148" s="189" t="s">
        <v>174</v>
      </c>
      <c r="AU148" s="189" t="s">
        <v>83</v>
      </c>
      <c r="AV148" s="187" t="s">
        <v>83</v>
      </c>
      <c r="AW148" s="187" t="s">
        <v>176</v>
      </c>
      <c r="AX148" s="187" t="s">
        <v>73</v>
      </c>
      <c r="AY148" s="189" t="s">
        <v>165</v>
      </c>
    </row>
    <row r="149" s="196" customFormat="true" ht="12" hidden="false" customHeight="false" outlineLevel="0" collapsed="false">
      <c r="B149" s="197"/>
      <c r="D149" s="180" t="s">
        <v>174</v>
      </c>
      <c r="E149" s="198"/>
      <c r="F149" s="199" t="s">
        <v>178</v>
      </c>
      <c r="H149" s="200" t="n">
        <v>29.12</v>
      </c>
      <c r="I149" s="201"/>
      <c r="L149" s="197"/>
      <c r="M149" s="202"/>
      <c r="N149" s="203"/>
      <c r="O149" s="203"/>
      <c r="P149" s="203"/>
      <c r="Q149" s="203"/>
      <c r="R149" s="203"/>
      <c r="S149" s="203"/>
      <c r="T149" s="203"/>
      <c r="U149" s="204"/>
      <c r="AT149" s="198" t="s">
        <v>174</v>
      </c>
      <c r="AU149" s="198" t="s">
        <v>83</v>
      </c>
      <c r="AV149" s="196" t="s">
        <v>172</v>
      </c>
      <c r="AW149" s="196" t="s">
        <v>176</v>
      </c>
      <c r="AX149" s="196" t="s">
        <v>81</v>
      </c>
      <c r="AY149" s="198" t="s">
        <v>165</v>
      </c>
    </row>
    <row r="150" s="22" customFormat="true" ht="24" hidden="false" customHeight="true" outlineLevel="0" collapsed="false">
      <c r="B150" s="164"/>
      <c r="C150" s="165" t="s">
        <v>286</v>
      </c>
      <c r="D150" s="165" t="s">
        <v>167</v>
      </c>
      <c r="E150" s="166" t="s">
        <v>268</v>
      </c>
      <c r="F150" s="167" t="s">
        <v>269</v>
      </c>
      <c r="G150" s="168" t="s">
        <v>187</v>
      </c>
      <c r="H150" s="169" t="n">
        <v>11.9</v>
      </c>
      <c r="I150" s="170"/>
      <c r="J150" s="171" t="n">
        <f aca="false">ROUND(I150*H150,2)</f>
        <v>0</v>
      </c>
      <c r="K150" s="167" t="s">
        <v>171</v>
      </c>
      <c r="L150" s="23"/>
      <c r="M150" s="172"/>
      <c r="N150" s="173" t="s">
        <v>44</v>
      </c>
      <c r="O150" s="54"/>
      <c r="P150" s="174" t="n">
        <f aca="false">O150*H150</f>
        <v>0</v>
      </c>
      <c r="Q150" s="174" t="n">
        <v>0</v>
      </c>
      <c r="R150" s="174" t="n">
        <f aca="false">Q150*H150</f>
        <v>0</v>
      </c>
      <c r="S150" s="174" t="n">
        <v>0</v>
      </c>
      <c r="T150" s="174" t="n">
        <f aca="false">S150*H150</f>
        <v>0</v>
      </c>
      <c r="U150" s="175"/>
      <c r="AR150" s="176" t="s">
        <v>172</v>
      </c>
      <c r="AT150" s="176" t="s">
        <v>167</v>
      </c>
      <c r="AU150" s="176" t="s">
        <v>83</v>
      </c>
      <c r="AY150" s="3" t="s">
        <v>165</v>
      </c>
      <c r="BE150" s="177" t="n">
        <f aca="false">IF(N150="základní",J150,0)</f>
        <v>0</v>
      </c>
      <c r="BF150" s="177" t="n">
        <f aca="false">IF(N150="snížená",J150,0)</f>
        <v>0</v>
      </c>
      <c r="BG150" s="177" t="n">
        <f aca="false">IF(N150="zákl. přenesená",J150,0)</f>
        <v>0</v>
      </c>
      <c r="BH150" s="177" t="n">
        <f aca="false">IF(N150="sníž. přenesená",J150,0)</f>
        <v>0</v>
      </c>
      <c r="BI150" s="177" t="n">
        <f aca="false">IF(N150="nulová",J150,0)</f>
        <v>0</v>
      </c>
      <c r="BJ150" s="3" t="s">
        <v>81</v>
      </c>
      <c r="BK150" s="177" t="n">
        <f aca="false">ROUND(I150*H150,2)</f>
        <v>0</v>
      </c>
      <c r="BL150" s="3" t="s">
        <v>172</v>
      </c>
      <c r="BM150" s="176" t="s">
        <v>3909</v>
      </c>
    </row>
    <row r="151" s="187" customFormat="true" ht="12" hidden="false" customHeight="false" outlineLevel="0" collapsed="false">
      <c r="B151" s="188"/>
      <c r="D151" s="180" t="s">
        <v>174</v>
      </c>
      <c r="E151" s="189"/>
      <c r="F151" s="190" t="s">
        <v>3910</v>
      </c>
      <c r="H151" s="191" t="n">
        <v>11.9</v>
      </c>
      <c r="I151" s="192"/>
      <c r="L151" s="188"/>
      <c r="M151" s="193"/>
      <c r="N151" s="194"/>
      <c r="O151" s="194"/>
      <c r="P151" s="194"/>
      <c r="Q151" s="194"/>
      <c r="R151" s="194"/>
      <c r="S151" s="194"/>
      <c r="T151" s="194"/>
      <c r="U151" s="195"/>
      <c r="AT151" s="189" t="s">
        <v>174</v>
      </c>
      <c r="AU151" s="189" t="s">
        <v>83</v>
      </c>
      <c r="AV151" s="187" t="s">
        <v>83</v>
      </c>
      <c r="AW151" s="187" t="s">
        <v>176</v>
      </c>
      <c r="AX151" s="187" t="s">
        <v>73</v>
      </c>
      <c r="AY151" s="189" t="s">
        <v>165</v>
      </c>
    </row>
    <row r="152" s="196" customFormat="true" ht="12" hidden="false" customHeight="false" outlineLevel="0" collapsed="false">
      <c r="B152" s="197"/>
      <c r="D152" s="180" t="s">
        <v>174</v>
      </c>
      <c r="E152" s="198"/>
      <c r="F152" s="199" t="s">
        <v>178</v>
      </c>
      <c r="H152" s="200" t="n">
        <v>11.9</v>
      </c>
      <c r="I152" s="201"/>
      <c r="L152" s="197"/>
      <c r="M152" s="202"/>
      <c r="N152" s="203"/>
      <c r="O152" s="203"/>
      <c r="P152" s="203"/>
      <c r="Q152" s="203"/>
      <c r="R152" s="203"/>
      <c r="S152" s="203"/>
      <c r="T152" s="203"/>
      <c r="U152" s="204"/>
      <c r="AT152" s="198" t="s">
        <v>174</v>
      </c>
      <c r="AU152" s="198" t="s">
        <v>83</v>
      </c>
      <c r="AV152" s="196" t="s">
        <v>172</v>
      </c>
      <c r="AW152" s="196" t="s">
        <v>176</v>
      </c>
      <c r="AX152" s="196" t="s">
        <v>81</v>
      </c>
      <c r="AY152" s="198" t="s">
        <v>165</v>
      </c>
    </row>
    <row r="153" s="22" customFormat="true" ht="24" hidden="false" customHeight="true" outlineLevel="0" collapsed="false">
      <c r="B153" s="164"/>
      <c r="C153" s="165" t="s">
        <v>291</v>
      </c>
      <c r="D153" s="165" t="s">
        <v>167</v>
      </c>
      <c r="E153" s="166" t="s">
        <v>3911</v>
      </c>
      <c r="F153" s="167" t="s">
        <v>3912</v>
      </c>
      <c r="G153" s="168" t="s">
        <v>187</v>
      </c>
      <c r="H153" s="169" t="n">
        <v>2.56</v>
      </c>
      <c r="I153" s="170"/>
      <c r="J153" s="171" t="n">
        <f aca="false">ROUND(I153*H153,2)</f>
        <v>0</v>
      </c>
      <c r="K153" s="167" t="s">
        <v>171</v>
      </c>
      <c r="L153" s="23"/>
      <c r="M153" s="172"/>
      <c r="N153" s="173" t="s">
        <v>44</v>
      </c>
      <c r="O153" s="54"/>
      <c r="P153" s="174" t="n">
        <f aca="false">O153*H153</f>
        <v>0</v>
      </c>
      <c r="Q153" s="174" t="n">
        <v>0</v>
      </c>
      <c r="R153" s="174" t="n">
        <f aca="false">Q153*H153</f>
        <v>0</v>
      </c>
      <c r="S153" s="174" t="n">
        <v>0</v>
      </c>
      <c r="T153" s="174" t="n">
        <f aca="false">S153*H153</f>
        <v>0</v>
      </c>
      <c r="U153" s="175"/>
      <c r="AR153" s="176" t="s">
        <v>172</v>
      </c>
      <c r="AT153" s="176" t="s">
        <v>167</v>
      </c>
      <c r="AU153" s="176" t="s">
        <v>83</v>
      </c>
      <c r="AY153" s="3" t="s">
        <v>165</v>
      </c>
      <c r="BE153" s="177" t="n">
        <f aca="false">IF(N153="základní",J153,0)</f>
        <v>0</v>
      </c>
      <c r="BF153" s="177" t="n">
        <f aca="false">IF(N153="snížená",J153,0)</f>
        <v>0</v>
      </c>
      <c r="BG153" s="177" t="n">
        <f aca="false">IF(N153="zákl. přenesená",J153,0)</f>
        <v>0</v>
      </c>
      <c r="BH153" s="177" t="n">
        <f aca="false">IF(N153="sníž. přenesená",J153,0)</f>
        <v>0</v>
      </c>
      <c r="BI153" s="177" t="n">
        <f aca="false">IF(N153="nulová",J153,0)</f>
        <v>0</v>
      </c>
      <c r="BJ153" s="3" t="s">
        <v>81</v>
      </c>
      <c r="BK153" s="177" t="n">
        <f aca="false">ROUND(I153*H153,2)</f>
        <v>0</v>
      </c>
      <c r="BL153" s="3" t="s">
        <v>172</v>
      </c>
      <c r="BM153" s="176" t="s">
        <v>3913</v>
      </c>
    </row>
    <row r="154" s="178" customFormat="true" ht="12" hidden="false" customHeight="false" outlineLevel="0" collapsed="false">
      <c r="B154" s="179"/>
      <c r="D154" s="180" t="s">
        <v>174</v>
      </c>
      <c r="E154" s="181"/>
      <c r="F154" s="182" t="s">
        <v>3867</v>
      </c>
      <c r="H154" s="181"/>
      <c r="I154" s="183"/>
      <c r="L154" s="179"/>
      <c r="M154" s="184"/>
      <c r="N154" s="185"/>
      <c r="O154" s="185"/>
      <c r="P154" s="185"/>
      <c r="Q154" s="185"/>
      <c r="R154" s="185"/>
      <c r="S154" s="185"/>
      <c r="T154" s="185"/>
      <c r="U154" s="186"/>
      <c r="AT154" s="181" t="s">
        <v>174</v>
      </c>
      <c r="AU154" s="181" t="s">
        <v>83</v>
      </c>
      <c r="AV154" s="178" t="s">
        <v>81</v>
      </c>
      <c r="AW154" s="178" t="s">
        <v>176</v>
      </c>
      <c r="AX154" s="178" t="s">
        <v>73</v>
      </c>
      <c r="AY154" s="181" t="s">
        <v>165</v>
      </c>
    </row>
    <row r="155" s="187" customFormat="true" ht="12" hidden="false" customHeight="false" outlineLevel="0" collapsed="false">
      <c r="B155" s="188"/>
      <c r="D155" s="180" t="s">
        <v>174</v>
      </c>
      <c r="E155" s="189"/>
      <c r="F155" s="190" t="s">
        <v>3914</v>
      </c>
      <c r="H155" s="191" t="n">
        <v>2.56</v>
      </c>
      <c r="I155" s="192"/>
      <c r="L155" s="188"/>
      <c r="M155" s="193"/>
      <c r="N155" s="194"/>
      <c r="O155" s="194"/>
      <c r="P155" s="194"/>
      <c r="Q155" s="194"/>
      <c r="R155" s="194"/>
      <c r="S155" s="194"/>
      <c r="T155" s="194"/>
      <c r="U155" s="195"/>
      <c r="AT155" s="189" t="s">
        <v>174</v>
      </c>
      <c r="AU155" s="189" t="s">
        <v>83</v>
      </c>
      <c r="AV155" s="187" t="s">
        <v>83</v>
      </c>
      <c r="AW155" s="187" t="s">
        <v>176</v>
      </c>
      <c r="AX155" s="187" t="s">
        <v>73</v>
      </c>
      <c r="AY155" s="189" t="s">
        <v>165</v>
      </c>
    </row>
    <row r="156" s="196" customFormat="true" ht="12" hidden="false" customHeight="false" outlineLevel="0" collapsed="false">
      <c r="B156" s="197"/>
      <c r="D156" s="180" t="s">
        <v>174</v>
      </c>
      <c r="E156" s="198"/>
      <c r="F156" s="199" t="s">
        <v>178</v>
      </c>
      <c r="H156" s="200" t="n">
        <v>2.56</v>
      </c>
      <c r="I156" s="201"/>
      <c r="L156" s="197"/>
      <c r="M156" s="202"/>
      <c r="N156" s="203"/>
      <c r="O156" s="203"/>
      <c r="P156" s="203"/>
      <c r="Q156" s="203"/>
      <c r="R156" s="203"/>
      <c r="S156" s="203"/>
      <c r="T156" s="203"/>
      <c r="U156" s="204"/>
      <c r="AT156" s="198" t="s">
        <v>174</v>
      </c>
      <c r="AU156" s="198" t="s">
        <v>83</v>
      </c>
      <c r="AV156" s="196" t="s">
        <v>172</v>
      </c>
      <c r="AW156" s="196" t="s">
        <v>176</v>
      </c>
      <c r="AX156" s="196" t="s">
        <v>81</v>
      </c>
      <c r="AY156" s="198" t="s">
        <v>165</v>
      </c>
    </row>
    <row r="157" s="22" customFormat="true" ht="16.5" hidden="false" customHeight="true" outlineLevel="0" collapsed="false">
      <c r="B157" s="164"/>
      <c r="C157" s="205" t="s">
        <v>300</v>
      </c>
      <c r="D157" s="205" t="s">
        <v>262</v>
      </c>
      <c r="E157" s="206" t="s">
        <v>3915</v>
      </c>
      <c r="F157" s="207" t="s">
        <v>3916</v>
      </c>
      <c r="G157" s="208" t="s">
        <v>265</v>
      </c>
      <c r="H157" s="209" t="n">
        <v>5.12</v>
      </c>
      <c r="I157" s="210"/>
      <c r="J157" s="211" t="n">
        <f aca="false">ROUND(I157*H157,2)</f>
        <v>0</v>
      </c>
      <c r="K157" s="207" t="s">
        <v>171</v>
      </c>
      <c r="L157" s="212"/>
      <c r="M157" s="213"/>
      <c r="N157" s="214" t="s">
        <v>44</v>
      </c>
      <c r="O157" s="54"/>
      <c r="P157" s="174" t="n">
        <f aca="false">O157*H157</f>
        <v>0</v>
      </c>
      <c r="Q157" s="174" t="n">
        <v>1</v>
      </c>
      <c r="R157" s="174" t="n">
        <f aca="false">Q157*H157</f>
        <v>5.12</v>
      </c>
      <c r="S157" s="174" t="n">
        <v>0</v>
      </c>
      <c r="T157" s="174" t="n">
        <f aca="false">S157*H157</f>
        <v>0</v>
      </c>
      <c r="U157" s="175"/>
      <c r="AR157" s="176" t="s">
        <v>223</v>
      </c>
      <c r="AT157" s="176" t="s">
        <v>262</v>
      </c>
      <c r="AU157" s="176" t="s">
        <v>83</v>
      </c>
      <c r="AY157" s="3" t="s">
        <v>165</v>
      </c>
      <c r="BE157" s="177" t="n">
        <f aca="false">IF(N157="základní",J157,0)</f>
        <v>0</v>
      </c>
      <c r="BF157" s="177" t="n">
        <f aca="false">IF(N157="snížená",J157,0)</f>
        <v>0</v>
      </c>
      <c r="BG157" s="177" t="n">
        <f aca="false">IF(N157="zákl. přenesená",J157,0)</f>
        <v>0</v>
      </c>
      <c r="BH157" s="177" t="n">
        <f aca="false">IF(N157="sníž. přenesená",J157,0)</f>
        <v>0</v>
      </c>
      <c r="BI157" s="177" t="n">
        <f aca="false">IF(N157="nulová",J157,0)</f>
        <v>0</v>
      </c>
      <c r="BJ157" s="3" t="s">
        <v>81</v>
      </c>
      <c r="BK157" s="177" t="n">
        <f aca="false">ROUND(I157*H157,2)</f>
        <v>0</v>
      </c>
      <c r="BL157" s="3" t="s">
        <v>172</v>
      </c>
      <c r="BM157" s="176" t="s">
        <v>3917</v>
      </c>
    </row>
    <row r="158" s="187" customFormat="true" ht="12" hidden="false" customHeight="false" outlineLevel="0" collapsed="false">
      <c r="B158" s="188"/>
      <c r="D158" s="180" t="s">
        <v>174</v>
      </c>
      <c r="E158" s="189"/>
      <c r="F158" s="190" t="s">
        <v>3918</v>
      </c>
      <c r="H158" s="191" t="n">
        <v>5.12</v>
      </c>
      <c r="I158" s="192"/>
      <c r="L158" s="188"/>
      <c r="M158" s="193"/>
      <c r="N158" s="194"/>
      <c r="O158" s="194"/>
      <c r="P158" s="194"/>
      <c r="Q158" s="194"/>
      <c r="R158" s="194"/>
      <c r="S158" s="194"/>
      <c r="T158" s="194"/>
      <c r="U158" s="195"/>
      <c r="AT158" s="189" t="s">
        <v>174</v>
      </c>
      <c r="AU158" s="189" t="s">
        <v>83</v>
      </c>
      <c r="AV158" s="187" t="s">
        <v>83</v>
      </c>
      <c r="AW158" s="187" t="s">
        <v>176</v>
      </c>
      <c r="AX158" s="187" t="s">
        <v>73</v>
      </c>
      <c r="AY158" s="189" t="s">
        <v>165</v>
      </c>
    </row>
    <row r="159" s="196" customFormat="true" ht="12" hidden="false" customHeight="false" outlineLevel="0" collapsed="false">
      <c r="B159" s="197"/>
      <c r="D159" s="180" t="s">
        <v>174</v>
      </c>
      <c r="E159" s="198"/>
      <c r="F159" s="199" t="s">
        <v>178</v>
      </c>
      <c r="H159" s="200" t="n">
        <v>5.12</v>
      </c>
      <c r="I159" s="201"/>
      <c r="L159" s="197"/>
      <c r="M159" s="202"/>
      <c r="N159" s="203"/>
      <c r="O159" s="203"/>
      <c r="P159" s="203"/>
      <c r="Q159" s="203"/>
      <c r="R159" s="203"/>
      <c r="S159" s="203"/>
      <c r="T159" s="203"/>
      <c r="U159" s="204"/>
      <c r="AT159" s="198" t="s">
        <v>174</v>
      </c>
      <c r="AU159" s="198" t="s">
        <v>83</v>
      </c>
      <c r="AV159" s="196" t="s">
        <v>172</v>
      </c>
      <c r="AW159" s="196" t="s">
        <v>176</v>
      </c>
      <c r="AX159" s="196" t="s">
        <v>81</v>
      </c>
      <c r="AY159" s="198" t="s">
        <v>165</v>
      </c>
    </row>
    <row r="160" s="22" customFormat="true" ht="36" hidden="false" customHeight="true" outlineLevel="0" collapsed="false">
      <c r="B160" s="164"/>
      <c r="C160" s="165" t="s">
        <v>306</v>
      </c>
      <c r="D160" s="165" t="s">
        <v>167</v>
      </c>
      <c r="E160" s="166" t="s">
        <v>3919</v>
      </c>
      <c r="F160" s="167" t="s">
        <v>3920</v>
      </c>
      <c r="G160" s="168" t="s">
        <v>170</v>
      </c>
      <c r="H160" s="169" t="n">
        <v>193.06</v>
      </c>
      <c r="I160" s="170"/>
      <c r="J160" s="171" t="n">
        <f aca="false">ROUND(I160*H160,2)</f>
        <v>0</v>
      </c>
      <c r="K160" s="215" t="s">
        <v>171</v>
      </c>
      <c r="L160" s="23"/>
      <c r="M160" s="172"/>
      <c r="N160" s="173" t="s">
        <v>44</v>
      </c>
      <c r="O160" s="54"/>
      <c r="P160" s="174" t="n">
        <f aca="false">O160*H160</f>
        <v>0</v>
      </c>
      <c r="Q160" s="174" t="n">
        <v>0</v>
      </c>
      <c r="R160" s="174" t="n">
        <f aca="false">Q160*H160</f>
        <v>0</v>
      </c>
      <c r="S160" s="174" t="n">
        <v>0</v>
      </c>
      <c r="T160" s="174" t="n">
        <f aca="false">S160*H160</f>
        <v>0</v>
      </c>
      <c r="U160" s="175"/>
      <c r="AR160" s="176" t="s">
        <v>172</v>
      </c>
      <c r="AT160" s="176" t="s">
        <v>167</v>
      </c>
      <c r="AU160" s="176" t="s">
        <v>83</v>
      </c>
      <c r="AY160" s="3" t="s">
        <v>165</v>
      </c>
      <c r="BE160" s="177" t="n">
        <f aca="false">IF(N160="základní",J160,0)</f>
        <v>0</v>
      </c>
      <c r="BF160" s="177" t="n">
        <f aca="false">IF(N160="snížená",J160,0)</f>
        <v>0</v>
      </c>
      <c r="BG160" s="177" t="n">
        <f aca="false">IF(N160="zákl. přenesená",J160,0)</f>
        <v>0</v>
      </c>
      <c r="BH160" s="177" t="n">
        <f aca="false">IF(N160="sníž. přenesená",J160,0)</f>
        <v>0</v>
      </c>
      <c r="BI160" s="177" t="n">
        <f aca="false">IF(N160="nulová",J160,0)</f>
        <v>0</v>
      </c>
      <c r="BJ160" s="3" t="s">
        <v>81</v>
      </c>
      <c r="BK160" s="177" t="n">
        <f aca="false">ROUND(I160*H160,2)</f>
        <v>0</v>
      </c>
      <c r="BL160" s="3" t="s">
        <v>172</v>
      </c>
      <c r="BM160" s="176" t="s">
        <v>3921</v>
      </c>
    </row>
    <row r="161" s="187" customFormat="true" ht="12" hidden="false" customHeight="false" outlineLevel="0" collapsed="false">
      <c r="B161" s="188"/>
      <c r="D161" s="180" t="s">
        <v>174</v>
      </c>
      <c r="E161" s="189"/>
      <c r="F161" s="190" t="s">
        <v>3922</v>
      </c>
      <c r="H161" s="191" t="n">
        <v>125.06</v>
      </c>
      <c r="I161" s="192"/>
      <c r="L161" s="188"/>
      <c r="M161" s="193"/>
      <c r="N161" s="194"/>
      <c r="O161" s="194"/>
      <c r="P161" s="194"/>
      <c r="Q161" s="194"/>
      <c r="R161" s="194"/>
      <c r="S161" s="194"/>
      <c r="T161" s="194"/>
      <c r="U161" s="195"/>
      <c r="AT161" s="189" t="s">
        <v>174</v>
      </c>
      <c r="AU161" s="189" t="s">
        <v>83</v>
      </c>
      <c r="AV161" s="187" t="s">
        <v>83</v>
      </c>
      <c r="AW161" s="187" t="s">
        <v>176</v>
      </c>
      <c r="AX161" s="187" t="s">
        <v>73</v>
      </c>
      <c r="AY161" s="189" t="s">
        <v>165</v>
      </c>
    </row>
    <row r="162" s="187" customFormat="true" ht="12" hidden="false" customHeight="false" outlineLevel="0" collapsed="false">
      <c r="B162" s="188"/>
      <c r="D162" s="180" t="s">
        <v>174</v>
      </c>
      <c r="E162" s="189"/>
      <c r="F162" s="190" t="s">
        <v>3923</v>
      </c>
      <c r="H162" s="191" t="n">
        <v>68</v>
      </c>
      <c r="I162" s="192"/>
      <c r="L162" s="188"/>
      <c r="M162" s="193"/>
      <c r="N162" s="194"/>
      <c r="O162" s="194"/>
      <c r="P162" s="194"/>
      <c r="Q162" s="194"/>
      <c r="R162" s="194"/>
      <c r="S162" s="194"/>
      <c r="T162" s="194"/>
      <c r="U162" s="195"/>
      <c r="AT162" s="189" t="s">
        <v>174</v>
      </c>
      <c r="AU162" s="189" t="s">
        <v>83</v>
      </c>
      <c r="AV162" s="187" t="s">
        <v>83</v>
      </c>
      <c r="AW162" s="187" t="s">
        <v>176</v>
      </c>
      <c r="AX162" s="187" t="s">
        <v>73</v>
      </c>
      <c r="AY162" s="189" t="s">
        <v>165</v>
      </c>
    </row>
    <row r="163" s="196" customFormat="true" ht="12" hidden="false" customHeight="false" outlineLevel="0" collapsed="false">
      <c r="B163" s="197"/>
      <c r="D163" s="180" t="s">
        <v>174</v>
      </c>
      <c r="E163" s="198"/>
      <c r="F163" s="199" t="s">
        <v>178</v>
      </c>
      <c r="H163" s="200" t="n">
        <v>193.06</v>
      </c>
      <c r="I163" s="201"/>
      <c r="L163" s="197"/>
      <c r="M163" s="202"/>
      <c r="N163" s="203"/>
      <c r="O163" s="203"/>
      <c r="P163" s="203"/>
      <c r="Q163" s="203"/>
      <c r="R163" s="203"/>
      <c r="S163" s="203"/>
      <c r="T163" s="203"/>
      <c r="U163" s="204"/>
      <c r="AT163" s="198" t="s">
        <v>174</v>
      </c>
      <c r="AU163" s="198" t="s">
        <v>83</v>
      </c>
      <c r="AV163" s="196" t="s">
        <v>172</v>
      </c>
      <c r="AW163" s="196" t="s">
        <v>176</v>
      </c>
      <c r="AX163" s="196" t="s">
        <v>81</v>
      </c>
      <c r="AY163" s="198" t="s">
        <v>165</v>
      </c>
    </row>
    <row r="164" s="22" customFormat="true" ht="16.5" hidden="false" customHeight="true" outlineLevel="0" collapsed="false">
      <c r="B164" s="164"/>
      <c r="C164" s="205" t="s">
        <v>7</v>
      </c>
      <c r="D164" s="205" t="s">
        <v>262</v>
      </c>
      <c r="E164" s="206" t="s">
        <v>3924</v>
      </c>
      <c r="F164" s="207" t="s">
        <v>3925</v>
      </c>
      <c r="G164" s="208" t="s">
        <v>2536</v>
      </c>
      <c r="H164" s="209" t="n">
        <v>4.827</v>
      </c>
      <c r="I164" s="210"/>
      <c r="J164" s="211" t="n">
        <f aca="false">ROUND(I164*H164,2)</f>
        <v>0</v>
      </c>
      <c r="K164" s="207" t="s">
        <v>171</v>
      </c>
      <c r="L164" s="212"/>
      <c r="M164" s="213"/>
      <c r="N164" s="214" t="s">
        <v>44</v>
      </c>
      <c r="O164" s="54"/>
      <c r="P164" s="174" t="n">
        <f aca="false">O164*H164</f>
        <v>0</v>
      </c>
      <c r="Q164" s="174" t="n">
        <v>0</v>
      </c>
      <c r="R164" s="174" t="n">
        <f aca="false">Q164*H164</f>
        <v>0</v>
      </c>
      <c r="S164" s="174" t="n">
        <v>0</v>
      </c>
      <c r="T164" s="174" t="n">
        <f aca="false">S164*H164</f>
        <v>0</v>
      </c>
      <c r="U164" s="175"/>
      <c r="AR164" s="176" t="s">
        <v>223</v>
      </c>
      <c r="AT164" s="176" t="s">
        <v>262</v>
      </c>
      <c r="AU164" s="176" t="s">
        <v>83</v>
      </c>
      <c r="AY164" s="3" t="s">
        <v>165</v>
      </c>
      <c r="BE164" s="177" t="n">
        <f aca="false">IF(N164="základní",J164,0)</f>
        <v>0</v>
      </c>
      <c r="BF164" s="177" t="n">
        <f aca="false">IF(N164="snížená",J164,0)</f>
        <v>0</v>
      </c>
      <c r="BG164" s="177" t="n">
        <f aca="false">IF(N164="zákl. přenesená",J164,0)</f>
        <v>0</v>
      </c>
      <c r="BH164" s="177" t="n">
        <f aca="false">IF(N164="sníž. přenesená",J164,0)</f>
        <v>0</v>
      </c>
      <c r="BI164" s="177" t="n">
        <f aca="false">IF(N164="nulová",J164,0)</f>
        <v>0</v>
      </c>
      <c r="BJ164" s="3" t="s">
        <v>81</v>
      </c>
      <c r="BK164" s="177" t="n">
        <f aca="false">ROUND(I164*H164,2)</f>
        <v>0</v>
      </c>
      <c r="BL164" s="3" t="s">
        <v>172</v>
      </c>
      <c r="BM164" s="176" t="s">
        <v>3926</v>
      </c>
    </row>
    <row r="165" s="187" customFormat="true" ht="12" hidden="false" customHeight="false" outlineLevel="0" collapsed="false">
      <c r="B165" s="188"/>
      <c r="D165" s="180" t="s">
        <v>174</v>
      </c>
      <c r="E165" s="189"/>
      <c r="F165" s="190" t="s">
        <v>3927</v>
      </c>
      <c r="H165" s="191" t="n">
        <v>4.8265</v>
      </c>
      <c r="I165" s="192"/>
      <c r="L165" s="188"/>
      <c r="M165" s="193"/>
      <c r="N165" s="194"/>
      <c r="O165" s="194"/>
      <c r="P165" s="194"/>
      <c r="Q165" s="194"/>
      <c r="R165" s="194"/>
      <c r="S165" s="194"/>
      <c r="T165" s="194"/>
      <c r="U165" s="195"/>
      <c r="AT165" s="189" t="s">
        <v>174</v>
      </c>
      <c r="AU165" s="189" t="s">
        <v>83</v>
      </c>
      <c r="AV165" s="187" t="s">
        <v>83</v>
      </c>
      <c r="AW165" s="187" t="s">
        <v>176</v>
      </c>
      <c r="AX165" s="187" t="s">
        <v>73</v>
      </c>
      <c r="AY165" s="189" t="s">
        <v>165</v>
      </c>
    </row>
    <row r="166" s="196" customFormat="true" ht="12" hidden="false" customHeight="false" outlineLevel="0" collapsed="false">
      <c r="B166" s="197"/>
      <c r="D166" s="180" t="s">
        <v>174</v>
      </c>
      <c r="E166" s="198"/>
      <c r="F166" s="199" t="s">
        <v>178</v>
      </c>
      <c r="H166" s="200" t="n">
        <v>4.8265</v>
      </c>
      <c r="I166" s="201"/>
      <c r="L166" s="197"/>
      <c r="M166" s="202"/>
      <c r="N166" s="203"/>
      <c r="O166" s="203"/>
      <c r="P166" s="203"/>
      <c r="Q166" s="203"/>
      <c r="R166" s="203"/>
      <c r="S166" s="203"/>
      <c r="T166" s="203"/>
      <c r="U166" s="204"/>
      <c r="AT166" s="198" t="s">
        <v>174</v>
      </c>
      <c r="AU166" s="198" t="s">
        <v>83</v>
      </c>
      <c r="AV166" s="196" t="s">
        <v>172</v>
      </c>
      <c r="AW166" s="196" t="s">
        <v>176</v>
      </c>
      <c r="AX166" s="196" t="s">
        <v>81</v>
      </c>
      <c r="AY166" s="198" t="s">
        <v>165</v>
      </c>
    </row>
    <row r="167" s="22" customFormat="true" ht="24" hidden="false" customHeight="true" outlineLevel="0" collapsed="false">
      <c r="B167" s="164"/>
      <c r="C167" s="165" t="s">
        <v>314</v>
      </c>
      <c r="D167" s="165" t="s">
        <v>167</v>
      </c>
      <c r="E167" s="166" t="s">
        <v>3928</v>
      </c>
      <c r="F167" s="167" t="s">
        <v>3929</v>
      </c>
      <c r="G167" s="168" t="s">
        <v>170</v>
      </c>
      <c r="H167" s="169" t="n">
        <v>125.06</v>
      </c>
      <c r="I167" s="170"/>
      <c r="J167" s="171" t="n">
        <f aca="false">ROUND(I167*H167,2)</f>
        <v>0</v>
      </c>
      <c r="K167" s="215" t="s">
        <v>171</v>
      </c>
      <c r="L167" s="23"/>
      <c r="M167" s="172"/>
      <c r="N167" s="173" t="s">
        <v>44</v>
      </c>
      <c r="O167" s="54"/>
      <c r="P167" s="174" t="n">
        <f aca="false">O167*H167</f>
        <v>0</v>
      </c>
      <c r="Q167" s="174" t="n">
        <v>0</v>
      </c>
      <c r="R167" s="174" t="n">
        <f aca="false">Q167*H167</f>
        <v>0</v>
      </c>
      <c r="S167" s="174" t="n">
        <v>0</v>
      </c>
      <c r="T167" s="174" t="n">
        <f aca="false">S167*H167</f>
        <v>0</v>
      </c>
      <c r="U167" s="175"/>
      <c r="AR167" s="176" t="s">
        <v>172</v>
      </c>
      <c r="AT167" s="176" t="s">
        <v>167</v>
      </c>
      <c r="AU167" s="176" t="s">
        <v>83</v>
      </c>
      <c r="AY167" s="3" t="s">
        <v>165</v>
      </c>
      <c r="BE167" s="177" t="n">
        <f aca="false">IF(N167="základní",J167,0)</f>
        <v>0</v>
      </c>
      <c r="BF167" s="177" t="n">
        <f aca="false">IF(N167="snížená",J167,0)</f>
        <v>0</v>
      </c>
      <c r="BG167" s="177" t="n">
        <f aca="false">IF(N167="zákl. přenesená",J167,0)</f>
        <v>0</v>
      </c>
      <c r="BH167" s="177" t="n">
        <f aca="false">IF(N167="sníž. přenesená",J167,0)</f>
        <v>0</v>
      </c>
      <c r="BI167" s="177" t="n">
        <f aca="false">IF(N167="nulová",J167,0)</f>
        <v>0</v>
      </c>
      <c r="BJ167" s="3" t="s">
        <v>81</v>
      </c>
      <c r="BK167" s="177" t="n">
        <f aca="false">ROUND(I167*H167,2)</f>
        <v>0</v>
      </c>
      <c r="BL167" s="3" t="s">
        <v>172</v>
      </c>
      <c r="BM167" s="176" t="s">
        <v>3930</v>
      </c>
    </row>
    <row r="168" s="178" customFormat="true" ht="12" hidden="false" customHeight="false" outlineLevel="0" collapsed="false">
      <c r="B168" s="179"/>
      <c r="D168" s="180" t="s">
        <v>174</v>
      </c>
      <c r="E168" s="181"/>
      <c r="F168" s="182" t="s">
        <v>3931</v>
      </c>
      <c r="H168" s="181"/>
      <c r="I168" s="183"/>
      <c r="L168" s="179"/>
      <c r="M168" s="184"/>
      <c r="N168" s="185"/>
      <c r="O168" s="185"/>
      <c r="P168" s="185"/>
      <c r="Q168" s="185"/>
      <c r="R168" s="185"/>
      <c r="S168" s="185"/>
      <c r="T168" s="185"/>
      <c r="U168" s="186"/>
      <c r="AT168" s="181" t="s">
        <v>174</v>
      </c>
      <c r="AU168" s="181" t="s">
        <v>83</v>
      </c>
      <c r="AV168" s="178" t="s">
        <v>81</v>
      </c>
      <c r="AW168" s="178" t="s">
        <v>176</v>
      </c>
      <c r="AX168" s="178" t="s">
        <v>73</v>
      </c>
      <c r="AY168" s="181" t="s">
        <v>165</v>
      </c>
    </row>
    <row r="169" s="187" customFormat="true" ht="12" hidden="false" customHeight="false" outlineLevel="0" collapsed="false">
      <c r="B169" s="188"/>
      <c r="D169" s="180" t="s">
        <v>174</v>
      </c>
      <c r="E169" s="189"/>
      <c r="F169" s="190" t="s">
        <v>3932</v>
      </c>
      <c r="H169" s="191" t="n">
        <v>125.06</v>
      </c>
      <c r="I169" s="192"/>
      <c r="L169" s="188"/>
      <c r="M169" s="193"/>
      <c r="N169" s="194"/>
      <c r="O169" s="194"/>
      <c r="P169" s="194"/>
      <c r="Q169" s="194"/>
      <c r="R169" s="194"/>
      <c r="S169" s="194"/>
      <c r="T169" s="194"/>
      <c r="U169" s="195"/>
      <c r="AT169" s="189" t="s">
        <v>174</v>
      </c>
      <c r="AU169" s="189" t="s">
        <v>83</v>
      </c>
      <c r="AV169" s="187" t="s">
        <v>83</v>
      </c>
      <c r="AW169" s="187" t="s">
        <v>176</v>
      </c>
      <c r="AX169" s="187" t="s">
        <v>73</v>
      </c>
      <c r="AY169" s="189" t="s">
        <v>165</v>
      </c>
    </row>
    <row r="170" s="196" customFormat="true" ht="12" hidden="false" customHeight="false" outlineLevel="0" collapsed="false">
      <c r="B170" s="197"/>
      <c r="D170" s="180" t="s">
        <v>174</v>
      </c>
      <c r="E170" s="198"/>
      <c r="F170" s="199" t="s">
        <v>178</v>
      </c>
      <c r="H170" s="200" t="n">
        <v>125.06</v>
      </c>
      <c r="I170" s="201"/>
      <c r="L170" s="197"/>
      <c r="M170" s="202"/>
      <c r="N170" s="203"/>
      <c r="O170" s="203"/>
      <c r="P170" s="203"/>
      <c r="Q170" s="203"/>
      <c r="R170" s="203"/>
      <c r="S170" s="203"/>
      <c r="T170" s="203"/>
      <c r="U170" s="204"/>
      <c r="AT170" s="198" t="s">
        <v>174</v>
      </c>
      <c r="AU170" s="198" t="s">
        <v>83</v>
      </c>
      <c r="AV170" s="196" t="s">
        <v>172</v>
      </c>
      <c r="AW170" s="196" t="s">
        <v>176</v>
      </c>
      <c r="AX170" s="196" t="s">
        <v>81</v>
      </c>
      <c r="AY170" s="198" t="s">
        <v>165</v>
      </c>
    </row>
    <row r="171" s="22" customFormat="true" ht="24" hidden="false" customHeight="true" outlineLevel="0" collapsed="false">
      <c r="B171" s="164"/>
      <c r="C171" s="165" t="s">
        <v>320</v>
      </c>
      <c r="D171" s="165" t="s">
        <v>167</v>
      </c>
      <c r="E171" s="166" t="s">
        <v>3933</v>
      </c>
      <c r="F171" s="167" t="s">
        <v>3934</v>
      </c>
      <c r="G171" s="168" t="s">
        <v>170</v>
      </c>
      <c r="H171" s="169" t="n">
        <v>68</v>
      </c>
      <c r="I171" s="170"/>
      <c r="J171" s="171" t="n">
        <f aca="false">ROUND(I171*H171,2)</f>
        <v>0</v>
      </c>
      <c r="K171" s="215" t="s">
        <v>171</v>
      </c>
      <c r="L171" s="23"/>
      <c r="M171" s="172"/>
      <c r="N171" s="173" t="s">
        <v>44</v>
      </c>
      <c r="O171" s="54"/>
      <c r="P171" s="174" t="n">
        <f aca="false">O171*H171</f>
        <v>0</v>
      </c>
      <c r="Q171" s="174" t="n">
        <v>0</v>
      </c>
      <c r="R171" s="174" t="n">
        <f aca="false">Q171*H171</f>
        <v>0</v>
      </c>
      <c r="S171" s="174" t="n">
        <v>0</v>
      </c>
      <c r="T171" s="174" t="n">
        <f aca="false">S171*H171</f>
        <v>0</v>
      </c>
      <c r="U171" s="175"/>
      <c r="AR171" s="176" t="s">
        <v>172</v>
      </c>
      <c r="AT171" s="176" t="s">
        <v>167</v>
      </c>
      <c r="AU171" s="176" t="s">
        <v>83</v>
      </c>
      <c r="AY171" s="3" t="s">
        <v>165</v>
      </c>
      <c r="BE171" s="177" t="n">
        <f aca="false">IF(N171="základní",J171,0)</f>
        <v>0</v>
      </c>
      <c r="BF171" s="177" t="n">
        <f aca="false">IF(N171="snížená",J171,0)</f>
        <v>0</v>
      </c>
      <c r="BG171" s="177" t="n">
        <f aca="false">IF(N171="zákl. přenesená",J171,0)</f>
        <v>0</v>
      </c>
      <c r="BH171" s="177" t="n">
        <f aca="false">IF(N171="sníž. přenesená",J171,0)</f>
        <v>0</v>
      </c>
      <c r="BI171" s="177" t="n">
        <f aca="false">IF(N171="nulová",J171,0)</f>
        <v>0</v>
      </c>
      <c r="BJ171" s="3" t="s">
        <v>81</v>
      </c>
      <c r="BK171" s="177" t="n">
        <f aca="false">ROUND(I171*H171,2)</f>
        <v>0</v>
      </c>
      <c r="BL171" s="3" t="s">
        <v>172</v>
      </c>
      <c r="BM171" s="176" t="s">
        <v>3935</v>
      </c>
    </row>
    <row r="172" s="187" customFormat="true" ht="12" hidden="false" customHeight="false" outlineLevel="0" collapsed="false">
      <c r="B172" s="188"/>
      <c r="D172" s="180" t="s">
        <v>174</v>
      </c>
      <c r="E172" s="189"/>
      <c r="F172" s="190" t="s">
        <v>3936</v>
      </c>
      <c r="H172" s="191" t="n">
        <v>68</v>
      </c>
      <c r="I172" s="192"/>
      <c r="L172" s="188"/>
      <c r="M172" s="193"/>
      <c r="N172" s="194"/>
      <c r="O172" s="194"/>
      <c r="P172" s="194"/>
      <c r="Q172" s="194"/>
      <c r="R172" s="194"/>
      <c r="S172" s="194"/>
      <c r="T172" s="194"/>
      <c r="U172" s="195"/>
      <c r="AT172" s="189" t="s">
        <v>174</v>
      </c>
      <c r="AU172" s="189" t="s">
        <v>83</v>
      </c>
      <c r="AV172" s="187" t="s">
        <v>83</v>
      </c>
      <c r="AW172" s="187" t="s">
        <v>176</v>
      </c>
      <c r="AX172" s="187" t="s">
        <v>73</v>
      </c>
      <c r="AY172" s="189" t="s">
        <v>165</v>
      </c>
    </row>
    <row r="173" s="196" customFormat="true" ht="12" hidden="false" customHeight="false" outlineLevel="0" collapsed="false">
      <c r="B173" s="197"/>
      <c r="D173" s="180" t="s">
        <v>174</v>
      </c>
      <c r="E173" s="198"/>
      <c r="F173" s="199" t="s">
        <v>178</v>
      </c>
      <c r="H173" s="200" t="n">
        <v>68</v>
      </c>
      <c r="I173" s="201"/>
      <c r="L173" s="197"/>
      <c r="M173" s="202"/>
      <c r="N173" s="203"/>
      <c r="O173" s="203"/>
      <c r="P173" s="203"/>
      <c r="Q173" s="203"/>
      <c r="R173" s="203"/>
      <c r="S173" s="203"/>
      <c r="T173" s="203"/>
      <c r="U173" s="204"/>
      <c r="AT173" s="198" t="s">
        <v>174</v>
      </c>
      <c r="AU173" s="198" t="s">
        <v>83</v>
      </c>
      <c r="AV173" s="196" t="s">
        <v>172</v>
      </c>
      <c r="AW173" s="196" t="s">
        <v>176</v>
      </c>
      <c r="AX173" s="196" t="s">
        <v>81</v>
      </c>
      <c r="AY173" s="198" t="s">
        <v>165</v>
      </c>
    </row>
    <row r="174" s="22" customFormat="true" ht="16.5" hidden="false" customHeight="true" outlineLevel="0" collapsed="false">
      <c r="B174" s="164"/>
      <c r="C174" s="165" t="s">
        <v>326</v>
      </c>
      <c r="D174" s="165" t="s">
        <v>167</v>
      </c>
      <c r="E174" s="166" t="s">
        <v>3937</v>
      </c>
      <c r="F174" s="167" t="s">
        <v>3938</v>
      </c>
      <c r="G174" s="168" t="s">
        <v>170</v>
      </c>
      <c r="H174" s="169" t="n">
        <v>495.538</v>
      </c>
      <c r="I174" s="170"/>
      <c r="J174" s="171" t="n">
        <f aca="false">ROUND(I174*H174,2)</f>
        <v>0</v>
      </c>
      <c r="K174" s="215" t="s">
        <v>171</v>
      </c>
      <c r="L174" s="23"/>
      <c r="M174" s="172"/>
      <c r="N174" s="173" t="s">
        <v>44</v>
      </c>
      <c r="O174" s="54"/>
      <c r="P174" s="174" t="n">
        <f aca="false">O174*H174</f>
        <v>0</v>
      </c>
      <c r="Q174" s="174" t="n">
        <v>0</v>
      </c>
      <c r="R174" s="174" t="n">
        <f aca="false">Q174*H174</f>
        <v>0</v>
      </c>
      <c r="S174" s="174" t="n">
        <v>0</v>
      </c>
      <c r="T174" s="174" t="n">
        <f aca="false">S174*H174</f>
        <v>0</v>
      </c>
      <c r="U174" s="175"/>
      <c r="AR174" s="176" t="s">
        <v>172</v>
      </c>
      <c r="AT174" s="176" t="s">
        <v>167</v>
      </c>
      <c r="AU174" s="176" t="s">
        <v>83</v>
      </c>
      <c r="AY174" s="3" t="s">
        <v>165</v>
      </c>
      <c r="BE174" s="177" t="n">
        <f aca="false">IF(N174="základní",J174,0)</f>
        <v>0</v>
      </c>
      <c r="BF174" s="177" t="n">
        <f aca="false">IF(N174="snížená",J174,0)</f>
        <v>0</v>
      </c>
      <c r="BG174" s="177" t="n">
        <f aca="false">IF(N174="zákl. přenesená",J174,0)</f>
        <v>0</v>
      </c>
      <c r="BH174" s="177" t="n">
        <f aca="false">IF(N174="sníž. přenesená",J174,0)</f>
        <v>0</v>
      </c>
      <c r="BI174" s="177" t="n">
        <f aca="false">IF(N174="nulová",J174,0)</f>
        <v>0</v>
      </c>
      <c r="BJ174" s="3" t="s">
        <v>81</v>
      </c>
      <c r="BK174" s="177" t="n">
        <f aca="false">ROUND(I174*H174,2)</f>
        <v>0</v>
      </c>
      <c r="BL174" s="3" t="s">
        <v>172</v>
      </c>
      <c r="BM174" s="176" t="s">
        <v>3939</v>
      </c>
    </row>
    <row r="175" s="187" customFormat="true" ht="12" hidden="false" customHeight="false" outlineLevel="0" collapsed="false">
      <c r="B175" s="188"/>
      <c r="D175" s="180" t="s">
        <v>174</v>
      </c>
      <c r="E175" s="189"/>
      <c r="F175" s="190" t="s">
        <v>3854</v>
      </c>
      <c r="H175" s="191" t="n">
        <v>163.87</v>
      </c>
      <c r="I175" s="192"/>
      <c r="L175" s="188"/>
      <c r="M175" s="193"/>
      <c r="N175" s="194"/>
      <c r="O175" s="194"/>
      <c r="P175" s="194"/>
      <c r="Q175" s="194"/>
      <c r="R175" s="194"/>
      <c r="S175" s="194"/>
      <c r="T175" s="194"/>
      <c r="U175" s="195"/>
      <c r="AT175" s="189" t="s">
        <v>174</v>
      </c>
      <c r="AU175" s="189" t="s">
        <v>83</v>
      </c>
      <c r="AV175" s="187" t="s">
        <v>83</v>
      </c>
      <c r="AW175" s="187" t="s">
        <v>176</v>
      </c>
      <c r="AX175" s="187" t="s">
        <v>73</v>
      </c>
      <c r="AY175" s="189" t="s">
        <v>165</v>
      </c>
    </row>
    <row r="176" s="187" customFormat="true" ht="12" hidden="false" customHeight="false" outlineLevel="0" collapsed="false">
      <c r="B176" s="188"/>
      <c r="D176" s="180" t="s">
        <v>174</v>
      </c>
      <c r="E176" s="189"/>
      <c r="F176" s="190" t="s">
        <v>3940</v>
      </c>
      <c r="H176" s="191" t="n">
        <v>250.13</v>
      </c>
      <c r="I176" s="192"/>
      <c r="L176" s="188"/>
      <c r="M176" s="193"/>
      <c r="N176" s="194"/>
      <c r="O176" s="194"/>
      <c r="P176" s="194"/>
      <c r="Q176" s="194"/>
      <c r="R176" s="194"/>
      <c r="S176" s="194"/>
      <c r="T176" s="194"/>
      <c r="U176" s="195"/>
      <c r="AT176" s="189" t="s">
        <v>174</v>
      </c>
      <c r="AU176" s="189" t="s">
        <v>83</v>
      </c>
      <c r="AV176" s="187" t="s">
        <v>83</v>
      </c>
      <c r="AW176" s="187" t="s">
        <v>176</v>
      </c>
      <c r="AX176" s="187" t="s">
        <v>73</v>
      </c>
      <c r="AY176" s="189" t="s">
        <v>165</v>
      </c>
    </row>
    <row r="177" s="187" customFormat="true" ht="12" hidden="false" customHeight="false" outlineLevel="0" collapsed="false">
      <c r="B177" s="188"/>
      <c r="D177" s="180" t="s">
        <v>174</v>
      </c>
      <c r="E177" s="189"/>
      <c r="F177" s="190" t="s">
        <v>3941</v>
      </c>
      <c r="H177" s="191" t="n">
        <v>81.5375</v>
      </c>
      <c r="I177" s="192"/>
      <c r="L177" s="188"/>
      <c r="M177" s="193"/>
      <c r="N177" s="194"/>
      <c r="O177" s="194"/>
      <c r="P177" s="194"/>
      <c r="Q177" s="194"/>
      <c r="R177" s="194"/>
      <c r="S177" s="194"/>
      <c r="T177" s="194"/>
      <c r="U177" s="195"/>
      <c r="AT177" s="189" t="s">
        <v>174</v>
      </c>
      <c r="AU177" s="189" t="s">
        <v>83</v>
      </c>
      <c r="AV177" s="187" t="s">
        <v>83</v>
      </c>
      <c r="AW177" s="187" t="s">
        <v>176</v>
      </c>
      <c r="AX177" s="187" t="s">
        <v>73</v>
      </c>
      <c r="AY177" s="189" t="s">
        <v>165</v>
      </c>
    </row>
    <row r="178" s="196" customFormat="true" ht="12" hidden="false" customHeight="false" outlineLevel="0" collapsed="false">
      <c r="B178" s="197"/>
      <c r="D178" s="180" t="s">
        <v>174</v>
      </c>
      <c r="E178" s="198"/>
      <c r="F178" s="199" t="s">
        <v>178</v>
      </c>
      <c r="H178" s="200" t="n">
        <v>495.5375</v>
      </c>
      <c r="I178" s="201"/>
      <c r="L178" s="197"/>
      <c r="M178" s="202"/>
      <c r="N178" s="203"/>
      <c r="O178" s="203"/>
      <c r="P178" s="203"/>
      <c r="Q178" s="203"/>
      <c r="R178" s="203"/>
      <c r="S178" s="203"/>
      <c r="T178" s="203"/>
      <c r="U178" s="204"/>
      <c r="AT178" s="198" t="s">
        <v>174</v>
      </c>
      <c r="AU178" s="198" t="s">
        <v>83</v>
      </c>
      <c r="AV178" s="196" t="s">
        <v>172</v>
      </c>
      <c r="AW178" s="196" t="s">
        <v>176</v>
      </c>
      <c r="AX178" s="196" t="s">
        <v>81</v>
      </c>
      <c r="AY178" s="198" t="s">
        <v>165</v>
      </c>
    </row>
    <row r="179" s="22" customFormat="true" ht="16.5" hidden="false" customHeight="true" outlineLevel="0" collapsed="false">
      <c r="B179" s="164"/>
      <c r="C179" s="165" t="s">
        <v>331</v>
      </c>
      <c r="D179" s="165" t="s">
        <v>167</v>
      </c>
      <c r="E179" s="166" t="s">
        <v>3942</v>
      </c>
      <c r="F179" s="167" t="s">
        <v>3943</v>
      </c>
      <c r="G179" s="168" t="s">
        <v>170</v>
      </c>
      <c r="H179" s="169" t="n">
        <v>193.06</v>
      </c>
      <c r="I179" s="170"/>
      <c r="J179" s="171" t="n">
        <f aca="false">ROUND(I179*H179,2)</f>
        <v>0</v>
      </c>
      <c r="K179" s="215" t="s">
        <v>171</v>
      </c>
      <c r="L179" s="23"/>
      <c r="M179" s="172"/>
      <c r="N179" s="173" t="s">
        <v>44</v>
      </c>
      <c r="O179" s="54"/>
      <c r="P179" s="174" t="n">
        <f aca="false">O179*H179</f>
        <v>0</v>
      </c>
      <c r="Q179" s="174" t="n">
        <v>0</v>
      </c>
      <c r="R179" s="174" t="n">
        <f aca="false">Q179*H179</f>
        <v>0</v>
      </c>
      <c r="S179" s="174" t="n">
        <v>0</v>
      </c>
      <c r="T179" s="174" t="n">
        <f aca="false">S179*H179</f>
        <v>0</v>
      </c>
      <c r="U179" s="175"/>
      <c r="AR179" s="176" t="s">
        <v>172</v>
      </c>
      <c r="AT179" s="176" t="s">
        <v>167</v>
      </c>
      <c r="AU179" s="176" t="s">
        <v>83</v>
      </c>
      <c r="AY179" s="3" t="s">
        <v>165</v>
      </c>
      <c r="BE179" s="177" t="n">
        <f aca="false">IF(N179="základní",J179,0)</f>
        <v>0</v>
      </c>
      <c r="BF179" s="177" t="n">
        <f aca="false">IF(N179="snížená",J179,0)</f>
        <v>0</v>
      </c>
      <c r="BG179" s="177" t="n">
        <f aca="false">IF(N179="zákl. přenesená",J179,0)</f>
        <v>0</v>
      </c>
      <c r="BH179" s="177" t="n">
        <f aca="false">IF(N179="sníž. přenesená",J179,0)</f>
        <v>0</v>
      </c>
      <c r="BI179" s="177" t="n">
        <f aca="false">IF(N179="nulová",J179,0)</f>
        <v>0</v>
      </c>
      <c r="BJ179" s="3" t="s">
        <v>81</v>
      </c>
      <c r="BK179" s="177" t="n">
        <f aca="false">ROUND(I179*H179,2)</f>
        <v>0</v>
      </c>
      <c r="BL179" s="3" t="s">
        <v>172</v>
      </c>
      <c r="BM179" s="176" t="s">
        <v>3944</v>
      </c>
    </row>
    <row r="180" s="22" customFormat="true" ht="16.5" hidden="false" customHeight="true" outlineLevel="0" collapsed="false">
      <c r="B180" s="164"/>
      <c r="C180" s="165" t="s">
        <v>338</v>
      </c>
      <c r="D180" s="165" t="s">
        <v>167</v>
      </c>
      <c r="E180" s="166" t="s">
        <v>3945</v>
      </c>
      <c r="F180" s="167" t="s">
        <v>3946</v>
      </c>
      <c r="G180" s="168" t="s">
        <v>170</v>
      </c>
      <c r="H180" s="169" t="n">
        <v>193.06</v>
      </c>
      <c r="I180" s="170"/>
      <c r="J180" s="171" t="n">
        <f aca="false">ROUND(I180*H180,2)</f>
        <v>0</v>
      </c>
      <c r="K180" s="215" t="s">
        <v>171</v>
      </c>
      <c r="L180" s="23"/>
      <c r="M180" s="172"/>
      <c r="N180" s="173" t="s">
        <v>44</v>
      </c>
      <c r="O180" s="54"/>
      <c r="P180" s="174" t="n">
        <f aca="false">O180*H180</f>
        <v>0</v>
      </c>
      <c r="Q180" s="174" t="n">
        <v>0</v>
      </c>
      <c r="R180" s="174" t="n">
        <f aca="false">Q180*H180</f>
        <v>0</v>
      </c>
      <c r="S180" s="174" t="n">
        <v>0</v>
      </c>
      <c r="T180" s="174" t="n">
        <f aca="false">S180*H180</f>
        <v>0</v>
      </c>
      <c r="U180" s="175"/>
      <c r="AR180" s="176" t="s">
        <v>172</v>
      </c>
      <c r="AT180" s="176" t="s">
        <v>167</v>
      </c>
      <c r="AU180" s="176" t="s">
        <v>83</v>
      </c>
      <c r="AY180" s="3" t="s">
        <v>165</v>
      </c>
      <c r="BE180" s="177" t="n">
        <f aca="false">IF(N180="základní",J180,0)</f>
        <v>0</v>
      </c>
      <c r="BF180" s="177" t="n">
        <f aca="false">IF(N180="snížená",J180,0)</f>
        <v>0</v>
      </c>
      <c r="BG180" s="177" t="n">
        <f aca="false">IF(N180="zákl. přenesená",J180,0)</f>
        <v>0</v>
      </c>
      <c r="BH180" s="177" t="n">
        <f aca="false">IF(N180="sníž. přenesená",J180,0)</f>
        <v>0</v>
      </c>
      <c r="BI180" s="177" t="n">
        <f aca="false">IF(N180="nulová",J180,0)</f>
        <v>0</v>
      </c>
      <c r="BJ180" s="3" t="s">
        <v>81</v>
      </c>
      <c r="BK180" s="177" t="n">
        <f aca="false">ROUND(I180*H180,2)</f>
        <v>0</v>
      </c>
      <c r="BL180" s="3" t="s">
        <v>172</v>
      </c>
      <c r="BM180" s="176" t="s">
        <v>3947</v>
      </c>
    </row>
    <row r="181" s="22" customFormat="true" ht="16.5" hidden="false" customHeight="true" outlineLevel="0" collapsed="false">
      <c r="B181" s="164"/>
      <c r="C181" s="165" t="s">
        <v>342</v>
      </c>
      <c r="D181" s="165" t="s">
        <v>167</v>
      </c>
      <c r="E181" s="166" t="s">
        <v>3948</v>
      </c>
      <c r="F181" s="167" t="s">
        <v>3949</v>
      </c>
      <c r="G181" s="168" t="s">
        <v>170</v>
      </c>
      <c r="H181" s="169" t="n">
        <v>193.06</v>
      </c>
      <c r="I181" s="170"/>
      <c r="J181" s="171" t="n">
        <f aca="false">ROUND(I181*H181,2)</f>
        <v>0</v>
      </c>
      <c r="K181" s="215" t="s">
        <v>171</v>
      </c>
      <c r="L181" s="23"/>
      <c r="M181" s="172"/>
      <c r="N181" s="173" t="s">
        <v>44</v>
      </c>
      <c r="O181" s="54"/>
      <c r="P181" s="174" t="n">
        <f aca="false">O181*H181</f>
        <v>0</v>
      </c>
      <c r="Q181" s="174" t="n">
        <v>0</v>
      </c>
      <c r="R181" s="174" t="n">
        <f aca="false">Q181*H181</f>
        <v>0</v>
      </c>
      <c r="S181" s="174" t="n">
        <v>0</v>
      </c>
      <c r="T181" s="174" t="n">
        <f aca="false">S181*H181</f>
        <v>0</v>
      </c>
      <c r="U181" s="175"/>
      <c r="AR181" s="176" t="s">
        <v>172</v>
      </c>
      <c r="AT181" s="176" t="s">
        <v>167</v>
      </c>
      <c r="AU181" s="176" t="s">
        <v>83</v>
      </c>
      <c r="AY181" s="3" t="s">
        <v>165</v>
      </c>
      <c r="BE181" s="177" t="n">
        <f aca="false">IF(N181="základní",J181,0)</f>
        <v>0</v>
      </c>
      <c r="BF181" s="177" t="n">
        <f aca="false">IF(N181="snížená",J181,0)</f>
        <v>0</v>
      </c>
      <c r="BG181" s="177" t="n">
        <f aca="false">IF(N181="zákl. přenesená",J181,0)</f>
        <v>0</v>
      </c>
      <c r="BH181" s="177" t="n">
        <f aca="false">IF(N181="sníž. přenesená",J181,0)</f>
        <v>0</v>
      </c>
      <c r="BI181" s="177" t="n">
        <f aca="false">IF(N181="nulová",J181,0)</f>
        <v>0</v>
      </c>
      <c r="BJ181" s="3" t="s">
        <v>81</v>
      </c>
      <c r="BK181" s="177" t="n">
        <f aca="false">ROUND(I181*H181,2)</f>
        <v>0</v>
      </c>
      <c r="BL181" s="3" t="s">
        <v>172</v>
      </c>
      <c r="BM181" s="176" t="s">
        <v>3950</v>
      </c>
    </row>
    <row r="182" s="150" customFormat="true" ht="23" hidden="false" customHeight="true" outlineLevel="0" collapsed="false">
      <c r="B182" s="151"/>
      <c r="D182" s="152" t="s">
        <v>72</v>
      </c>
      <c r="E182" s="162" t="s">
        <v>184</v>
      </c>
      <c r="F182" s="162" t="s">
        <v>368</v>
      </c>
      <c r="I182" s="154"/>
      <c r="J182" s="163" t="n">
        <f aca="false">BK182</f>
        <v>0</v>
      </c>
      <c r="L182" s="151"/>
      <c r="M182" s="156"/>
      <c r="N182" s="157"/>
      <c r="O182" s="157"/>
      <c r="P182" s="158" t="n">
        <f aca="false">SUM(P183:P203)</f>
        <v>0</v>
      </c>
      <c r="Q182" s="157"/>
      <c r="R182" s="158" t="n">
        <f aca="false">SUM(R183:R203)</f>
        <v>19.0991395</v>
      </c>
      <c r="S182" s="157"/>
      <c r="T182" s="158" t="n">
        <f aca="false">SUM(T183:T203)</f>
        <v>0</v>
      </c>
      <c r="U182" s="159"/>
      <c r="AR182" s="152" t="s">
        <v>81</v>
      </c>
      <c r="AT182" s="160" t="s">
        <v>72</v>
      </c>
      <c r="AU182" s="160" t="s">
        <v>81</v>
      </c>
      <c r="AY182" s="152" t="s">
        <v>165</v>
      </c>
      <c r="BK182" s="161" t="n">
        <f aca="false">SUM(BK183:BK203)</f>
        <v>0</v>
      </c>
    </row>
    <row r="183" s="22" customFormat="true" ht="36" hidden="false" customHeight="true" outlineLevel="0" collapsed="false">
      <c r="B183" s="164"/>
      <c r="C183" s="165" t="s">
        <v>349</v>
      </c>
      <c r="D183" s="165" t="s">
        <v>167</v>
      </c>
      <c r="E183" s="166" t="s">
        <v>3951</v>
      </c>
      <c r="F183" s="167" t="s">
        <v>3952</v>
      </c>
      <c r="G183" s="168" t="s">
        <v>403</v>
      </c>
      <c r="H183" s="169" t="n">
        <v>225</v>
      </c>
      <c r="I183" s="170"/>
      <c r="J183" s="171" t="n">
        <f aca="false">ROUND(I183*H183,2)</f>
        <v>0</v>
      </c>
      <c r="K183" s="167" t="s">
        <v>171</v>
      </c>
      <c r="L183" s="23"/>
      <c r="M183" s="172"/>
      <c r="N183" s="173" t="s">
        <v>44</v>
      </c>
      <c r="O183" s="54"/>
      <c r="P183" s="174" t="n">
        <f aca="false">O183*H183</f>
        <v>0</v>
      </c>
      <c r="Q183" s="174" t="n">
        <v>0.00488</v>
      </c>
      <c r="R183" s="174" t="n">
        <f aca="false">Q183*H183</f>
        <v>1.098</v>
      </c>
      <c r="S183" s="174" t="n">
        <v>0</v>
      </c>
      <c r="T183" s="174" t="n">
        <f aca="false">S183*H183</f>
        <v>0</v>
      </c>
      <c r="U183" s="175"/>
      <c r="AR183" s="176" t="s">
        <v>172</v>
      </c>
      <c r="AT183" s="176" t="s">
        <v>167</v>
      </c>
      <c r="AU183" s="176" t="s">
        <v>83</v>
      </c>
      <c r="AY183" s="3" t="s">
        <v>165</v>
      </c>
      <c r="BE183" s="177" t="n">
        <f aca="false">IF(N183="základní",J183,0)</f>
        <v>0</v>
      </c>
      <c r="BF183" s="177" t="n">
        <f aca="false">IF(N183="snížená",J183,0)</f>
        <v>0</v>
      </c>
      <c r="BG183" s="177" t="n">
        <f aca="false">IF(N183="zákl. přenesená",J183,0)</f>
        <v>0</v>
      </c>
      <c r="BH183" s="177" t="n">
        <f aca="false">IF(N183="sníž. přenesená",J183,0)</f>
        <v>0</v>
      </c>
      <c r="BI183" s="177" t="n">
        <f aca="false">IF(N183="nulová",J183,0)</f>
        <v>0</v>
      </c>
      <c r="BJ183" s="3" t="s">
        <v>81</v>
      </c>
      <c r="BK183" s="177" t="n">
        <f aca="false">ROUND(I183*H183,2)</f>
        <v>0</v>
      </c>
      <c r="BL183" s="3" t="s">
        <v>172</v>
      </c>
      <c r="BM183" s="176" t="s">
        <v>3953</v>
      </c>
    </row>
    <row r="184" s="178" customFormat="true" ht="12" hidden="false" customHeight="false" outlineLevel="0" collapsed="false">
      <c r="B184" s="179"/>
      <c r="D184" s="180" t="s">
        <v>174</v>
      </c>
      <c r="E184" s="181"/>
      <c r="F184" s="182" t="s">
        <v>3954</v>
      </c>
      <c r="H184" s="181"/>
      <c r="I184" s="183"/>
      <c r="L184" s="179"/>
      <c r="M184" s="184"/>
      <c r="N184" s="185"/>
      <c r="O184" s="185"/>
      <c r="P184" s="185"/>
      <c r="Q184" s="185"/>
      <c r="R184" s="185"/>
      <c r="S184" s="185"/>
      <c r="T184" s="185"/>
      <c r="U184" s="186"/>
      <c r="AT184" s="181" t="s">
        <v>174</v>
      </c>
      <c r="AU184" s="181" t="s">
        <v>83</v>
      </c>
      <c r="AV184" s="178" t="s">
        <v>81</v>
      </c>
      <c r="AW184" s="178" t="s">
        <v>176</v>
      </c>
      <c r="AX184" s="178" t="s">
        <v>73</v>
      </c>
      <c r="AY184" s="181" t="s">
        <v>165</v>
      </c>
    </row>
    <row r="185" s="187" customFormat="true" ht="12" hidden="false" customHeight="false" outlineLevel="0" collapsed="false">
      <c r="B185" s="188"/>
      <c r="D185" s="180" t="s">
        <v>174</v>
      </c>
      <c r="E185" s="189"/>
      <c r="F185" s="190" t="s">
        <v>3955</v>
      </c>
      <c r="H185" s="191" t="n">
        <v>193</v>
      </c>
      <c r="I185" s="192"/>
      <c r="L185" s="188"/>
      <c r="M185" s="193"/>
      <c r="N185" s="194"/>
      <c r="O185" s="194"/>
      <c r="P185" s="194"/>
      <c r="Q185" s="194"/>
      <c r="R185" s="194"/>
      <c r="S185" s="194"/>
      <c r="T185" s="194"/>
      <c r="U185" s="195"/>
      <c r="AT185" s="189" t="s">
        <v>174</v>
      </c>
      <c r="AU185" s="189" t="s">
        <v>83</v>
      </c>
      <c r="AV185" s="187" t="s">
        <v>83</v>
      </c>
      <c r="AW185" s="187" t="s">
        <v>176</v>
      </c>
      <c r="AX185" s="187" t="s">
        <v>73</v>
      </c>
      <c r="AY185" s="189" t="s">
        <v>165</v>
      </c>
    </row>
    <row r="186" s="187" customFormat="true" ht="12" hidden="false" customHeight="false" outlineLevel="0" collapsed="false">
      <c r="B186" s="188"/>
      <c r="D186" s="180" t="s">
        <v>174</v>
      </c>
      <c r="E186" s="189"/>
      <c r="F186" s="190" t="s">
        <v>3956</v>
      </c>
      <c r="H186" s="191" t="n">
        <v>32</v>
      </c>
      <c r="I186" s="192"/>
      <c r="L186" s="188"/>
      <c r="M186" s="193"/>
      <c r="N186" s="194"/>
      <c r="O186" s="194"/>
      <c r="P186" s="194"/>
      <c r="Q186" s="194"/>
      <c r="R186" s="194"/>
      <c r="S186" s="194"/>
      <c r="T186" s="194"/>
      <c r="U186" s="195"/>
      <c r="AT186" s="189" t="s">
        <v>174</v>
      </c>
      <c r="AU186" s="189" t="s">
        <v>83</v>
      </c>
      <c r="AV186" s="187" t="s">
        <v>83</v>
      </c>
      <c r="AW186" s="187" t="s">
        <v>176</v>
      </c>
      <c r="AX186" s="187" t="s">
        <v>73</v>
      </c>
      <c r="AY186" s="189" t="s">
        <v>165</v>
      </c>
    </row>
    <row r="187" s="196" customFormat="true" ht="12" hidden="false" customHeight="false" outlineLevel="0" collapsed="false">
      <c r="B187" s="197"/>
      <c r="D187" s="180" t="s">
        <v>174</v>
      </c>
      <c r="E187" s="198"/>
      <c r="F187" s="199" t="s">
        <v>178</v>
      </c>
      <c r="H187" s="200" t="n">
        <v>225</v>
      </c>
      <c r="I187" s="201"/>
      <c r="L187" s="197"/>
      <c r="M187" s="202"/>
      <c r="N187" s="203"/>
      <c r="O187" s="203"/>
      <c r="P187" s="203"/>
      <c r="Q187" s="203"/>
      <c r="R187" s="203"/>
      <c r="S187" s="203"/>
      <c r="T187" s="203"/>
      <c r="U187" s="204"/>
      <c r="AT187" s="198" t="s">
        <v>174</v>
      </c>
      <c r="AU187" s="198" t="s">
        <v>83</v>
      </c>
      <c r="AV187" s="196" t="s">
        <v>172</v>
      </c>
      <c r="AW187" s="196" t="s">
        <v>176</v>
      </c>
      <c r="AX187" s="196" t="s">
        <v>81</v>
      </c>
      <c r="AY187" s="198" t="s">
        <v>165</v>
      </c>
    </row>
    <row r="188" s="22" customFormat="true" ht="24" hidden="false" customHeight="true" outlineLevel="0" collapsed="false">
      <c r="B188" s="164"/>
      <c r="C188" s="165" t="s">
        <v>355</v>
      </c>
      <c r="D188" s="165" t="s">
        <v>167</v>
      </c>
      <c r="E188" s="166" t="s">
        <v>3957</v>
      </c>
      <c r="F188" s="167" t="s">
        <v>3958</v>
      </c>
      <c r="G188" s="168" t="s">
        <v>403</v>
      </c>
      <c r="H188" s="169" t="n">
        <v>227.25</v>
      </c>
      <c r="I188" s="170"/>
      <c r="J188" s="171" t="n">
        <f aca="false">ROUND(I188*H188,2)</f>
        <v>0</v>
      </c>
      <c r="K188" s="167"/>
      <c r="L188" s="23"/>
      <c r="M188" s="172"/>
      <c r="N188" s="173" t="s">
        <v>44</v>
      </c>
      <c r="O188" s="54"/>
      <c r="P188" s="174" t="n">
        <f aca="false">O188*H188</f>
        <v>0</v>
      </c>
      <c r="Q188" s="174" t="n">
        <v>0.009</v>
      </c>
      <c r="R188" s="174" t="n">
        <f aca="false">Q188*H188</f>
        <v>2.04525</v>
      </c>
      <c r="S188" s="174" t="n">
        <v>0</v>
      </c>
      <c r="T188" s="174" t="n">
        <f aca="false">S188*H188</f>
        <v>0</v>
      </c>
      <c r="U188" s="175"/>
      <c r="AR188" s="176" t="s">
        <v>172</v>
      </c>
      <c r="AT188" s="176" t="s">
        <v>167</v>
      </c>
      <c r="AU188" s="176" t="s">
        <v>83</v>
      </c>
      <c r="AY188" s="3" t="s">
        <v>165</v>
      </c>
      <c r="BE188" s="177" t="n">
        <f aca="false">IF(N188="základní",J188,0)</f>
        <v>0</v>
      </c>
      <c r="BF188" s="177" t="n">
        <f aca="false">IF(N188="snížená",J188,0)</f>
        <v>0</v>
      </c>
      <c r="BG188" s="177" t="n">
        <f aca="false">IF(N188="zákl. přenesená",J188,0)</f>
        <v>0</v>
      </c>
      <c r="BH188" s="177" t="n">
        <f aca="false">IF(N188="sníž. přenesená",J188,0)</f>
        <v>0</v>
      </c>
      <c r="BI188" s="177" t="n">
        <f aca="false">IF(N188="nulová",J188,0)</f>
        <v>0</v>
      </c>
      <c r="BJ188" s="3" t="s">
        <v>81</v>
      </c>
      <c r="BK188" s="177" t="n">
        <f aca="false">ROUND(I188*H188,2)</f>
        <v>0</v>
      </c>
      <c r="BL188" s="3" t="s">
        <v>172</v>
      </c>
      <c r="BM188" s="176" t="s">
        <v>3959</v>
      </c>
    </row>
    <row r="189" s="187" customFormat="true" ht="12" hidden="false" customHeight="false" outlineLevel="0" collapsed="false">
      <c r="B189" s="188"/>
      <c r="D189" s="180" t="s">
        <v>174</v>
      </c>
      <c r="E189" s="189"/>
      <c r="F189" s="190" t="s">
        <v>3960</v>
      </c>
      <c r="H189" s="191" t="n">
        <v>227.25</v>
      </c>
      <c r="I189" s="192"/>
      <c r="L189" s="188"/>
      <c r="M189" s="193"/>
      <c r="N189" s="194"/>
      <c r="O189" s="194"/>
      <c r="P189" s="194"/>
      <c r="Q189" s="194"/>
      <c r="R189" s="194"/>
      <c r="S189" s="194"/>
      <c r="T189" s="194"/>
      <c r="U189" s="195"/>
      <c r="AT189" s="189" t="s">
        <v>174</v>
      </c>
      <c r="AU189" s="189" t="s">
        <v>83</v>
      </c>
      <c r="AV189" s="187" t="s">
        <v>83</v>
      </c>
      <c r="AW189" s="187" t="s">
        <v>176</v>
      </c>
      <c r="AX189" s="187" t="s">
        <v>73</v>
      </c>
      <c r="AY189" s="189" t="s">
        <v>165</v>
      </c>
    </row>
    <row r="190" s="196" customFormat="true" ht="12" hidden="false" customHeight="false" outlineLevel="0" collapsed="false">
      <c r="B190" s="197"/>
      <c r="D190" s="180" t="s">
        <v>174</v>
      </c>
      <c r="E190" s="198"/>
      <c r="F190" s="199" t="s">
        <v>178</v>
      </c>
      <c r="H190" s="200" t="n">
        <v>227.25</v>
      </c>
      <c r="I190" s="201"/>
      <c r="L190" s="197"/>
      <c r="M190" s="202"/>
      <c r="N190" s="203"/>
      <c r="O190" s="203"/>
      <c r="P190" s="203"/>
      <c r="Q190" s="203"/>
      <c r="R190" s="203"/>
      <c r="S190" s="203"/>
      <c r="T190" s="203"/>
      <c r="U190" s="204"/>
      <c r="AT190" s="198" t="s">
        <v>174</v>
      </c>
      <c r="AU190" s="198" t="s">
        <v>83</v>
      </c>
      <c r="AV190" s="196" t="s">
        <v>172</v>
      </c>
      <c r="AW190" s="196" t="s">
        <v>176</v>
      </c>
      <c r="AX190" s="196" t="s">
        <v>81</v>
      </c>
      <c r="AY190" s="198" t="s">
        <v>165</v>
      </c>
    </row>
    <row r="191" s="22" customFormat="true" ht="36" hidden="false" customHeight="true" outlineLevel="0" collapsed="false">
      <c r="B191" s="164"/>
      <c r="C191" s="165" t="s">
        <v>359</v>
      </c>
      <c r="D191" s="165" t="s">
        <v>167</v>
      </c>
      <c r="E191" s="166" t="s">
        <v>3961</v>
      </c>
      <c r="F191" s="167" t="s">
        <v>3962</v>
      </c>
      <c r="G191" s="168" t="s">
        <v>403</v>
      </c>
      <c r="H191" s="169" t="n">
        <v>433.5</v>
      </c>
      <c r="I191" s="170"/>
      <c r="J191" s="171" t="n">
        <f aca="false">ROUND(I191*H191,2)</f>
        <v>0</v>
      </c>
      <c r="K191" s="167" t="s">
        <v>171</v>
      </c>
      <c r="L191" s="23"/>
      <c r="M191" s="172"/>
      <c r="N191" s="173" t="s">
        <v>44</v>
      </c>
      <c r="O191" s="54"/>
      <c r="P191" s="174" t="n">
        <f aca="false">O191*H191</f>
        <v>0</v>
      </c>
      <c r="Q191" s="174" t="n">
        <v>0.00977</v>
      </c>
      <c r="R191" s="174" t="n">
        <f aca="false">Q191*H191</f>
        <v>4.235295</v>
      </c>
      <c r="S191" s="174" t="n">
        <v>0</v>
      </c>
      <c r="T191" s="174" t="n">
        <f aca="false">S191*H191</f>
        <v>0</v>
      </c>
      <c r="U191" s="175"/>
      <c r="AR191" s="176" t="s">
        <v>172</v>
      </c>
      <c r="AT191" s="176" t="s">
        <v>167</v>
      </c>
      <c r="AU191" s="176" t="s">
        <v>83</v>
      </c>
      <c r="AY191" s="3" t="s">
        <v>165</v>
      </c>
      <c r="BE191" s="177" t="n">
        <f aca="false">IF(N191="základní",J191,0)</f>
        <v>0</v>
      </c>
      <c r="BF191" s="177" t="n">
        <f aca="false">IF(N191="snížená",J191,0)</f>
        <v>0</v>
      </c>
      <c r="BG191" s="177" t="n">
        <f aca="false">IF(N191="zákl. přenesená",J191,0)</f>
        <v>0</v>
      </c>
      <c r="BH191" s="177" t="n">
        <f aca="false">IF(N191="sníž. přenesená",J191,0)</f>
        <v>0</v>
      </c>
      <c r="BI191" s="177" t="n">
        <f aca="false">IF(N191="nulová",J191,0)</f>
        <v>0</v>
      </c>
      <c r="BJ191" s="3" t="s">
        <v>81</v>
      </c>
      <c r="BK191" s="177" t="n">
        <f aca="false">ROUND(I191*H191,2)</f>
        <v>0</v>
      </c>
      <c r="BL191" s="3" t="s">
        <v>172</v>
      </c>
      <c r="BM191" s="176" t="s">
        <v>3963</v>
      </c>
    </row>
    <row r="192" s="187" customFormat="true" ht="12" hidden="false" customHeight="false" outlineLevel="0" collapsed="false">
      <c r="B192" s="188"/>
      <c r="D192" s="180" t="s">
        <v>174</v>
      </c>
      <c r="E192" s="189"/>
      <c r="F192" s="190" t="s">
        <v>3964</v>
      </c>
      <c r="H192" s="191" t="n">
        <v>337.5</v>
      </c>
      <c r="I192" s="192"/>
      <c r="L192" s="188"/>
      <c r="M192" s="193"/>
      <c r="N192" s="194"/>
      <c r="O192" s="194"/>
      <c r="P192" s="194"/>
      <c r="Q192" s="194"/>
      <c r="R192" s="194"/>
      <c r="S192" s="194"/>
      <c r="T192" s="194"/>
      <c r="U192" s="195"/>
      <c r="AT192" s="189" t="s">
        <v>174</v>
      </c>
      <c r="AU192" s="189" t="s">
        <v>83</v>
      </c>
      <c r="AV192" s="187" t="s">
        <v>83</v>
      </c>
      <c r="AW192" s="187" t="s">
        <v>176</v>
      </c>
      <c r="AX192" s="187" t="s">
        <v>73</v>
      </c>
      <c r="AY192" s="189" t="s">
        <v>165</v>
      </c>
    </row>
    <row r="193" s="187" customFormat="true" ht="12" hidden="false" customHeight="false" outlineLevel="0" collapsed="false">
      <c r="B193" s="188"/>
      <c r="D193" s="180" t="s">
        <v>174</v>
      </c>
      <c r="E193" s="189"/>
      <c r="F193" s="190" t="s">
        <v>3965</v>
      </c>
      <c r="H193" s="191" t="n">
        <v>96</v>
      </c>
      <c r="I193" s="192"/>
      <c r="L193" s="188"/>
      <c r="M193" s="193"/>
      <c r="N193" s="194"/>
      <c r="O193" s="194"/>
      <c r="P193" s="194"/>
      <c r="Q193" s="194"/>
      <c r="R193" s="194"/>
      <c r="S193" s="194"/>
      <c r="T193" s="194"/>
      <c r="U193" s="195"/>
      <c r="AT193" s="189" t="s">
        <v>174</v>
      </c>
      <c r="AU193" s="189" t="s">
        <v>83</v>
      </c>
      <c r="AV193" s="187" t="s">
        <v>83</v>
      </c>
      <c r="AW193" s="187" t="s">
        <v>176</v>
      </c>
      <c r="AX193" s="187" t="s">
        <v>73</v>
      </c>
      <c r="AY193" s="189" t="s">
        <v>165</v>
      </c>
    </row>
    <row r="194" s="196" customFormat="true" ht="12" hidden="false" customHeight="false" outlineLevel="0" collapsed="false">
      <c r="B194" s="197"/>
      <c r="D194" s="180" t="s">
        <v>174</v>
      </c>
      <c r="E194" s="198"/>
      <c r="F194" s="199" t="s">
        <v>178</v>
      </c>
      <c r="H194" s="200" t="n">
        <v>433.5</v>
      </c>
      <c r="I194" s="201"/>
      <c r="L194" s="197"/>
      <c r="M194" s="202"/>
      <c r="N194" s="203"/>
      <c r="O194" s="203"/>
      <c r="P194" s="203"/>
      <c r="Q194" s="203"/>
      <c r="R194" s="203"/>
      <c r="S194" s="203"/>
      <c r="T194" s="203"/>
      <c r="U194" s="204"/>
      <c r="AT194" s="198" t="s">
        <v>174</v>
      </c>
      <c r="AU194" s="198" t="s">
        <v>83</v>
      </c>
      <c r="AV194" s="196" t="s">
        <v>172</v>
      </c>
      <c r="AW194" s="196" t="s">
        <v>176</v>
      </c>
      <c r="AX194" s="196" t="s">
        <v>81</v>
      </c>
      <c r="AY194" s="198" t="s">
        <v>165</v>
      </c>
    </row>
    <row r="195" s="22" customFormat="true" ht="24" hidden="false" customHeight="true" outlineLevel="0" collapsed="false">
      <c r="B195" s="164"/>
      <c r="C195" s="165" t="s">
        <v>364</v>
      </c>
      <c r="D195" s="165" t="s">
        <v>167</v>
      </c>
      <c r="E195" s="166" t="s">
        <v>3966</v>
      </c>
      <c r="F195" s="167" t="s">
        <v>3967</v>
      </c>
      <c r="G195" s="168" t="s">
        <v>403</v>
      </c>
      <c r="H195" s="169" t="n">
        <v>437.835</v>
      </c>
      <c r="I195" s="170"/>
      <c r="J195" s="171" t="n">
        <f aca="false">ROUND(I195*H195,2)</f>
        <v>0</v>
      </c>
      <c r="K195" s="167"/>
      <c r="L195" s="23"/>
      <c r="M195" s="172"/>
      <c r="N195" s="173" t="s">
        <v>44</v>
      </c>
      <c r="O195" s="54"/>
      <c r="P195" s="174" t="n">
        <f aca="false">O195*H195</f>
        <v>0</v>
      </c>
      <c r="Q195" s="174" t="n">
        <v>0.0267</v>
      </c>
      <c r="R195" s="174" t="n">
        <f aca="false">Q195*H195</f>
        <v>11.6901945</v>
      </c>
      <c r="S195" s="174" t="n">
        <v>0</v>
      </c>
      <c r="T195" s="174" t="n">
        <f aca="false">S195*H195</f>
        <v>0</v>
      </c>
      <c r="U195" s="175"/>
      <c r="AR195" s="176" t="s">
        <v>172</v>
      </c>
      <c r="AT195" s="176" t="s">
        <v>167</v>
      </c>
      <c r="AU195" s="176" t="s">
        <v>83</v>
      </c>
      <c r="AY195" s="3" t="s">
        <v>165</v>
      </c>
      <c r="BE195" s="177" t="n">
        <f aca="false">IF(N195="základní",J195,0)</f>
        <v>0</v>
      </c>
      <c r="BF195" s="177" t="n">
        <f aca="false">IF(N195="snížená",J195,0)</f>
        <v>0</v>
      </c>
      <c r="BG195" s="177" t="n">
        <f aca="false">IF(N195="zákl. přenesená",J195,0)</f>
        <v>0</v>
      </c>
      <c r="BH195" s="177" t="n">
        <f aca="false">IF(N195="sníž. přenesená",J195,0)</f>
        <v>0</v>
      </c>
      <c r="BI195" s="177" t="n">
        <f aca="false">IF(N195="nulová",J195,0)</f>
        <v>0</v>
      </c>
      <c r="BJ195" s="3" t="s">
        <v>81</v>
      </c>
      <c r="BK195" s="177" t="n">
        <f aca="false">ROUND(I195*H195,2)</f>
        <v>0</v>
      </c>
      <c r="BL195" s="3" t="s">
        <v>172</v>
      </c>
      <c r="BM195" s="176" t="s">
        <v>3968</v>
      </c>
    </row>
    <row r="196" s="187" customFormat="true" ht="12" hidden="false" customHeight="false" outlineLevel="0" collapsed="false">
      <c r="B196" s="188"/>
      <c r="D196" s="180" t="s">
        <v>174</v>
      </c>
      <c r="E196" s="189"/>
      <c r="F196" s="190" t="s">
        <v>3969</v>
      </c>
      <c r="H196" s="191" t="n">
        <v>437.835</v>
      </c>
      <c r="I196" s="192"/>
      <c r="L196" s="188"/>
      <c r="M196" s="193"/>
      <c r="N196" s="194"/>
      <c r="O196" s="194"/>
      <c r="P196" s="194"/>
      <c r="Q196" s="194"/>
      <c r="R196" s="194"/>
      <c r="S196" s="194"/>
      <c r="T196" s="194"/>
      <c r="U196" s="195"/>
      <c r="AT196" s="189" t="s">
        <v>174</v>
      </c>
      <c r="AU196" s="189" t="s">
        <v>83</v>
      </c>
      <c r="AV196" s="187" t="s">
        <v>83</v>
      </c>
      <c r="AW196" s="187" t="s">
        <v>176</v>
      </c>
      <c r="AX196" s="187" t="s">
        <v>73</v>
      </c>
      <c r="AY196" s="189" t="s">
        <v>165</v>
      </c>
    </row>
    <row r="197" s="196" customFormat="true" ht="12" hidden="false" customHeight="false" outlineLevel="0" collapsed="false">
      <c r="B197" s="197"/>
      <c r="D197" s="180" t="s">
        <v>174</v>
      </c>
      <c r="E197" s="198"/>
      <c r="F197" s="199" t="s">
        <v>178</v>
      </c>
      <c r="H197" s="200" t="n">
        <v>437.835</v>
      </c>
      <c r="I197" s="201"/>
      <c r="L197" s="197"/>
      <c r="M197" s="202"/>
      <c r="N197" s="203"/>
      <c r="O197" s="203"/>
      <c r="P197" s="203"/>
      <c r="Q197" s="203"/>
      <c r="R197" s="203"/>
      <c r="S197" s="203"/>
      <c r="T197" s="203"/>
      <c r="U197" s="204"/>
      <c r="AT197" s="198" t="s">
        <v>174</v>
      </c>
      <c r="AU197" s="198" t="s">
        <v>83</v>
      </c>
      <c r="AV197" s="196" t="s">
        <v>172</v>
      </c>
      <c r="AW197" s="196" t="s">
        <v>176</v>
      </c>
      <c r="AX197" s="196" t="s">
        <v>81</v>
      </c>
      <c r="AY197" s="198" t="s">
        <v>165</v>
      </c>
    </row>
    <row r="198" s="22" customFormat="true" ht="48" hidden="false" customHeight="true" outlineLevel="0" collapsed="false">
      <c r="B198" s="164"/>
      <c r="C198" s="165" t="s">
        <v>369</v>
      </c>
      <c r="D198" s="165" t="s">
        <v>167</v>
      </c>
      <c r="E198" s="166" t="s">
        <v>3970</v>
      </c>
      <c r="F198" s="167" t="s">
        <v>3971</v>
      </c>
      <c r="G198" s="168" t="s">
        <v>403</v>
      </c>
      <c r="H198" s="169" t="n">
        <v>28</v>
      </c>
      <c r="I198" s="170"/>
      <c r="J198" s="171" t="n">
        <f aca="false">ROUND(I198*H198,2)</f>
        <v>0</v>
      </c>
      <c r="K198" s="167" t="s">
        <v>171</v>
      </c>
      <c r="L198" s="23"/>
      <c r="M198" s="172"/>
      <c r="N198" s="173" t="s">
        <v>44</v>
      </c>
      <c r="O198" s="54"/>
      <c r="P198" s="174" t="n">
        <f aca="false">O198*H198</f>
        <v>0</v>
      </c>
      <c r="Q198" s="174" t="n">
        <v>0.001</v>
      </c>
      <c r="R198" s="174" t="n">
        <f aca="false">Q198*H198</f>
        <v>0.028</v>
      </c>
      <c r="S198" s="174" t="n">
        <v>0</v>
      </c>
      <c r="T198" s="174" t="n">
        <f aca="false">S198*H198</f>
        <v>0</v>
      </c>
      <c r="U198" s="175"/>
      <c r="AR198" s="176" t="s">
        <v>172</v>
      </c>
      <c r="AT198" s="176" t="s">
        <v>167</v>
      </c>
      <c r="AU198" s="176" t="s">
        <v>83</v>
      </c>
      <c r="AY198" s="3" t="s">
        <v>165</v>
      </c>
      <c r="BE198" s="177" t="n">
        <f aca="false">IF(N198="základní",J198,0)</f>
        <v>0</v>
      </c>
      <c r="BF198" s="177" t="n">
        <f aca="false">IF(N198="snížená",J198,0)</f>
        <v>0</v>
      </c>
      <c r="BG198" s="177" t="n">
        <f aca="false">IF(N198="zákl. přenesená",J198,0)</f>
        <v>0</v>
      </c>
      <c r="BH198" s="177" t="n">
        <f aca="false">IF(N198="sníž. přenesená",J198,0)</f>
        <v>0</v>
      </c>
      <c r="BI198" s="177" t="n">
        <f aca="false">IF(N198="nulová",J198,0)</f>
        <v>0</v>
      </c>
      <c r="BJ198" s="3" t="s">
        <v>81</v>
      </c>
      <c r="BK198" s="177" t="n">
        <f aca="false">ROUND(I198*H198,2)</f>
        <v>0</v>
      </c>
      <c r="BL198" s="3" t="s">
        <v>172</v>
      </c>
      <c r="BM198" s="176" t="s">
        <v>3972</v>
      </c>
    </row>
    <row r="199" s="187" customFormat="true" ht="12" hidden="false" customHeight="false" outlineLevel="0" collapsed="false">
      <c r="B199" s="188"/>
      <c r="D199" s="180" t="s">
        <v>174</v>
      </c>
      <c r="E199" s="189"/>
      <c r="F199" s="190" t="s">
        <v>3973</v>
      </c>
      <c r="H199" s="191" t="n">
        <v>28</v>
      </c>
      <c r="I199" s="192"/>
      <c r="L199" s="188"/>
      <c r="M199" s="193"/>
      <c r="N199" s="194"/>
      <c r="O199" s="194"/>
      <c r="P199" s="194"/>
      <c r="Q199" s="194"/>
      <c r="R199" s="194"/>
      <c r="S199" s="194"/>
      <c r="T199" s="194"/>
      <c r="U199" s="195"/>
      <c r="AT199" s="189" t="s">
        <v>174</v>
      </c>
      <c r="AU199" s="189" t="s">
        <v>83</v>
      </c>
      <c r="AV199" s="187" t="s">
        <v>83</v>
      </c>
      <c r="AW199" s="187" t="s">
        <v>176</v>
      </c>
      <c r="AX199" s="187" t="s">
        <v>73</v>
      </c>
      <c r="AY199" s="189" t="s">
        <v>165</v>
      </c>
    </row>
    <row r="200" s="196" customFormat="true" ht="12" hidden="false" customHeight="false" outlineLevel="0" collapsed="false">
      <c r="B200" s="197"/>
      <c r="D200" s="180" t="s">
        <v>174</v>
      </c>
      <c r="E200" s="198"/>
      <c r="F200" s="199" t="s">
        <v>178</v>
      </c>
      <c r="H200" s="200" t="n">
        <v>28</v>
      </c>
      <c r="I200" s="201"/>
      <c r="L200" s="197"/>
      <c r="M200" s="202"/>
      <c r="N200" s="203"/>
      <c r="O200" s="203"/>
      <c r="P200" s="203"/>
      <c r="Q200" s="203"/>
      <c r="R200" s="203"/>
      <c r="S200" s="203"/>
      <c r="T200" s="203"/>
      <c r="U200" s="204"/>
      <c r="AT200" s="198" t="s">
        <v>174</v>
      </c>
      <c r="AU200" s="198" t="s">
        <v>83</v>
      </c>
      <c r="AV200" s="196" t="s">
        <v>172</v>
      </c>
      <c r="AW200" s="196" t="s">
        <v>176</v>
      </c>
      <c r="AX200" s="196" t="s">
        <v>81</v>
      </c>
      <c r="AY200" s="198" t="s">
        <v>165</v>
      </c>
    </row>
    <row r="201" s="22" customFormat="true" ht="48" hidden="false" customHeight="true" outlineLevel="0" collapsed="false">
      <c r="B201" s="164"/>
      <c r="C201" s="165" t="s">
        <v>378</v>
      </c>
      <c r="D201" s="165" t="s">
        <v>167</v>
      </c>
      <c r="E201" s="166" t="s">
        <v>3974</v>
      </c>
      <c r="F201" s="167" t="s">
        <v>3975</v>
      </c>
      <c r="G201" s="168" t="s">
        <v>403</v>
      </c>
      <c r="H201" s="169" t="n">
        <v>4</v>
      </c>
      <c r="I201" s="170"/>
      <c r="J201" s="171" t="n">
        <f aca="false">ROUND(I201*H201,2)</f>
        <v>0</v>
      </c>
      <c r="K201" s="167" t="s">
        <v>171</v>
      </c>
      <c r="L201" s="23"/>
      <c r="M201" s="172"/>
      <c r="N201" s="173" t="s">
        <v>44</v>
      </c>
      <c r="O201" s="54"/>
      <c r="P201" s="174" t="n">
        <f aca="false">O201*H201</f>
        <v>0</v>
      </c>
      <c r="Q201" s="174" t="n">
        <v>0.0006</v>
      </c>
      <c r="R201" s="174" t="n">
        <f aca="false">Q201*H201</f>
        <v>0.0024</v>
      </c>
      <c r="S201" s="174" t="n">
        <v>0</v>
      </c>
      <c r="T201" s="174" t="n">
        <f aca="false">S201*H201</f>
        <v>0</v>
      </c>
      <c r="U201" s="175"/>
      <c r="AR201" s="176" t="s">
        <v>172</v>
      </c>
      <c r="AT201" s="176" t="s">
        <v>167</v>
      </c>
      <c r="AU201" s="176" t="s">
        <v>83</v>
      </c>
      <c r="AY201" s="3" t="s">
        <v>165</v>
      </c>
      <c r="BE201" s="177" t="n">
        <f aca="false">IF(N201="základní",J201,0)</f>
        <v>0</v>
      </c>
      <c r="BF201" s="177" t="n">
        <f aca="false">IF(N201="snížená",J201,0)</f>
        <v>0</v>
      </c>
      <c r="BG201" s="177" t="n">
        <f aca="false">IF(N201="zákl. přenesená",J201,0)</f>
        <v>0</v>
      </c>
      <c r="BH201" s="177" t="n">
        <f aca="false">IF(N201="sníž. přenesená",J201,0)</f>
        <v>0</v>
      </c>
      <c r="BI201" s="177" t="n">
        <f aca="false">IF(N201="nulová",J201,0)</f>
        <v>0</v>
      </c>
      <c r="BJ201" s="3" t="s">
        <v>81</v>
      </c>
      <c r="BK201" s="177" t="n">
        <f aca="false">ROUND(I201*H201,2)</f>
        <v>0</v>
      </c>
      <c r="BL201" s="3" t="s">
        <v>172</v>
      </c>
      <c r="BM201" s="176" t="s">
        <v>3976</v>
      </c>
    </row>
    <row r="202" s="187" customFormat="true" ht="12" hidden="false" customHeight="false" outlineLevel="0" collapsed="false">
      <c r="B202" s="188"/>
      <c r="D202" s="180" t="s">
        <v>174</v>
      </c>
      <c r="E202" s="189"/>
      <c r="F202" s="190" t="s">
        <v>3977</v>
      </c>
      <c r="H202" s="191" t="n">
        <v>4</v>
      </c>
      <c r="I202" s="192"/>
      <c r="L202" s="188"/>
      <c r="M202" s="193"/>
      <c r="N202" s="194"/>
      <c r="O202" s="194"/>
      <c r="P202" s="194"/>
      <c r="Q202" s="194"/>
      <c r="R202" s="194"/>
      <c r="S202" s="194"/>
      <c r="T202" s="194"/>
      <c r="U202" s="195"/>
      <c r="AT202" s="189" t="s">
        <v>174</v>
      </c>
      <c r="AU202" s="189" t="s">
        <v>83</v>
      </c>
      <c r="AV202" s="187" t="s">
        <v>83</v>
      </c>
      <c r="AW202" s="187" t="s">
        <v>176</v>
      </c>
      <c r="AX202" s="187" t="s">
        <v>73</v>
      </c>
      <c r="AY202" s="189" t="s">
        <v>165</v>
      </c>
    </row>
    <row r="203" s="196" customFormat="true" ht="12" hidden="false" customHeight="false" outlineLevel="0" collapsed="false">
      <c r="B203" s="197"/>
      <c r="D203" s="180" t="s">
        <v>174</v>
      </c>
      <c r="E203" s="198"/>
      <c r="F203" s="199" t="s">
        <v>178</v>
      </c>
      <c r="H203" s="200" t="n">
        <v>4</v>
      </c>
      <c r="I203" s="201"/>
      <c r="L203" s="197"/>
      <c r="M203" s="202"/>
      <c r="N203" s="203"/>
      <c r="O203" s="203"/>
      <c r="P203" s="203"/>
      <c r="Q203" s="203"/>
      <c r="R203" s="203"/>
      <c r="S203" s="203"/>
      <c r="T203" s="203"/>
      <c r="U203" s="204"/>
      <c r="AT203" s="198" t="s">
        <v>174</v>
      </c>
      <c r="AU203" s="198" t="s">
        <v>83</v>
      </c>
      <c r="AV203" s="196" t="s">
        <v>172</v>
      </c>
      <c r="AW203" s="196" t="s">
        <v>176</v>
      </c>
      <c r="AX203" s="196" t="s">
        <v>81</v>
      </c>
      <c r="AY203" s="198" t="s">
        <v>165</v>
      </c>
    </row>
    <row r="204" s="150" customFormat="true" ht="23" hidden="false" customHeight="true" outlineLevel="0" collapsed="false">
      <c r="B204" s="151"/>
      <c r="D204" s="152" t="s">
        <v>72</v>
      </c>
      <c r="E204" s="162" t="s">
        <v>172</v>
      </c>
      <c r="F204" s="162" t="s">
        <v>660</v>
      </c>
      <c r="I204" s="154"/>
      <c r="J204" s="163" t="n">
        <f aca="false">BK204</f>
        <v>0</v>
      </c>
      <c r="L204" s="151"/>
      <c r="M204" s="156"/>
      <c r="N204" s="157"/>
      <c r="O204" s="157"/>
      <c r="P204" s="158" t="n">
        <f aca="false">SUM(P205:P208)</f>
        <v>0</v>
      </c>
      <c r="Q204" s="157"/>
      <c r="R204" s="158" t="n">
        <f aca="false">SUM(R205:R208)</f>
        <v>1.2100928</v>
      </c>
      <c r="S204" s="157"/>
      <c r="T204" s="158" t="n">
        <f aca="false">SUM(T205:T208)</f>
        <v>0</v>
      </c>
      <c r="U204" s="159"/>
      <c r="AR204" s="152" t="s">
        <v>81</v>
      </c>
      <c r="AT204" s="160" t="s">
        <v>72</v>
      </c>
      <c r="AU204" s="160" t="s">
        <v>81</v>
      </c>
      <c r="AY204" s="152" t="s">
        <v>165</v>
      </c>
      <c r="BK204" s="161" t="n">
        <f aca="false">SUM(BK205:BK208)</f>
        <v>0</v>
      </c>
    </row>
    <row r="205" s="22" customFormat="true" ht="24" hidden="false" customHeight="true" outlineLevel="0" collapsed="false">
      <c r="B205" s="164"/>
      <c r="C205" s="165" t="s">
        <v>385</v>
      </c>
      <c r="D205" s="165" t="s">
        <v>167</v>
      </c>
      <c r="E205" s="166" t="s">
        <v>735</v>
      </c>
      <c r="F205" s="167" t="s">
        <v>736</v>
      </c>
      <c r="G205" s="168" t="s">
        <v>187</v>
      </c>
      <c r="H205" s="169" t="n">
        <v>0.64</v>
      </c>
      <c r="I205" s="170"/>
      <c r="J205" s="171" t="n">
        <f aca="false">ROUND(I205*H205,2)</f>
        <v>0</v>
      </c>
      <c r="K205" s="215" t="s">
        <v>171</v>
      </c>
      <c r="L205" s="23"/>
      <c r="M205" s="172"/>
      <c r="N205" s="173" t="s">
        <v>44</v>
      </c>
      <c r="O205" s="54"/>
      <c r="P205" s="174" t="n">
        <f aca="false">O205*H205</f>
        <v>0</v>
      </c>
      <c r="Q205" s="174" t="n">
        <v>1.89077</v>
      </c>
      <c r="R205" s="174" t="n">
        <f aca="false">Q205*H205</f>
        <v>1.2100928</v>
      </c>
      <c r="S205" s="174" t="n">
        <v>0</v>
      </c>
      <c r="T205" s="174" t="n">
        <f aca="false">S205*H205</f>
        <v>0</v>
      </c>
      <c r="U205" s="175"/>
      <c r="AR205" s="176" t="s">
        <v>172</v>
      </c>
      <c r="AT205" s="176" t="s">
        <v>167</v>
      </c>
      <c r="AU205" s="176" t="s">
        <v>83</v>
      </c>
      <c r="AY205" s="3" t="s">
        <v>165</v>
      </c>
      <c r="BE205" s="177" t="n">
        <f aca="false">IF(N205="základní",J205,0)</f>
        <v>0</v>
      </c>
      <c r="BF205" s="177" t="n">
        <f aca="false">IF(N205="snížená",J205,0)</f>
        <v>0</v>
      </c>
      <c r="BG205" s="177" t="n">
        <f aca="false">IF(N205="zákl. přenesená",J205,0)</f>
        <v>0</v>
      </c>
      <c r="BH205" s="177" t="n">
        <f aca="false">IF(N205="sníž. přenesená",J205,0)</f>
        <v>0</v>
      </c>
      <c r="BI205" s="177" t="n">
        <f aca="false">IF(N205="nulová",J205,0)</f>
        <v>0</v>
      </c>
      <c r="BJ205" s="3" t="s">
        <v>81</v>
      </c>
      <c r="BK205" s="177" t="n">
        <f aca="false">ROUND(I205*H205,2)</f>
        <v>0</v>
      </c>
      <c r="BL205" s="3" t="s">
        <v>172</v>
      </c>
      <c r="BM205" s="176" t="s">
        <v>3978</v>
      </c>
    </row>
    <row r="206" s="178" customFormat="true" ht="12" hidden="false" customHeight="false" outlineLevel="0" collapsed="false">
      <c r="B206" s="179"/>
      <c r="D206" s="180" t="s">
        <v>174</v>
      </c>
      <c r="E206" s="181"/>
      <c r="F206" s="182" t="s">
        <v>3867</v>
      </c>
      <c r="H206" s="181"/>
      <c r="I206" s="183"/>
      <c r="L206" s="179"/>
      <c r="M206" s="184"/>
      <c r="N206" s="185"/>
      <c r="O206" s="185"/>
      <c r="P206" s="185"/>
      <c r="Q206" s="185"/>
      <c r="R206" s="185"/>
      <c r="S206" s="185"/>
      <c r="T206" s="185"/>
      <c r="U206" s="186"/>
      <c r="AT206" s="181" t="s">
        <v>174</v>
      </c>
      <c r="AU206" s="181" t="s">
        <v>83</v>
      </c>
      <c r="AV206" s="178" t="s">
        <v>81</v>
      </c>
      <c r="AW206" s="178" t="s">
        <v>176</v>
      </c>
      <c r="AX206" s="178" t="s">
        <v>73</v>
      </c>
      <c r="AY206" s="181" t="s">
        <v>165</v>
      </c>
    </row>
    <row r="207" s="187" customFormat="true" ht="12" hidden="false" customHeight="false" outlineLevel="0" collapsed="false">
      <c r="B207" s="188"/>
      <c r="D207" s="180" t="s">
        <v>174</v>
      </c>
      <c r="E207" s="189"/>
      <c r="F207" s="190" t="s">
        <v>3979</v>
      </c>
      <c r="H207" s="191" t="n">
        <v>0.64</v>
      </c>
      <c r="I207" s="192"/>
      <c r="L207" s="188"/>
      <c r="M207" s="193"/>
      <c r="N207" s="194"/>
      <c r="O207" s="194"/>
      <c r="P207" s="194"/>
      <c r="Q207" s="194"/>
      <c r="R207" s="194"/>
      <c r="S207" s="194"/>
      <c r="T207" s="194"/>
      <c r="U207" s="195"/>
      <c r="AT207" s="189" t="s">
        <v>174</v>
      </c>
      <c r="AU207" s="189" t="s">
        <v>83</v>
      </c>
      <c r="AV207" s="187" t="s">
        <v>83</v>
      </c>
      <c r="AW207" s="187" t="s">
        <v>176</v>
      </c>
      <c r="AX207" s="187" t="s">
        <v>73</v>
      </c>
      <c r="AY207" s="189" t="s">
        <v>165</v>
      </c>
    </row>
    <row r="208" s="196" customFormat="true" ht="12" hidden="false" customHeight="false" outlineLevel="0" collapsed="false">
      <c r="B208" s="197"/>
      <c r="D208" s="180" t="s">
        <v>174</v>
      </c>
      <c r="E208" s="198"/>
      <c r="F208" s="199" t="s">
        <v>178</v>
      </c>
      <c r="H208" s="200" t="n">
        <v>0.64</v>
      </c>
      <c r="I208" s="201"/>
      <c r="L208" s="197"/>
      <c r="M208" s="202"/>
      <c r="N208" s="203"/>
      <c r="O208" s="203"/>
      <c r="P208" s="203"/>
      <c r="Q208" s="203"/>
      <c r="R208" s="203"/>
      <c r="S208" s="203"/>
      <c r="T208" s="203"/>
      <c r="U208" s="204"/>
      <c r="AT208" s="198" t="s">
        <v>174</v>
      </c>
      <c r="AU208" s="198" t="s">
        <v>83</v>
      </c>
      <c r="AV208" s="196" t="s">
        <v>172</v>
      </c>
      <c r="AW208" s="196" t="s">
        <v>176</v>
      </c>
      <c r="AX208" s="196" t="s">
        <v>81</v>
      </c>
      <c r="AY208" s="198" t="s">
        <v>165</v>
      </c>
    </row>
    <row r="209" s="150" customFormat="true" ht="23" hidden="false" customHeight="true" outlineLevel="0" collapsed="false">
      <c r="B209" s="151"/>
      <c r="D209" s="152" t="s">
        <v>72</v>
      </c>
      <c r="E209" s="162" t="s">
        <v>195</v>
      </c>
      <c r="F209" s="162" t="s">
        <v>3980</v>
      </c>
      <c r="I209" s="154"/>
      <c r="J209" s="163" t="n">
        <f aca="false">BK209</f>
        <v>0</v>
      </c>
      <c r="L209" s="151"/>
      <c r="M209" s="156"/>
      <c r="N209" s="157"/>
      <c r="O209" s="157"/>
      <c r="P209" s="158" t="n">
        <f aca="false">SUM(P210:P241)</f>
        <v>0</v>
      </c>
      <c r="Q209" s="157"/>
      <c r="R209" s="158" t="n">
        <f aca="false">SUM(R210:R241)</f>
        <v>547.28649742</v>
      </c>
      <c r="S209" s="157"/>
      <c r="T209" s="158" t="n">
        <f aca="false">SUM(T210:T241)</f>
        <v>0</v>
      </c>
      <c r="U209" s="159"/>
      <c r="AR209" s="152" t="s">
        <v>81</v>
      </c>
      <c r="AT209" s="160" t="s">
        <v>72</v>
      </c>
      <c r="AU209" s="160" t="s">
        <v>81</v>
      </c>
      <c r="AY209" s="152" t="s">
        <v>165</v>
      </c>
      <c r="BK209" s="161" t="n">
        <f aca="false">SUM(BK210:BK241)</f>
        <v>0</v>
      </c>
    </row>
    <row r="210" s="22" customFormat="true" ht="16.5" hidden="false" customHeight="true" outlineLevel="0" collapsed="false">
      <c r="B210" s="164"/>
      <c r="C210" s="165" t="s">
        <v>394</v>
      </c>
      <c r="D210" s="165" t="s">
        <v>167</v>
      </c>
      <c r="E210" s="166" t="s">
        <v>746</v>
      </c>
      <c r="F210" s="167" t="s">
        <v>3981</v>
      </c>
      <c r="G210" s="168" t="s">
        <v>170</v>
      </c>
      <c r="H210" s="169" t="n">
        <v>495.538</v>
      </c>
      <c r="I210" s="170"/>
      <c r="J210" s="171" t="n">
        <f aca="false">ROUND(I210*H210,2)</f>
        <v>0</v>
      </c>
      <c r="K210" s="215"/>
      <c r="L210" s="23"/>
      <c r="M210" s="172"/>
      <c r="N210" s="173" t="s">
        <v>44</v>
      </c>
      <c r="O210" s="54"/>
      <c r="P210" s="174" t="n">
        <f aca="false">O210*H210</f>
        <v>0</v>
      </c>
      <c r="Q210" s="174" t="n">
        <v>0</v>
      </c>
      <c r="R210" s="174" t="n">
        <f aca="false">Q210*H210</f>
        <v>0</v>
      </c>
      <c r="S210" s="174" t="n">
        <v>0</v>
      </c>
      <c r="T210" s="174" t="n">
        <f aca="false">S210*H210</f>
        <v>0</v>
      </c>
      <c r="U210" s="175"/>
      <c r="AR210" s="176" t="s">
        <v>172</v>
      </c>
      <c r="AT210" s="176" t="s">
        <v>167</v>
      </c>
      <c r="AU210" s="176" t="s">
        <v>83</v>
      </c>
      <c r="AY210" s="3" t="s">
        <v>165</v>
      </c>
      <c r="BE210" s="177" t="n">
        <f aca="false">IF(N210="základní",J210,0)</f>
        <v>0</v>
      </c>
      <c r="BF210" s="177" t="n">
        <f aca="false">IF(N210="snížená",J210,0)</f>
        <v>0</v>
      </c>
      <c r="BG210" s="177" t="n">
        <f aca="false">IF(N210="zákl. přenesená",J210,0)</f>
        <v>0</v>
      </c>
      <c r="BH210" s="177" t="n">
        <f aca="false">IF(N210="sníž. přenesená",J210,0)</f>
        <v>0</v>
      </c>
      <c r="BI210" s="177" t="n">
        <f aca="false">IF(N210="nulová",J210,0)</f>
        <v>0</v>
      </c>
      <c r="BJ210" s="3" t="s">
        <v>81</v>
      </c>
      <c r="BK210" s="177" t="n">
        <f aca="false">ROUND(I210*H210,2)</f>
        <v>0</v>
      </c>
      <c r="BL210" s="3" t="s">
        <v>172</v>
      </c>
      <c r="BM210" s="176" t="s">
        <v>3982</v>
      </c>
    </row>
    <row r="211" s="187" customFormat="true" ht="12" hidden="false" customHeight="false" outlineLevel="0" collapsed="false">
      <c r="B211" s="188"/>
      <c r="D211" s="180" t="s">
        <v>174</v>
      </c>
      <c r="E211" s="189"/>
      <c r="F211" s="190" t="s">
        <v>3854</v>
      </c>
      <c r="H211" s="191" t="n">
        <v>163.87</v>
      </c>
      <c r="I211" s="192"/>
      <c r="L211" s="188"/>
      <c r="M211" s="193"/>
      <c r="N211" s="194"/>
      <c r="O211" s="194"/>
      <c r="P211" s="194"/>
      <c r="Q211" s="194"/>
      <c r="R211" s="194"/>
      <c r="S211" s="194"/>
      <c r="T211" s="194"/>
      <c r="U211" s="195"/>
      <c r="AT211" s="189" t="s">
        <v>174</v>
      </c>
      <c r="AU211" s="189" t="s">
        <v>83</v>
      </c>
      <c r="AV211" s="187" t="s">
        <v>83</v>
      </c>
      <c r="AW211" s="187" t="s">
        <v>176</v>
      </c>
      <c r="AX211" s="187" t="s">
        <v>73</v>
      </c>
      <c r="AY211" s="189" t="s">
        <v>165</v>
      </c>
    </row>
    <row r="212" s="187" customFormat="true" ht="12" hidden="false" customHeight="false" outlineLevel="0" collapsed="false">
      <c r="B212" s="188"/>
      <c r="D212" s="180" t="s">
        <v>174</v>
      </c>
      <c r="E212" s="189"/>
      <c r="F212" s="190" t="s">
        <v>3940</v>
      </c>
      <c r="H212" s="191" t="n">
        <v>250.13</v>
      </c>
      <c r="I212" s="192"/>
      <c r="L212" s="188"/>
      <c r="M212" s="193"/>
      <c r="N212" s="194"/>
      <c r="O212" s="194"/>
      <c r="P212" s="194"/>
      <c r="Q212" s="194"/>
      <c r="R212" s="194"/>
      <c r="S212" s="194"/>
      <c r="T212" s="194"/>
      <c r="U212" s="195"/>
      <c r="AT212" s="189" t="s">
        <v>174</v>
      </c>
      <c r="AU212" s="189" t="s">
        <v>83</v>
      </c>
      <c r="AV212" s="187" t="s">
        <v>83</v>
      </c>
      <c r="AW212" s="187" t="s">
        <v>176</v>
      </c>
      <c r="AX212" s="187" t="s">
        <v>73</v>
      </c>
      <c r="AY212" s="189" t="s">
        <v>165</v>
      </c>
    </row>
    <row r="213" s="187" customFormat="true" ht="12" hidden="false" customHeight="false" outlineLevel="0" collapsed="false">
      <c r="B213" s="188"/>
      <c r="D213" s="180" t="s">
        <v>174</v>
      </c>
      <c r="E213" s="189"/>
      <c r="F213" s="190" t="s">
        <v>3941</v>
      </c>
      <c r="H213" s="191" t="n">
        <v>81.5375</v>
      </c>
      <c r="I213" s="192"/>
      <c r="L213" s="188"/>
      <c r="M213" s="193"/>
      <c r="N213" s="194"/>
      <c r="O213" s="194"/>
      <c r="P213" s="194"/>
      <c r="Q213" s="194"/>
      <c r="R213" s="194"/>
      <c r="S213" s="194"/>
      <c r="T213" s="194"/>
      <c r="U213" s="195"/>
      <c r="AT213" s="189" t="s">
        <v>174</v>
      </c>
      <c r="AU213" s="189" t="s">
        <v>83</v>
      </c>
      <c r="AV213" s="187" t="s">
        <v>83</v>
      </c>
      <c r="AW213" s="187" t="s">
        <v>176</v>
      </c>
      <c r="AX213" s="187" t="s">
        <v>73</v>
      </c>
      <c r="AY213" s="189" t="s">
        <v>165</v>
      </c>
    </row>
    <row r="214" s="196" customFormat="true" ht="12" hidden="false" customHeight="false" outlineLevel="0" collapsed="false">
      <c r="B214" s="197"/>
      <c r="D214" s="180" t="s">
        <v>174</v>
      </c>
      <c r="E214" s="198"/>
      <c r="F214" s="199" t="s">
        <v>178</v>
      </c>
      <c r="H214" s="200" t="n">
        <v>495.5375</v>
      </c>
      <c r="I214" s="201"/>
      <c r="L214" s="197"/>
      <c r="M214" s="202"/>
      <c r="N214" s="203"/>
      <c r="O214" s="203"/>
      <c r="P214" s="203"/>
      <c r="Q214" s="203"/>
      <c r="R214" s="203"/>
      <c r="S214" s="203"/>
      <c r="T214" s="203"/>
      <c r="U214" s="204"/>
      <c r="AT214" s="198" t="s">
        <v>174</v>
      </c>
      <c r="AU214" s="198" t="s">
        <v>83</v>
      </c>
      <c r="AV214" s="196" t="s">
        <v>172</v>
      </c>
      <c r="AW214" s="196" t="s">
        <v>176</v>
      </c>
      <c r="AX214" s="196" t="s">
        <v>81</v>
      </c>
      <c r="AY214" s="198" t="s">
        <v>165</v>
      </c>
    </row>
    <row r="215" s="22" customFormat="true" ht="24" hidden="false" customHeight="true" outlineLevel="0" collapsed="false">
      <c r="B215" s="164"/>
      <c r="C215" s="165" t="s">
        <v>400</v>
      </c>
      <c r="D215" s="165" t="s">
        <v>167</v>
      </c>
      <c r="E215" s="166" t="s">
        <v>3983</v>
      </c>
      <c r="F215" s="167" t="s">
        <v>3984</v>
      </c>
      <c r="G215" s="168" t="s">
        <v>170</v>
      </c>
      <c r="H215" s="169" t="n">
        <v>495.538</v>
      </c>
      <c r="I215" s="170"/>
      <c r="J215" s="171" t="n">
        <f aca="false">ROUND(I215*H215,2)</f>
        <v>0</v>
      </c>
      <c r="K215" s="215" t="s">
        <v>171</v>
      </c>
      <c r="L215" s="23"/>
      <c r="M215" s="172"/>
      <c r="N215" s="173" t="s">
        <v>44</v>
      </c>
      <c r="O215" s="54"/>
      <c r="P215" s="174" t="n">
        <f aca="false">O215*H215</f>
        <v>0</v>
      </c>
      <c r="Q215" s="174" t="n">
        <v>0.24359</v>
      </c>
      <c r="R215" s="174" t="n">
        <f aca="false">Q215*H215</f>
        <v>120.70810142</v>
      </c>
      <c r="S215" s="174" t="n">
        <v>0</v>
      </c>
      <c r="T215" s="174" t="n">
        <f aca="false">S215*H215</f>
        <v>0</v>
      </c>
      <c r="U215" s="175"/>
      <c r="AR215" s="176" t="s">
        <v>172</v>
      </c>
      <c r="AT215" s="176" t="s">
        <v>167</v>
      </c>
      <c r="AU215" s="176" t="s">
        <v>83</v>
      </c>
      <c r="AY215" s="3" t="s">
        <v>165</v>
      </c>
      <c r="BE215" s="177" t="n">
        <f aca="false">IF(N215="základní",J215,0)</f>
        <v>0</v>
      </c>
      <c r="BF215" s="177" t="n">
        <f aca="false">IF(N215="snížená",J215,0)</f>
        <v>0</v>
      </c>
      <c r="BG215" s="177" t="n">
        <f aca="false">IF(N215="zákl. přenesená",J215,0)</f>
        <v>0</v>
      </c>
      <c r="BH215" s="177" t="n">
        <f aca="false">IF(N215="sníž. přenesená",J215,0)</f>
        <v>0</v>
      </c>
      <c r="BI215" s="177" t="n">
        <f aca="false">IF(N215="nulová",J215,0)</f>
        <v>0</v>
      </c>
      <c r="BJ215" s="3" t="s">
        <v>81</v>
      </c>
      <c r="BK215" s="177" t="n">
        <f aca="false">ROUND(I215*H215,2)</f>
        <v>0</v>
      </c>
      <c r="BL215" s="3" t="s">
        <v>172</v>
      </c>
      <c r="BM215" s="176" t="s">
        <v>3985</v>
      </c>
    </row>
    <row r="216" s="178" customFormat="true" ht="12" hidden="false" customHeight="false" outlineLevel="0" collapsed="false">
      <c r="B216" s="179"/>
      <c r="D216" s="180" t="s">
        <v>174</v>
      </c>
      <c r="E216" s="181"/>
      <c r="F216" s="182" t="s">
        <v>3986</v>
      </c>
      <c r="H216" s="181"/>
      <c r="I216" s="183"/>
      <c r="L216" s="179"/>
      <c r="M216" s="184"/>
      <c r="N216" s="185"/>
      <c r="O216" s="185"/>
      <c r="P216" s="185"/>
      <c r="Q216" s="185"/>
      <c r="R216" s="185"/>
      <c r="S216" s="185"/>
      <c r="T216" s="185"/>
      <c r="U216" s="186"/>
      <c r="AT216" s="181" t="s">
        <v>174</v>
      </c>
      <c r="AU216" s="181" t="s">
        <v>83</v>
      </c>
      <c r="AV216" s="178" t="s">
        <v>81</v>
      </c>
      <c r="AW216" s="178" t="s">
        <v>176</v>
      </c>
      <c r="AX216" s="178" t="s">
        <v>73</v>
      </c>
      <c r="AY216" s="181" t="s">
        <v>165</v>
      </c>
    </row>
    <row r="217" s="187" customFormat="true" ht="12" hidden="false" customHeight="false" outlineLevel="0" collapsed="false">
      <c r="B217" s="188"/>
      <c r="D217" s="180" t="s">
        <v>174</v>
      </c>
      <c r="E217" s="189"/>
      <c r="F217" s="190" t="s">
        <v>3854</v>
      </c>
      <c r="H217" s="191" t="n">
        <v>163.87</v>
      </c>
      <c r="I217" s="192"/>
      <c r="L217" s="188"/>
      <c r="M217" s="193"/>
      <c r="N217" s="194"/>
      <c r="O217" s="194"/>
      <c r="P217" s="194"/>
      <c r="Q217" s="194"/>
      <c r="R217" s="194"/>
      <c r="S217" s="194"/>
      <c r="T217" s="194"/>
      <c r="U217" s="195"/>
      <c r="AT217" s="189" t="s">
        <v>174</v>
      </c>
      <c r="AU217" s="189" t="s">
        <v>83</v>
      </c>
      <c r="AV217" s="187" t="s">
        <v>83</v>
      </c>
      <c r="AW217" s="187" t="s">
        <v>176</v>
      </c>
      <c r="AX217" s="187" t="s">
        <v>73</v>
      </c>
      <c r="AY217" s="189" t="s">
        <v>165</v>
      </c>
    </row>
    <row r="218" s="187" customFormat="true" ht="12" hidden="false" customHeight="false" outlineLevel="0" collapsed="false">
      <c r="B218" s="188"/>
      <c r="D218" s="180" t="s">
        <v>174</v>
      </c>
      <c r="E218" s="189"/>
      <c r="F218" s="190" t="s">
        <v>3940</v>
      </c>
      <c r="H218" s="191" t="n">
        <v>250.13</v>
      </c>
      <c r="I218" s="192"/>
      <c r="L218" s="188"/>
      <c r="M218" s="193"/>
      <c r="N218" s="194"/>
      <c r="O218" s="194"/>
      <c r="P218" s="194"/>
      <c r="Q218" s="194"/>
      <c r="R218" s="194"/>
      <c r="S218" s="194"/>
      <c r="T218" s="194"/>
      <c r="U218" s="195"/>
      <c r="AT218" s="189" t="s">
        <v>174</v>
      </c>
      <c r="AU218" s="189" t="s">
        <v>83</v>
      </c>
      <c r="AV218" s="187" t="s">
        <v>83</v>
      </c>
      <c r="AW218" s="187" t="s">
        <v>176</v>
      </c>
      <c r="AX218" s="187" t="s">
        <v>73</v>
      </c>
      <c r="AY218" s="189" t="s">
        <v>165</v>
      </c>
    </row>
    <row r="219" s="187" customFormat="true" ht="12" hidden="false" customHeight="false" outlineLevel="0" collapsed="false">
      <c r="B219" s="188"/>
      <c r="D219" s="180" t="s">
        <v>174</v>
      </c>
      <c r="E219" s="189"/>
      <c r="F219" s="190" t="s">
        <v>3941</v>
      </c>
      <c r="H219" s="191" t="n">
        <v>81.5375</v>
      </c>
      <c r="I219" s="192"/>
      <c r="L219" s="188"/>
      <c r="M219" s="193"/>
      <c r="N219" s="194"/>
      <c r="O219" s="194"/>
      <c r="P219" s="194"/>
      <c r="Q219" s="194"/>
      <c r="R219" s="194"/>
      <c r="S219" s="194"/>
      <c r="T219" s="194"/>
      <c r="U219" s="195"/>
      <c r="AT219" s="189" t="s">
        <v>174</v>
      </c>
      <c r="AU219" s="189" t="s">
        <v>83</v>
      </c>
      <c r="AV219" s="187" t="s">
        <v>83</v>
      </c>
      <c r="AW219" s="187" t="s">
        <v>176</v>
      </c>
      <c r="AX219" s="187" t="s">
        <v>73</v>
      </c>
      <c r="AY219" s="189" t="s">
        <v>165</v>
      </c>
    </row>
    <row r="220" s="196" customFormat="true" ht="12" hidden="false" customHeight="false" outlineLevel="0" collapsed="false">
      <c r="B220" s="197"/>
      <c r="D220" s="180" t="s">
        <v>174</v>
      </c>
      <c r="E220" s="198"/>
      <c r="F220" s="199" t="s">
        <v>178</v>
      </c>
      <c r="H220" s="200" t="n">
        <v>495.5375</v>
      </c>
      <c r="I220" s="201"/>
      <c r="L220" s="197"/>
      <c r="M220" s="202"/>
      <c r="N220" s="203"/>
      <c r="O220" s="203"/>
      <c r="P220" s="203"/>
      <c r="Q220" s="203"/>
      <c r="R220" s="203"/>
      <c r="S220" s="203"/>
      <c r="T220" s="203"/>
      <c r="U220" s="204"/>
      <c r="AT220" s="198" t="s">
        <v>174</v>
      </c>
      <c r="AU220" s="198" t="s">
        <v>83</v>
      </c>
      <c r="AV220" s="196" t="s">
        <v>172</v>
      </c>
      <c r="AW220" s="196" t="s">
        <v>176</v>
      </c>
      <c r="AX220" s="196" t="s">
        <v>81</v>
      </c>
      <c r="AY220" s="198" t="s">
        <v>165</v>
      </c>
    </row>
    <row r="221" s="22" customFormat="true" ht="24" hidden="false" customHeight="true" outlineLevel="0" collapsed="false">
      <c r="B221" s="164"/>
      <c r="C221" s="165" t="s">
        <v>406</v>
      </c>
      <c r="D221" s="165" t="s">
        <v>167</v>
      </c>
      <c r="E221" s="166" t="s">
        <v>3987</v>
      </c>
      <c r="F221" s="167" t="s">
        <v>3988</v>
      </c>
      <c r="G221" s="168" t="s">
        <v>170</v>
      </c>
      <c r="H221" s="169" t="n">
        <v>909.538</v>
      </c>
      <c r="I221" s="170"/>
      <c r="J221" s="171" t="n">
        <f aca="false">ROUND(I221*H221,2)</f>
        <v>0</v>
      </c>
      <c r="K221" s="215" t="s">
        <v>171</v>
      </c>
      <c r="L221" s="23"/>
      <c r="M221" s="172"/>
      <c r="N221" s="173" t="s">
        <v>44</v>
      </c>
      <c r="O221" s="54"/>
      <c r="P221" s="174" t="n">
        <f aca="false">O221*H221</f>
        <v>0</v>
      </c>
      <c r="Q221" s="174" t="n">
        <v>0.378</v>
      </c>
      <c r="R221" s="174" t="n">
        <f aca="false">Q221*H221</f>
        <v>343.805364</v>
      </c>
      <c r="S221" s="174" t="n">
        <v>0</v>
      </c>
      <c r="T221" s="174" t="n">
        <f aca="false">S221*H221</f>
        <v>0</v>
      </c>
      <c r="U221" s="175"/>
      <c r="AR221" s="176" t="s">
        <v>172</v>
      </c>
      <c r="AT221" s="176" t="s">
        <v>167</v>
      </c>
      <c r="AU221" s="176" t="s">
        <v>83</v>
      </c>
      <c r="AY221" s="3" t="s">
        <v>165</v>
      </c>
      <c r="BE221" s="177" t="n">
        <f aca="false">IF(N221="základní",J221,0)</f>
        <v>0</v>
      </c>
      <c r="BF221" s="177" t="n">
        <f aca="false">IF(N221="snížená",J221,0)</f>
        <v>0</v>
      </c>
      <c r="BG221" s="177" t="n">
        <f aca="false">IF(N221="zákl. přenesená",J221,0)</f>
        <v>0</v>
      </c>
      <c r="BH221" s="177" t="n">
        <f aca="false">IF(N221="sníž. přenesená",J221,0)</f>
        <v>0</v>
      </c>
      <c r="BI221" s="177" t="n">
        <f aca="false">IF(N221="nulová",J221,0)</f>
        <v>0</v>
      </c>
      <c r="BJ221" s="3" t="s">
        <v>81</v>
      </c>
      <c r="BK221" s="177" t="n">
        <f aca="false">ROUND(I221*H221,2)</f>
        <v>0</v>
      </c>
      <c r="BL221" s="3" t="s">
        <v>172</v>
      </c>
      <c r="BM221" s="176" t="s">
        <v>3989</v>
      </c>
    </row>
    <row r="222" s="178" customFormat="true" ht="12" hidden="false" customHeight="false" outlineLevel="0" collapsed="false">
      <c r="B222" s="179"/>
      <c r="D222" s="180" t="s">
        <v>174</v>
      </c>
      <c r="E222" s="181"/>
      <c r="F222" s="182" t="s">
        <v>3853</v>
      </c>
      <c r="H222" s="181"/>
      <c r="I222" s="183"/>
      <c r="L222" s="179"/>
      <c r="M222" s="184"/>
      <c r="N222" s="185"/>
      <c r="O222" s="185"/>
      <c r="P222" s="185"/>
      <c r="Q222" s="185"/>
      <c r="R222" s="185"/>
      <c r="S222" s="185"/>
      <c r="T222" s="185"/>
      <c r="U222" s="186"/>
      <c r="AT222" s="181" t="s">
        <v>174</v>
      </c>
      <c r="AU222" s="181" t="s">
        <v>83</v>
      </c>
      <c r="AV222" s="178" t="s">
        <v>81</v>
      </c>
      <c r="AW222" s="178" t="s">
        <v>176</v>
      </c>
      <c r="AX222" s="178" t="s">
        <v>73</v>
      </c>
      <c r="AY222" s="181" t="s">
        <v>165</v>
      </c>
    </row>
    <row r="223" s="187" customFormat="true" ht="12" hidden="false" customHeight="false" outlineLevel="0" collapsed="false">
      <c r="B223" s="188"/>
      <c r="D223" s="180" t="s">
        <v>174</v>
      </c>
      <c r="E223" s="189"/>
      <c r="F223" s="190" t="s">
        <v>3854</v>
      </c>
      <c r="H223" s="191" t="n">
        <v>163.87</v>
      </c>
      <c r="I223" s="192"/>
      <c r="L223" s="188"/>
      <c r="M223" s="193"/>
      <c r="N223" s="194"/>
      <c r="O223" s="194"/>
      <c r="P223" s="194"/>
      <c r="Q223" s="194"/>
      <c r="R223" s="194"/>
      <c r="S223" s="194"/>
      <c r="T223" s="194"/>
      <c r="U223" s="195"/>
      <c r="AT223" s="189" t="s">
        <v>174</v>
      </c>
      <c r="AU223" s="189" t="s">
        <v>83</v>
      </c>
      <c r="AV223" s="187" t="s">
        <v>83</v>
      </c>
      <c r="AW223" s="187" t="s">
        <v>176</v>
      </c>
      <c r="AX223" s="187" t="s">
        <v>73</v>
      </c>
      <c r="AY223" s="189" t="s">
        <v>165</v>
      </c>
    </row>
    <row r="224" s="187" customFormat="true" ht="12" hidden="false" customHeight="false" outlineLevel="0" collapsed="false">
      <c r="B224" s="188"/>
      <c r="D224" s="180" t="s">
        <v>174</v>
      </c>
      <c r="E224" s="189"/>
      <c r="F224" s="190" t="s">
        <v>3940</v>
      </c>
      <c r="H224" s="191" t="n">
        <v>250.13</v>
      </c>
      <c r="I224" s="192"/>
      <c r="L224" s="188"/>
      <c r="M224" s="193"/>
      <c r="N224" s="194"/>
      <c r="O224" s="194"/>
      <c r="P224" s="194"/>
      <c r="Q224" s="194"/>
      <c r="R224" s="194"/>
      <c r="S224" s="194"/>
      <c r="T224" s="194"/>
      <c r="U224" s="195"/>
      <c r="AT224" s="189" t="s">
        <v>174</v>
      </c>
      <c r="AU224" s="189" t="s">
        <v>83</v>
      </c>
      <c r="AV224" s="187" t="s">
        <v>83</v>
      </c>
      <c r="AW224" s="187" t="s">
        <v>176</v>
      </c>
      <c r="AX224" s="187" t="s">
        <v>73</v>
      </c>
      <c r="AY224" s="189" t="s">
        <v>165</v>
      </c>
    </row>
    <row r="225" s="178" customFormat="true" ht="12" hidden="false" customHeight="false" outlineLevel="0" collapsed="false">
      <c r="B225" s="179"/>
      <c r="D225" s="180" t="s">
        <v>174</v>
      </c>
      <c r="E225" s="181"/>
      <c r="F225" s="182" t="s">
        <v>3986</v>
      </c>
      <c r="H225" s="181"/>
      <c r="I225" s="183"/>
      <c r="L225" s="179"/>
      <c r="M225" s="184"/>
      <c r="N225" s="185"/>
      <c r="O225" s="185"/>
      <c r="P225" s="185"/>
      <c r="Q225" s="185"/>
      <c r="R225" s="185"/>
      <c r="S225" s="185"/>
      <c r="T225" s="185"/>
      <c r="U225" s="186"/>
      <c r="AT225" s="181" t="s">
        <v>174</v>
      </c>
      <c r="AU225" s="181" t="s">
        <v>83</v>
      </c>
      <c r="AV225" s="178" t="s">
        <v>81</v>
      </c>
      <c r="AW225" s="178" t="s">
        <v>176</v>
      </c>
      <c r="AX225" s="178" t="s">
        <v>73</v>
      </c>
      <c r="AY225" s="181" t="s">
        <v>165</v>
      </c>
    </row>
    <row r="226" s="187" customFormat="true" ht="12" hidden="false" customHeight="false" outlineLevel="0" collapsed="false">
      <c r="B226" s="188"/>
      <c r="D226" s="180" t="s">
        <v>174</v>
      </c>
      <c r="E226" s="189"/>
      <c r="F226" s="190" t="s">
        <v>3854</v>
      </c>
      <c r="H226" s="191" t="n">
        <v>163.87</v>
      </c>
      <c r="I226" s="192"/>
      <c r="L226" s="188"/>
      <c r="M226" s="193"/>
      <c r="N226" s="194"/>
      <c r="O226" s="194"/>
      <c r="P226" s="194"/>
      <c r="Q226" s="194"/>
      <c r="R226" s="194"/>
      <c r="S226" s="194"/>
      <c r="T226" s="194"/>
      <c r="U226" s="195"/>
      <c r="AT226" s="189" t="s">
        <v>174</v>
      </c>
      <c r="AU226" s="189" t="s">
        <v>83</v>
      </c>
      <c r="AV226" s="187" t="s">
        <v>83</v>
      </c>
      <c r="AW226" s="187" t="s">
        <v>176</v>
      </c>
      <c r="AX226" s="187" t="s">
        <v>73</v>
      </c>
      <c r="AY226" s="189" t="s">
        <v>165</v>
      </c>
    </row>
    <row r="227" s="187" customFormat="true" ht="12" hidden="false" customHeight="false" outlineLevel="0" collapsed="false">
      <c r="B227" s="188"/>
      <c r="D227" s="180" t="s">
        <v>174</v>
      </c>
      <c r="E227" s="189"/>
      <c r="F227" s="190" t="s">
        <v>3940</v>
      </c>
      <c r="H227" s="191" t="n">
        <v>250.13</v>
      </c>
      <c r="I227" s="192"/>
      <c r="L227" s="188"/>
      <c r="M227" s="193"/>
      <c r="N227" s="194"/>
      <c r="O227" s="194"/>
      <c r="P227" s="194"/>
      <c r="Q227" s="194"/>
      <c r="R227" s="194"/>
      <c r="S227" s="194"/>
      <c r="T227" s="194"/>
      <c r="U227" s="195"/>
      <c r="AT227" s="189" t="s">
        <v>174</v>
      </c>
      <c r="AU227" s="189" t="s">
        <v>83</v>
      </c>
      <c r="AV227" s="187" t="s">
        <v>83</v>
      </c>
      <c r="AW227" s="187" t="s">
        <v>176</v>
      </c>
      <c r="AX227" s="187" t="s">
        <v>73</v>
      </c>
      <c r="AY227" s="189" t="s">
        <v>165</v>
      </c>
    </row>
    <row r="228" s="187" customFormat="true" ht="12" hidden="false" customHeight="false" outlineLevel="0" collapsed="false">
      <c r="B228" s="188"/>
      <c r="D228" s="180" t="s">
        <v>174</v>
      </c>
      <c r="E228" s="189"/>
      <c r="F228" s="190" t="s">
        <v>3941</v>
      </c>
      <c r="H228" s="191" t="n">
        <v>81.5375</v>
      </c>
      <c r="I228" s="192"/>
      <c r="L228" s="188"/>
      <c r="M228" s="193"/>
      <c r="N228" s="194"/>
      <c r="O228" s="194"/>
      <c r="P228" s="194"/>
      <c r="Q228" s="194"/>
      <c r="R228" s="194"/>
      <c r="S228" s="194"/>
      <c r="T228" s="194"/>
      <c r="U228" s="195"/>
      <c r="AT228" s="189" t="s">
        <v>174</v>
      </c>
      <c r="AU228" s="189" t="s">
        <v>83</v>
      </c>
      <c r="AV228" s="187" t="s">
        <v>83</v>
      </c>
      <c r="AW228" s="187" t="s">
        <v>176</v>
      </c>
      <c r="AX228" s="187" t="s">
        <v>73</v>
      </c>
      <c r="AY228" s="189" t="s">
        <v>165</v>
      </c>
    </row>
    <row r="229" s="196" customFormat="true" ht="12" hidden="false" customHeight="false" outlineLevel="0" collapsed="false">
      <c r="B229" s="197"/>
      <c r="D229" s="180" t="s">
        <v>174</v>
      </c>
      <c r="E229" s="198"/>
      <c r="F229" s="199" t="s">
        <v>178</v>
      </c>
      <c r="H229" s="200" t="n">
        <v>909.5375</v>
      </c>
      <c r="I229" s="201"/>
      <c r="L229" s="197"/>
      <c r="M229" s="202"/>
      <c r="N229" s="203"/>
      <c r="O229" s="203"/>
      <c r="P229" s="203"/>
      <c r="Q229" s="203"/>
      <c r="R229" s="203"/>
      <c r="S229" s="203"/>
      <c r="T229" s="203"/>
      <c r="U229" s="204"/>
      <c r="AT229" s="198" t="s">
        <v>174</v>
      </c>
      <c r="AU229" s="198" t="s">
        <v>83</v>
      </c>
      <c r="AV229" s="196" t="s">
        <v>172</v>
      </c>
      <c r="AW229" s="196" t="s">
        <v>176</v>
      </c>
      <c r="AX229" s="196" t="s">
        <v>81</v>
      </c>
      <c r="AY229" s="198" t="s">
        <v>165</v>
      </c>
    </row>
    <row r="230" s="22" customFormat="true" ht="24" hidden="false" customHeight="true" outlineLevel="0" collapsed="false">
      <c r="B230" s="164"/>
      <c r="C230" s="165" t="s">
        <v>410</v>
      </c>
      <c r="D230" s="165" t="s">
        <v>167</v>
      </c>
      <c r="E230" s="166" t="s">
        <v>3990</v>
      </c>
      <c r="F230" s="167" t="s">
        <v>3991</v>
      </c>
      <c r="G230" s="168" t="s">
        <v>170</v>
      </c>
      <c r="H230" s="169" t="n">
        <v>414</v>
      </c>
      <c r="I230" s="170"/>
      <c r="J230" s="171" t="n">
        <f aca="false">ROUND(I230*H230,2)</f>
        <v>0</v>
      </c>
      <c r="K230" s="215" t="s">
        <v>171</v>
      </c>
      <c r="L230" s="23"/>
      <c r="M230" s="172"/>
      <c r="N230" s="173" t="s">
        <v>44</v>
      </c>
      <c r="O230" s="54"/>
      <c r="P230" s="174" t="n">
        <f aca="false">O230*H230</f>
        <v>0</v>
      </c>
      <c r="Q230" s="174" t="n">
        <v>0.08425</v>
      </c>
      <c r="R230" s="174" t="n">
        <f aca="false">Q230*H230</f>
        <v>34.8795</v>
      </c>
      <c r="S230" s="174" t="n">
        <v>0</v>
      </c>
      <c r="T230" s="174" t="n">
        <f aca="false">S230*H230</f>
        <v>0</v>
      </c>
      <c r="U230" s="175"/>
      <c r="AR230" s="176" t="s">
        <v>172</v>
      </c>
      <c r="AT230" s="176" t="s">
        <v>167</v>
      </c>
      <c r="AU230" s="176" t="s">
        <v>83</v>
      </c>
      <c r="AY230" s="3" t="s">
        <v>165</v>
      </c>
      <c r="BE230" s="177" t="n">
        <f aca="false">IF(N230="základní",J230,0)</f>
        <v>0</v>
      </c>
      <c r="BF230" s="177" t="n">
        <f aca="false">IF(N230="snížená",J230,0)</f>
        <v>0</v>
      </c>
      <c r="BG230" s="177" t="n">
        <f aca="false">IF(N230="zákl. přenesená",J230,0)</f>
        <v>0</v>
      </c>
      <c r="BH230" s="177" t="n">
        <f aca="false">IF(N230="sníž. přenesená",J230,0)</f>
        <v>0</v>
      </c>
      <c r="BI230" s="177" t="n">
        <f aca="false">IF(N230="nulová",J230,0)</f>
        <v>0</v>
      </c>
      <c r="BJ230" s="3" t="s">
        <v>81</v>
      </c>
      <c r="BK230" s="177" t="n">
        <f aca="false">ROUND(I230*H230,2)</f>
        <v>0</v>
      </c>
      <c r="BL230" s="3" t="s">
        <v>172</v>
      </c>
      <c r="BM230" s="176" t="s">
        <v>3992</v>
      </c>
    </row>
    <row r="231" s="187" customFormat="true" ht="12" hidden="false" customHeight="false" outlineLevel="0" collapsed="false">
      <c r="B231" s="188"/>
      <c r="D231" s="180" t="s">
        <v>174</v>
      </c>
      <c r="E231" s="189"/>
      <c r="F231" s="190" t="s">
        <v>3854</v>
      </c>
      <c r="H231" s="191" t="n">
        <v>163.87</v>
      </c>
      <c r="I231" s="192"/>
      <c r="L231" s="188"/>
      <c r="M231" s="193"/>
      <c r="N231" s="194"/>
      <c r="O231" s="194"/>
      <c r="P231" s="194"/>
      <c r="Q231" s="194"/>
      <c r="R231" s="194"/>
      <c r="S231" s="194"/>
      <c r="T231" s="194"/>
      <c r="U231" s="195"/>
      <c r="AT231" s="189" t="s">
        <v>174</v>
      </c>
      <c r="AU231" s="189" t="s">
        <v>83</v>
      </c>
      <c r="AV231" s="187" t="s">
        <v>83</v>
      </c>
      <c r="AW231" s="187" t="s">
        <v>176</v>
      </c>
      <c r="AX231" s="187" t="s">
        <v>73</v>
      </c>
      <c r="AY231" s="189" t="s">
        <v>165</v>
      </c>
    </row>
    <row r="232" s="187" customFormat="true" ht="12" hidden="false" customHeight="false" outlineLevel="0" collapsed="false">
      <c r="B232" s="188"/>
      <c r="D232" s="180" t="s">
        <v>174</v>
      </c>
      <c r="E232" s="189"/>
      <c r="F232" s="190" t="s">
        <v>3940</v>
      </c>
      <c r="H232" s="191" t="n">
        <v>250.13</v>
      </c>
      <c r="I232" s="192"/>
      <c r="L232" s="188"/>
      <c r="M232" s="193"/>
      <c r="N232" s="194"/>
      <c r="O232" s="194"/>
      <c r="P232" s="194"/>
      <c r="Q232" s="194"/>
      <c r="R232" s="194"/>
      <c r="S232" s="194"/>
      <c r="T232" s="194"/>
      <c r="U232" s="195"/>
      <c r="AT232" s="189" t="s">
        <v>174</v>
      </c>
      <c r="AU232" s="189" t="s">
        <v>83</v>
      </c>
      <c r="AV232" s="187" t="s">
        <v>83</v>
      </c>
      <c r="AW232" s="187" t="s">
        <v>176</v>
      </c>
      <c r="AX232" s="187" t="s">
        <v>73</v>
      </c>
      <c r="AY232" s="189" t="s">
        <v>165</v>
      </c>
    </row>
    <row r="233" s="196" customFormat="true" ht="12" hidden="false" customHeight="false" outlineLevel="0" collapsed="false">
      <c r="B233" s="197"/>
      <c r="D233" s="180" t="s">
        <v>174</v>
      </c>
      <c r="E233" s="198"/>
      <c r="F233" s="199" t="s">
        <v>178</v>
      </c>
      <c r="H233" s="200" t="n">
        <v>414</v>
      </c>
      <c r="I233" s="201"/>
      <c r="L233" s="197"/>
      <c r="M233" s="202"/>
      <c r="N233" s="203"/>
      <c r="O233" s="203"/>
      <c r="P233" s="203"/>
      <c r="Q233" s="203"/>
      <c r="R233" s="203"/>
      <c r="S233" s="203"/>
      <c r="T233" s="203"/>
      <c r="U233" s="204"/>
      <c r="AT233" s="198" t="s">
        <v>174</v>
      </c>
      <c r="AU233" s="198" t="s">
        <v>83</v>
      </c>
      <c r="AV233" s="196" t="s">
        <v>172</v>
      </c>
      <c r="AW233" s="196" t="s">
        <v>176</v>
      </c>
      <c r="AX233" s="196" t="s">
        <v>81</v>
      </c>
      <c r="AY233" s="198" t="s">
        <v>165</v>
      </c>
    </row>
    <row r="234" s="22" customFormat="true" ht="24" hidden="false" customHeight="true" outlineLevel="0" collapsed="false">
      <c r="B234" s="164"/>
      <c r="C234" s="205" t="s">
        <v>417</v>
      </c>
      <c r="D234" s="205" t="s">
        <v>262</v>
      </c>
      <c r="E234" s="206" t="s">
        <v>3993</v>
      </c>
      <c r="F234" s="207" t="s">
        <v>3994</v>
      </c>
      <c r="G234" s="208" t="s">
        <v>170</v>
      </c>
      <c r="H234" s="209" t="n">
        <v>269.182</v>
      </c>
      <c r="I234" s="210"/>
      <c r="J234" s="211" t="n">
        <f aca="false">ROUND(I234*H234,2)</f>
        <v>0</v>
      </c>
      <c r="K234" s="207" t="s">
        <v>171</v>
      </c>
      <c r="L234" s="212"/>
      <c r="M234" s="213"/>
      <c r="N234" s="214" t="s">
        <v>44</v>
      </c>
      <c r="O234" s="54"/>
      <c r="P234" s="174" t="n">
        <f aca="false">O234*H234</f>
        <v>0</v>
      </c>
      <c r="Q234" s="174" t="n">
        <v>0.176</v>
      </c>
      <c r="R234" s="174" t="n">
        <f aca="false">Q234*H234</f>
        <v>47.376032</v>
      </c>
      <c r="S234" s="174" t="n">
        <v>0</v>
      </c>
      <c r="T234" s="174" t="n">
        <f aca="false">S234*H234</f>
        <v>0</v>
      </c>
      <c r="U234" s="175"/>
      <c r="AR234" s="176" t="s">
        <v>223</v>
      </c>
      <c r="AT234" s="176" t="s">
        <v>262</v>
      </c>
      <c r="AU234" s="176" t="s">
        <v>83</v>
      </c>
      <c r="AY234" s="3" t="s">
        <v>165</v>
      </c>
      <c r="BE234" s="177" t="n">
        <f aca="false">IF(N234="základní",J234,0)</f>
        <v>0</v>
      </c>
      <c r="BF234" s="177" t="n">
        <f aca="false">IF(N234="snížená",J234,0)</f>
        <v>0</v>
      </c>
      <c r="BG234" s="177" t="n">
        <f aca="false">IF(N234="zákl. přenesená",J234,0)</f>
        <v>0</v>
      </c>
      <c r="BH234" s="177" t="n">
        <f aca="false">IF(N234="sníž. přenesená",J234,0)</f>
        <v>0</v>
      </c>
      <c r="BI234" s="177" t="n">
        <f aca="false">IF(N234="nulová",J234,0)</f>
        <v>0</v>
      </c>
      <c r="BJ234" s="3" t="s">
        <v>81</v>
      </c>
      <c r="BK234" s="177" t="n">
        <f aca="false">ROUND(I234*H234,2)</f>
        <v>0</v>
      </c>
      <c r="BL234" s="3" t="s">
        <v>172</v>
      </c>
      <c r="BM234" s="176" t="s">
        <v>3995</v>
      </c>
    </row>
    <row r="235" s="187" customFormat="true" ht="12" hidden="false" customHeight="false" outlineLevel="0" collapsed="false">
      <c r="B235" s="188"/>
      <c r="D235" s="180" t="s">
        <v>174</v>
      </c>
      <c r="E235" s="189"/>
      <c r="F235" s="190" t="s">
        <v>3996</v>
      </c>
      <c r="H235" s="191" t="n">
        <v>252.6313</v>
      </c>
      <c r="I235" s="192"/>
      <c r="L235" s="188"/>
      <c r="M235" s="193"/>
      <c r="N235" s="194"/>
      <c r="O235" s="194"/>
      <c r="P235" s="194"/>
      <c r="Q235" s="194"/>
      <c r="R235" s="194"/>
      <c r="S235" s="194"/>
      <c r="T235" s="194"/>
      <c r="U235" s="195"/>
      <c r="AT235" s="189" t="s">
        <v>174</v>
      </c>
      <c r="AU235" s="189" t="s">
        <v>83</v>
      </c>
      <c r="AV235" s="187" t="s">
        <v>83</v>
      </c>
      <c r="AW235" s="187" t="s">
        <v>176</v>
      </c>
      <c r="AX235" s="187" t="s">
        <v>73</v>
      </c>
      <c r="AY235" s="189" t="s">
        <v>165</v>
      </c>
    </row>
    <row r="236" s="187" customFormat="true" ht="12" hidden="false" customHeight="false" outlineLevel="0" collapsed="false">
      <c r="B236" s="188"/>
      <c r="D236" s="180" t="s">
        <v>174</v>
      </c>
      <c r="E236" s="189"/>
      <c r="F236" s="190" t="s">
        <v>3997</v>
      </c>
      <c r="H236" s="191" t="n">
        <v>16.55087</v>
      </c>
      <c r="I236" s="192"/>
      <c r="L236" s="188"/>
      <c r="M236" s="193"/>
      <c r="N236" s="194"/>
      <c r="O236" s="194"/>
      <c r="P236" s="194"/>
      <c r="Q236" s="194"/>
      <c r="R236" s="194"/>
      <c r="S236" s="194"/>
      <c r="T236" s="194"/>
      <c r="U236" s="195"/>
      <c r="AT236" s="189" t="s">
        <v>174</v>
      </c>
      <c r="AU236" s="189" t="s">
        <v>83</v>
      </c>
      <c r="AV236" s="187" t="s">
        <v>83</v>
      </c>
      <c r="AW236" s="187" t="s">
        <v>176</v>
      </c>
      <c r="AX236" s="187" t="s">
        <v>73</v>
      </c>
      <c r="AY236" s="189" t="s">
        <v>165</v>
      </c>
    </row>
    <row r="237" s="196" customFormat="true" ht="12" hidden="false" customHeight="false" outlineLevel="0" collapsed="false">
      <c r="B237" s="197"/>
      <c r="D237" s="180" t="s">
        <v>174</v>
      </c>
      <c r="E237" s="198"/>
      <c r="F237" s="199" t="s">
        <v>178</v>
      </c>
      <c r="H237" s="200" t="n">
        <v>269.18217</v>
      </c>
      <c r="I237" s="201"/>
      <c r="L237" s="197"/>
      <c r="M237" s="202"/>
      <c r="N237" s="203"/>
      <c r="O237" s="203"/>
      <c r="P237" s="203"/>
      <c r="Q237" s="203"/>
      <c r="R237" s="203"/>
      <c r="S237" s="203"/>
      <c r="T237" s="203"/>
      <c r="U237" s="204"/>
      <c r="AT237" s="198" t="s">
        <v>174</v>
      </c>
      <c r="AU237" s="198" t="s">
        <v>83</v>
      </c>
      <c r="AV237" s="196" t="s">
        <v>172</v>
      </c>
      <c r="AW237" s="196" t="s">
        <v>176</v>
      </c>
      <c r="AX237" s="196" t="s">
        <v>81</v>
      </c>
      <c r="AY237" s="198" t="s">
        <v>165</v>
      </c>
    </row>
    <row r="238" s="22" customFormat="true" ht="16.5" hidden="false" customHeight="true" outlineLevel="0" collapsed="false">
      <c r="B238" s="164"/>
      <c r="C238" s="165" t="s">
        <v>422</v>
      </c>
      <c r="D238" s="165" t="s">
        <v>167</v>
      </c>
      <c r="E238" s="166" t="s">
        <v>3998</v>
      </c>
      <c r="F238" s="167" t="s">
        <v>3999</v>
      </c>
      <c r="G238" s="168" t="s">
        <v>181</v>
      </c>
      <c r="H238" s="169" t="n">
        <v>517.5</v>
      </c>
      <c r="I238" s="170"/>
      <c r="J238" s="171" t="n">
        <f aca="false">ROUND(I238*H238,2)</f>
        <v>0</v>
      </c>
      <c r="K238" s="167"/>
      <c r="L238" s="23"/>
      <c r="M238" s="172"/>
      <c r="N238" s="173" t="s">
        <v>44</v>
      </c>
      <c r="O238" s="54"/>
      <c r="P238" s="174" t="n">
        <f aca="false">O238*H238</f>
        <v>0</v>
      </c>
      <c r="Q238" s="174" t="n">
        <v>0</v>
      </c>
      <c r="R238" s="174" t="n">
        <f aca="false">Q238*H238</f>
        <v>0</v>
      </c>
      <c r="S238" s="174" t="n">
        <v>0</v>
      </c>
      <c r="T238" s="174" t="n">
        <f aca="false">S238*H238</f>
        <v>0</v>
      </c>
      <c r="U238" s="175"/>
      <c r="AR238" s="176" t="s">
        <v>172</v>
      </c>
      <c r="AT238" s="176" t="s">
        <v>167</v>
      </c>
      <c r="AU238" s="176" t="s">
        <v>83</v>
      </c>
      <c r="AY238" s="3" t="s">
        <v>165</v>
      </c>
      <c r="BE238" s="177" t="n">
        <f aca="false">IF(N238="základní",J238,0)</f>
        <v>0</v>
      </c>
      <c r="BF238" s="177" t="n">
        <f aca="false">IF(N238="snížená",J238,0)</f>
        <v>0</v>
      </c>
      <c r="BG238" s="177" t="n">
        <f aca="false">IF(N238="zákl. přenesená",J238,0)</f>
        <v>0</v>
      </c>
      <c r="BH238" s="177" t="n">
        <f aca="false">IF(N238="sníž. přenesená",J238,0)</f>
        <v>0</v>
      </c>
      <c r="BI238" s="177" t="n">
        <f aca="false">IF(N238="nulová",J238,0)</f>
        <v>0</v>
      </c>
      <c r="BJ238" s="3" t="s">
        <v>81</v>
      </c>
      <c r="BK238" s="177" t="n">
        <f aca="false">ROUND(I238*H238,2)</f>
        <v>0</v>
      </c>
      <c r="BL238" s="3" t="s">
        <v>172</v>
      </c>
      <c r="BM238" s="176" t="s">
        <v>4000</v>
      </c>
    </row>
    <row r="239" s="187" customFormat="true" ht="12" hidden="false" customHeight="false" outlineLevel="0" collapsed="false">
      <c r="B239" s="188"/>
      <c r="D239" s="180" t="s">
        <v>174</v>
      </c>
      <c r="E239" s="189"/>
      <c r="F239" s="190" t="s">
        <v>4001</v>
      </c>
      <c r="H239" s="191" t="n">
        <v>517.5</v>
      </c>
      <c r="I239" s="192"/>
      <c r="L239" s="188"/>
      <c r="M239" s="193"/>
      <c r="N239" s="194"/>
      <c r="O239" s="194"/>
      <c r="P239" s="194"/>
      <c r="Q239" s="194"/>
      <c r="R239" s="194"/>
      <c r="S239" s="194"/>
      <c r="T239" s="194"/>
      <c r="U239" s="195"/>
      <c r="AT239" s="189" t="s">
        <v>174</v>
      </c>
      <c r="AU239" s="189" t="s">
        <v>83</v>
      </c>
      <c r="AV239" s="187" t="s">
        <v>83</v>
      </c>
      <c r="AW239" s="187" t="s">
        <v>176</v>
      </c>
      <c r="AX239" s="187" t="s">
        <v>73</v>
      </c>
      <c r="AY239" s="189" t="s">
        <v>165</v>
      </c>
    </row>
    <row r="240" s="196" customFormat="true" ht="12" hidden="false" customHeight="false" outlineLevel="0" collapsed="false">
      <c r="B240" s="197"/>
      <c r="D240" s="180" t="s">
        <v>174</v>
      </c>
      <c r="E240" s="198"/>
      <c r="F240" s="199" t="s">
        <v>178</v>
      </c>
      <c r="H240" s="200" t="n">
        <v>517.5</v>
      </c>
      <c r="I240" s="201"/>
      <c r="L240" s="197"/>
      <c r="M240" s="202"/>
      <c r="N240" s="203"/>
      <c r="O240" s="203"/>
      <c r="P240" s="203"/>
      <c r="Q240" s="203"/>
      <c r="R240" s="203"/>
      <c r="S240" s="203"/>
      <c r="T240" s="203"/>
      <c r="U240" s="204"/>
      <c r="AT240" s="198" t="s">
        <v>174</v>
      </c>
      <c r="AU240" s="198" t="s">
        <v>83</v>
      </c>
      <c r="AV240" s="196" t="s">
        <v>172</v>
      </c>
      <c r="AW240" s="196" t="s">
        <v>176</v>
      </c>
      <c r="AX240" s="196" t="s">
        <v>81</v>
      </c>
      <c r="AY240" s="198" t="s">
        <v>165</v>
      </c>
    </row>
    <row r="241" s="22" customFormat="true" ht="24" hidden="false" customHeight="true" outlineLevel="0" collapsed="false">
      <c r="B241" s="164"/>
      <c r="C241" s="165" t="s">
        <v>428</v>
      </c>
      <c r="D241" s="165" t="s">
        <v>167</v>
      </c>
      <c r="E241" s="166" t="s">
        <v>4002</v>
      </c>
      <c r="F241" s="167" t="s">
        <v>4003</v>
      </c>
      <c r="G241" s="168" t="s">
        <v>170</v>
      </c>
      <c r="H241" s="169" t="n">
        <v>414</v>
      </c>
      <c r="I241" s="170"/>
      <c r="J241" s="171" t="n">
        <f aca="false">ROUND(I241*H241,2)</f>
        <v>0</v>
      </c>
      <c r="K241" s="167"/>
      <c r="L241" s="23"/>
      <c r="M241" s="172"/>
      <c r="N241" s="173" t="s">
        <v>44</v>
      </c>
      <c r="O241" s="54"/>
      <c r="P241" s="174" t="n">
        <f aca="false">O241*H241</f>
        <v>0</v>
      </c>
      <c r="Q241" s="174" t="n">
        <v>0.00125</v>
      </c>
      <c r="R241" s="174" t="n">
        <f aca="false">Q241*H241</f>
        <v>0.5175</v>
      </c>
      <c r="S241" s="174" t="n">
        <v>0</v>
      </c>
      <c r="T241" s="174" t="n">
        <f aca="false">S241*H241</f>
        <v>0</v>
      </c>
      <c r="U241" s="175"/>
      <c r="AR241" s="176" t="s">
        <v>172</v>
      </c>
      <c r="AT241" s="176" t="s">
        <v>167</v>
      </c>
      <c r="AU241" s="176" t="s">
        <v>83</v>
      </c>
      <c r="AY241" s="3" t="s">
        <v>165</v>
      </c>
      <c r="BE241" s="177" t="n">
        <f aca="false">IF(N241="základní",J241,0)</f>
        <v>0</v>
      </c>
      <c r="BF241" s="177" t="n">
        <f aca="false">IF(N241="snížená",J241,0)</f>
        <v>0</v>
      </c>
      <c r="BG241" s="177" t="n">
        <f aca="false">IF(N241="zákl. přenesená",J241,0)</f>
        <v>0</v>
      </c>
      <c r="BH241" s="177" t="n">
        <f aca="false">IF(N241="sníž. přenesená",J241,0)</f>
        <v>0</v>
      </c>
      <c r="BI241" s="177" t="n">
        <f aca="false">IF(N241="nulová",J241,0)</f>
        <v>0</v>
      </c>
      <c r="BJ241" s="3" t="s">
        <v>81</v>
      </c>
      <c r="BK241" s="177" t="n">
        <f aca="false">ROUND(I241*H241,2)</f>
        <v>0</v>
      </c>
      <c r="BL241" s="3" t="s">
        <v>172</v>
      </c>
      <c r="BM241" s="176" t="s">
        <v>4004</v>
      </c>
    </row>
    <row r="242" s="150" customFormat="true" ht="23" hidden="false" customHeight="true" outlineLevel="0" collapsed="false">
      <c r="B242" s="151"/>
      <c r="D242" s="152" t="s">
        <v>72</v>
      </c>
      <c r="E242" s="162" t="s">
        <v>223</v>
      </c>
      <c r="F242" s="162" t="s">
        <v>4005</v>
      </c>
      <c r="I242" s="154"/>
      <c r="J242" s="163" t="n">
        <f aca="false">BK242</f>
        <v>0</v>
      </c>
      <c r="L242" s="151"/>
      <c r="M242" s="156"/>
      <c r="N242" s="157"/>
      <c r="O242" s="157"/>
      <c r="P242" s="158" t="n">
        <f aca="false">SUM(P243:P251)</f>
        <v>0</v>
      </c>
      <c r="Q242" s="157"/>
      <c r="R242" s="158" t="n">
        <f aca="false">SUM(R243:R251)</f>
        <v>0.018304</v>
      </c>
      <c r="S242" s="157"/>
      <c r="T242" s="158" t="n">
        <f aca="false">SUM(T243:T251)</f>
        <v>0</v>
      </c>
      <c r="U242" s="159"/>
      <c r="AR242" s="152" t="s">
        <v>81</v>
      </c>
      <c r="AT242" s="160" t="s">
        <v>72</v>
      </c>
      <c r="AU242" s="160" t="s">
        <v>81</v>
      </c>
      <c r="AY242" s="152" t="s">
        <v>165</v>
      </c>
      <c r="BK242" s="161" t="n">
        <f aca="false">SUM(BK243:BK251)</f>
        <v>0</v>
      </c>
    </row>
    <row r="243" s="22" customFormat="true" ht="24" hidden="false" customHeight="true" outlineLevel="0" collapsed="false">
      <c r="B243" s="164"/>
      <c r="C243" s="165" t="s">
        <v>433</v>
      </c>
      <c r="D243" s="165" t="s">
        <v>167</v>
      </c>
      <c r="E243" s="166" t="s">
        <v>4006</v>
      </c>
      <c r="F243" s="167" t="s">
        <v>4007</v>
      </c>
      <c r="G243" s="168" t="s">
        <v>181</v>
      </c>
      <c r="H243" s="169" t="n">
        <v>14.3</v>
      </c>
      <c r="I243" s="170"/>
      <c r="J243" s="171" t="n">
        <f aca="false">ROUND(I243*H243,2)</f>
        <v>0</v>
      </c>
      <c r="K243" s="167" t="s">
        <v>171</v>
      </c>
      <c r="L243" s="23"/>
      <c r="M243" s="172"/>
      <c r="N243" s="173" t="s">
        <v>44</v>
      </c>
      <c r="O243" s="54"/>
      <c r="P243" s="174" t="n">
        <f aca="false">O243*H243</f>
        <v>0</v>
      </c>
      <c r="Q243" s="174" t="n">
        <v>0.00128</v>
      </c>
      <c r="R243" s="174" t="n">
        <f aca="false">Q243*H243</f>
        <v>0.018304</v>
      </c>
      <c r="S243" s="174" t="n">
        <v>0</v>
      </c>
      <c r="T243" s="174" t="n">
        <f aca="false">S243*H243</f>
        <v>0</v>
      </c>
      <c r="U243" s="175"/>
      <c r="AR243" s="176" t="s">
        <v>172</v>
      </c>
      <c r="AT243" s="176" t="s">
        <v>167</v>
      </c>
      <c r="AU243" s="176" t="s">
        <v>83</v>
      </c>
      <c r="AY243" s="3" t="s">
        <v>165</v>
      </c>
      <c r="BE243" s="177" t="n">
        <f aca="false">IF(N243="základní",J243,0)</f>
        <v>0</v>
      </c>
      <c r="BF243" s="177" t="n">
        <f aca="false">IF(N243="snížená",J243,0)</f>
        <v>0</v>
      </c>
      <c r="BG243" s="177" t="n">
        <f aca="false">IF(N243="zákl. přenesená",J243,0)</f>
        <v>0</v>
      </c>
      <c r="BH243" s="177" t="n">
        <f aca="false">IF(N243="sníž. přenesená",J243,0)</f>
        <v>0</v>
      </c>
      <c r="BI243" s="177" t="n">
        <f aca="false">IF(N243="nulová",J243,0)</f>
        <v>0</v>
      </c>
      <c r="BJ243" s="3" t="s">
        <v>81</v>
      </c>
      <c r="BK243" s="177" t="n">
        <f aca="false">ROUND(I243*H243,2)</f>
        <v>0</v>
      </c>
      <c r="BL243" s="3" t="s">
        <v>172</v>
      </c>
      <c r="BM243" s="176" t="s">
        <v>4008</v>
      </c>
    </row>
    <row r="244" s="178" customFormat="true" ht="12" hidden="false" customHeight="false" outlineLevel="0" collapsed="false">
      <c r="B244" s="179"/>
      <c r="D244" s="180" t="s">
        <v>174</v>
      </c>
      <c r="E244" s="181"/>
      <c r="F244" s="182" t="s">
        <v>3867</v>
      </c>
      <c r="H244" s="181"/>
      <c r="I244" s="183"/>
      <c r="L244" s="179"/>
      <c r="M244" s="184"/>
      <c r="N244" s="185"/>
      <c r="O244" s="185"/>
      <c r="P244" s="185"/>
      <c r="Q244" s="185"/>
      <c r="R244" s="185"/>
      <c r="S244" s="185"/>
      <c r="T244" s="185"/>
      <c r="U244" s="186"/>
      <c r="AT244" s="181" t="s">
        <v>174</v>
      </c>
      <c r="AU244" s="181" t="s">
        <v>83</v>
      </c>
      <c r="AV244" s="178" t="s">
        <v>81</v>
      </c>
      <c r="AW244" s="178" t="s">
        <v>176</v>
      </c>
      <c r="AX244" s="178" t="s">
        <v>73</v>
      </c>
      <c r="AY244" s="181" t="s">
        <v>165</v>
      </c>
    </row>
    <row r="245" s="187" customFormat="true" ht="12" hidden="false" customHeight="false" outlineLevel="0" collapsed="false">
      <c r="B245" s="188"/>
      <c r="D245" s="180" t="s">
        <v>174</v>
      </c>
      <c r="E245" s="189"/>
      <c r="F245" s="190" t="s">
        <v>4009</v>
      </c>
      <c r="H245" s="191" t="n">
        <v>12.8</v>
      </c>
      <c r="I245" s="192"/>
      <c r="L245" s="188"/>
      <c r="M245" s="193"/>
      <c r="N245" s="194"/>
      <c r="O245" s="194"/>
      <c r="P245" s="194"/>
      <c r="Q245" s="194"/>
      <c r="R245" s="194"/>
      <c r="S245" s="194"/>
      <c r="T245" s="194"/>
      <c r="U245" s="195"/>
      <c r="AT245" s="189" t="s">
        <v>174</v>
      </c>
      <c r="AU245" s="189" t="s">
        <v>83</v>
      </c>
      <c r="AV245" s="187" t="s">
        <v>83</v>
      </c>
      <c r="AW245" s="187" t="s">
        <v>176</v>
      </c>
      <c r="AX245" s="187" t="s">
        <v>73</v>
      </c>
      <c r="AY245" s="189" t="s">
        <v>165</v>
      </c>
    </row>
    <row r="246" s="187" customFormat="true" ht="12" hidden="false" customHeight="false" outlineLevel="0" collapsed="false">
      <c r="B246" s="188"/>
      <c r="D246" s="180" t="s">
        <v>174</v>
      </c>
      <c r="E246" s="189"/>
      <c r="F246" s="190" t="s">
        <v>4010</v>
      </c>
      <c r="H246" s="191" t="n">
        <v>1.5</v>
      </c>
      <c r="I246" s="192"/>
      <c r="L246" s="188"/>
      <c r="M246" s="193"/>
      <c r="N246" s="194"/>
      <c r="O246" s="194"/>
      <c r="P246" s="194"/>
      <c r="Q246" s="194"/>
      <c r="R246" s="194"/>
      <c r="S246" s="194"/>
      <c r="T246" s="194"/>
      <c r="U246" s="195"/>
      <c r="AT246" s="189" t="s">
        <v>174</v>
      </c>
      <c r="AU246" s="189" t="s">
        <v>83</v>
      </c>
      <c r="AV246" s="187" t="s">
        <v>83</v>
      </c>
      <c r="AW246" s="187" t="s">
        <v>176</v>
      </c>
      <c r="AX246" s="187" t="s">
        <v>73</v>
      </c>
      <c r="AY246" s="189" t="s">
        <v>165</v>
      </c>
    </row>
    <row r="247" s="196" customFormat="true" ht="12" hidden="false" customHeight="false" outlineLevel="0" collapsed="false">
      <c r="B247" s="197"/>
      <c r="D247" s="180" t="s">
        <v>174</v>
      </c>
      <c r="E247" s="198"/>
      <c r="F247" s="199" t="s">
        <v>178</v>
      </c>
      <c r="H247" s="200" t="n">
        <v>14.3</v>
      </c>
      <c r="I247" s="201"/>
      <c r="L247" s="197"/>
      <c r="M247" s="202"/>
      <c r="N247" s="203"/>
      <c r="O247" s="203"/>
      <c r="P247" s="203"/>
      <c r="Q247" s="203"/>
      <c r="R247" s="203"/>
      <c r="S247" s="203"/>
      <c r="T247" s="203"/>
      <c r="U247" s="204"/>
      <c r="AT247" s="198" t="s">
        <v>174</v>
      </c>
      <c r="AU247" s="198" t="s">
        <v>83</v>
      </c>
      <c r="AV247" s="196" t="s">
        <v>172</v>
      </c>
      <c r="AW247" s="196" t="s">
        <v>176</v>
      </c>
      <c r="AX247" s="196" t="s">
        <v>81</v>
      </c>
      <c r="AY247" s="198" t="s">
        <v>165</v>
      </c>
    </row>
    <row r="248" s="22" customFormat="true" ht="16.5" hidden="false" customHeight="true" outlineLevel="0" collapsed="false">
      <c r="B248" s="164"/>
      <c r="C248" s="165" t="s">
        <v>462</v>
      </c>
      <c r="D248" s="165" t="s">
        <v>167</v>
      </c>
      <c r="E248" s="166" t="s">
        <v>4011</v>
      </c>
      <c r="F248" s="167" t="s">
        <v>4012</v>
      </c>
      <c r="G248" s="168" t="s">
        <v>403</v>
      </c>
      <c r="H248" s="169" t="n">
        <v>3</v>
      </c>
      <c r="I248" s="170"/>
      <c r="J248" s="171" t="n">
        <f aca="false">ROUND(I248*H248,2)</f>
        <v>0</v>
      </c>
      <c r="K248" s="167"/>
      <c r="L248" s="23"/>
      <c r="M248" s="172"/>
      <c r="N248" s="173" t="s">
        <v>44</v>
      </c>
      <c r="O248" s="54"/>
      <c r="P248" s="174" t="n">
        <f aca="false">O248*H248</f>
        <v>0</v>
      </c>
      <c r="Q248" s="174" t="n">
        <v>0</v>
      </c>
      <c r="R248" s="174" t="n">
        <f aca="false">Q248*H248</f>
        <v>0</v>
      </c>
      <c r="S248" s="174" t="n">
        <v>0</v>
      </c>
      <c r="T248" s="174" t="n">
        <f aca="false">S248*H248</f>
        <v>0</v>
      </c>
      <c r="U248" s="175"/>
      <c r="AR248" s="176" t="s">
        <v>172</v>
      </c>
      <c r="AT248" s="176" t="s">
        <v>167</v>
      </c>
      <c r="AU248" s="176" t="s">
        <v>83</v>
      </c>
      <c r="AY248" s="3" t="s">
        <v>165</v>
      </c>
      <c r="BE248" s="177" t="n">
        <f aca="false">IF(N248="základní",J248,0)</f>
        <v>0</v>
      </c>
      <c r="BF248" s="177" t="n">
        <f aca="false">IF(N248="snížená",J248,0)</f>
        <v>0</v>
      </c>
      <c r="BG248" s="177" t="n">
        <f aca="false">IF(N248="zákl. přenesená",J248,0)</f>
        <v>0</v>
      </c>
      <c r="BH248" s="177" t="n">
        <f aca="false">IF(N248="sníž. přenesená",J248,0)</f>
        <v>0</v>
      </c>
      <c r="BI248" s="177" t="n">
        <f aca="false">IF(N248="nulová",J248,0)</f>
        <v>0</v>
      </c>
      <c r="BJ248" s="3" t="s">
        <v>81</v>
      </c>
      <c r="BK248" s="177" t="n">
        <f aca="false">ROUND(I248*H248,2)</f>
        <v>0</v>
      </c>
      <c r="BL248" s="3" t="s">
        <v>172</v>
      </c>
      <c r="BM248" s="176" t="s">
        <v>4013</v>
      </c>
    </row>
    <row r="249" s="178" customFormat="true" ht="12" hidden="false" customHeight="false" outlineLevel="0" collapsed="false">
      <c r="B249" s="179"/>
      <c r="D249" s="180" t="s">
        <v>174</v>
      </c>
      <c r="E249" s="181"/>
      <c r="F249" s="182" t="s">
        <v>3867</v>
      </c>
      <c r="H249" s="181"/>
      <c r="I249" s="183"/>
      <c r="L249" s="179"/>
      <c r="M249" s="184"/>
      <c r="N249" s="185"/>
      <c r="O249" s="185"/>
      <c r="P249" s="185"/>
      <c r="Q249" s="185"/>
      <c r="R249" s="185"/>
      <c r="S249" s="185"/>
      <c r="T249" s="185"/>
      <c r="U249" s="186"/>
      <c r="AT249" s="181" t="s">
        <v>174</v>
      </c>
      <c r="AU249" s="181" t="s">
        <v>83</v>
      </c>
      <c r="AV249" s="178" t="s">
        <v>81</v>
      </c>
      <c r="AW249" s="178" t="s">
        <v>176</v>
      </c>
      <c r="AX249" s="178" t="s">
        <v>73</v>
      </c>
      <c r="AY249" s="181" t="s">
        <v>165</v>
      </c>
    </row>
    <row r="250" s="187" customFormat="true" ht="12" hidden="false" customHeight="false" outlineLevel="0" collapsed="false">
      <c r="B250" s="188"/>
      <c r="D250" s="180" t="s">
        <v>174</v>
      </c>
      <c r="E250" s="189"/>
      <c r="F250" s="190" t="s">
        <v>184</v>
      </c>
      <c r="H250" s="191" t="n">
        <v>3</v>
      </c>
      <c r="I250" s="192"/>
      <c r="L250" s="188"/>
      <c r="M250" s="193"/>
      <c r="N250" s="194"/>
      <c r="O250" s="194"/>
      <c r="P250" s="194"/>
      <c r="Q250" s="194"/>
      <c r="R250" s="194"/>
      <c r="S250" s="194"/>
      <c r="T250" s="194"/>
      <c r="U250" s="195"/>
      <c r="AT250" s="189" t="s">
        <v>174</v>
      </c>
      <c r="AU250" s="189" t="s">
        <v>83</v>
      </c>
      <c r="AV250" s="187" t="s">
        <v>83</v>
      </c>
      <c r="AW250" s="187" t="s">
        <v>176</v>
      </c>
      <c r="AX250" s="187" t="s">
        <v>73</v>
      </c>
      <c r="AY250" s="189" t="s">
        <v>165</v>
      </c>
    </row>
    <row r="251" s="196" customFormat="true" ht="12" hidden="false" customHeight="false" outlineLevel="0" collapsed="false">
      <c r="B251" s="197"/>
      <c r="D251" s="180" t="s">
        <v>174</v>
      </c>
      <c r="E251" s="198"/>
      <c r="F251" s="199" t="s">
        <v>178</v>
      </c>
      <c r="H251" s="200" t="n">
        <v>3</v>
      </c>
      <c r="I251" s="201"/>
      <c r="L251" s="197"/>
      <c r="M251" s="202"/>
      <c r="N251" s="203"/>
      <c r="O251" s="203"/>
      <c r="P251" s="203"/>
      <c r="Q251" s="203"/>
      <c r="R251" s="203"/>
      <c r="S251" s="203"/>
      <c r="T251" s="203"/>
      <c r="U251" s="204"/>
      <c r="AT251" s="198" t="s">
        <v>174</v>
      </c>
      <c r="AU251" s="198" t="s">
        <v>83</v>
      </c>
      <c r="AV251" s="196" t="s">
        <v>172</v>
      </c>
      <c r="AW251" s="196" t="s">
        <v>176</v>
      </c>
      <c r="AX251" s="196" t="s">
        <v>81</v>
      </c>
      <c r="AY251" s="198" t="s">
        <v>165</v>
      </c>
    </row>
    <row r="252" s="150" customFormat="true" ht="23" hidden="false" customHeight="true" outlineLevel="0" collapsed="false">
      <c r="B252" s="151"/>
      <c r="D252" s="152" t="s">
        <v>72</v>
      </c>
      <c r="E252" s="162" t="s">
        <v>234</v>
      </c>
      <c r="F252" s="162" t="s">
        <v>1182</v>
      </c>
      <c r="I252" s="154"/>
      <c r="J252" s="163" t="n">
        <f aca="false">BK252</f>
        <v>0</v>
      </c>
      <c r="L252" s="151"/>
      <c r="M252" s="156"/>
      <c r="N252" s="157"/>
      <c r="O252" s="157"/>
      <c r="P252" s="158" t="n">
        <f aca="false">SUM(P253:P337)</f>
        <v>0</v>
      </c>
      <c r="Q252" s="157"/>
      <c r="R252" s="158" t="n">
        <f aca="false">SUM(R253:R337)</f>
        <v>90.3218995</v>
      </c>
      <c r="S252" s="157"/>
      <c r="T252" s="158" t="n">
        <f aca="false">SUM(T253:T337)</f>
        <v>0</v>
      </c>
      <c r="U252" s="159"/>
      <c r="AR252" s="152" t="s">
        <v>81</v>
      </c>
      <c r="AT252" s="160" t="s">
        <v>72</v>
      </c>
      <c r="AU252" s="160" t="s">
        <v>81</v>
      </c>
      <c r="AY252" s="152" t="s">
        <v>165</v>
      </c>
      <c r="BK252" s="161" t="n">
        <f aca="false">SUM(BK253:BK337)</f>
        <v>0</v>
      </c>
    </row>
    <row r="253" s="22" customFormat="true" ht="24" hidden="false" customHeight="true" outlineLevel="0" collapsed="false">
      <c r="B253" s="164"/>
      <c r="C253" s="165" t="s">
        <v>467</v>
      </c>
      <c r="D253" s="165" t="s">
        <v>167</v>
      </c>
      <c r="E253" s="166" t="s">
        <v>4014</v>
      </c>
      <c r="F253" s="167" t="s">
        <v>4015</v>
      </c>
      <c r="G253" s="168" t="s">
        <v>187</v>
      </c>
      <c r="H253" s="169" t="n">
        <v>50</v>
      </c>
      <c r="I253" s="170"/>
      <c r="J253" s="171" t="n">
        <f aca="false">ROUND(I253*H253,2)</f>
        <v>0</v>
      </c>
      <c r="K253" s="167"/>
      <c r="L253" s="23"/>
      <c r="M253" s="172"/>
      <c r="N253" s="173" t="s">
        <v>44</v>
      </c>
      <c r="O253" s="54"/>
      <c r="P253" s="174" t="n">
        <f aca="false">O253*H253</f>
        <v>0</v>
      </c>
      <c r="Q253" s="174" t="n">
        <v>0</v>
      </c>
      <c r="R253" s="174" t="n">
        <f aca="false">Q253*H253</f>
        <v>0</v>
      </c>
      <c r="S253" s="174" t="n">
        <v>0</v>
      </c>
      <c r="T253" s="174" t="n">
        <f aca="false">S253*H253</f>
        <v>0</v>
      </c>
      <c r="U253" s="175"/>
      <c r="AR253" s="176" t="s">
        <v>172</v>
      </c>
      <c r="AT253" s="176" t="s">
        <v>167</v>
      </c>
      <c r="AU253" s="176" t="s">
        <v>83</v>
      </c>
      <c r="AY253" s="3" t="s">
        <v>165</v>
      </c>
      <c r="BE253" s="177" t="n">
        <f aca="false">IF(N253="základní",J253,0)</f>
        <v>0</v>
      </c>
      <c r="BF253" s="177" t="n">
        <f aca="false">IF(N253="snížená",J253,0)</f>
        <v>0</v>
      </c>
      <c r="BG253" s="177" t="n">
        <f aca="false">IF(N253="zákl. přenesená",J253,0)</f>
        <v>0</v>
      </c>
      <c r="BH253" s="177" t="n">
        <f aca="false">IF(N253="sníž. přenesená",J253,0)</f>
        <v>0</v>
      </c>
      <c r="BI253" s="177" t="n">
        <f aca="false">IF(N253="nulová",J253,0)</f>
        <v>0</v>
      </c>
      <c r="BJ253" s="3" t="s">
        <v>81</v>
      </c>
      <c r="BK253" s="177" t="n">
        <f aca="false">ROUND(I253*H253,2)</f>
        <v>0</v>
      </c>
      <c r="BL253" s="3" t="s">
        <v>172</v>
      </c>
      <c r="BM253" s="176" t="s">
        <v>4016</v>
      </c>
    </row>
    <row r="254" s="187" customFormat="true" ht="12" hidden="false" customHeight="false" outlineLevel="0" collapsed="false">
      <c r="B254" s="188"/>
      <c r="D254" s="180" t="s">
        <v>174</v>
      </c>
      <c r="E254" s="189"/>
      <c r="F254" s="190" t="s">
        <v>3472</v>
      </c>
      <c r="H254" s="191" t="n">
        <v>50</v>
      </c>
      <c r="I254" s="192"/>
      <c r="L254" s="188"/>
      <c r="M254" s="193"/>
      <c r="N254" s="194"/>
      <c r="O254" s="194"/>
      <c r="P254" s="194"/>
      <c r="Q254" s="194"/>
      <c r="R254" s="194"/>
      <c r="S254" s="194"/>
      <c r="T254" s="194"/>
      <c r="U254" s="195"/>
      <c r="AT254" s="189" t="s">
        <v>174</v>
      </c>
      <c r="AU254" s="189" t="s">
        <v>83</v>
      </c>
      <c r="AV254" s="187" t="s">
        <v>83</v>
      </c>
      <c r="AW254" s="187" t="s">
        <v>176</v>
      </c>
      <c r="AX254" s="187" t="s">
        <v>73</v>
      </c>
      <c r="AY254" s="189" t="s">
        <v>165</v>
      </c>
    </row>
    <row r="255" s="196" customFormat="true" ht="12" hidden="false" customHeight="false" outlineLevel="0" collapsed="false">
      <c r="B255" s="197"/>
      <c r="D255" s="180" t="s">
        <v>174</v>
      </c>
      <c r="E255" s="198"/>
      <c r="F255" s="199" t="s">
        <v>178</v>
      </c>
      <c r="H255" s="200" t="n">
        <v>50</v>
      </c>
      <c r="I255" s="201"/>
      <c r="L255" s="197"/>
      <c r="M255" s="202"/>
      <c r="N255" s="203"/>
      <c r="O255" s="203"/>
      <c r="P255" s="203"/>
      <c r="Q255" s="203"/>
      <c r="R255" s="203"/>
      <c r="S255" s="203"/>
      <c r="T255" s="203"/>
      <c r="U255" s="204"/>
      <c r="AT255" s="198" t="s">
        <v>174</v>
      </c>
      <c r="AU255" s="198" t="s">
        <v>83</v>
      </c>
      <c r="AV255" s="196" t="s">
        <v>172</v>
      </c>
      <c r="AW255" s="196" t="s">
        <v>176</v>
      </c>
      <c r="AX255" s="196" t="s">
        <v>81</v>
      </c>
      <c r="AY255" s="198" t="s">
        <v>165</v>
      </c>
    </row>
    <row r="256" s="22" customFormat="true" ht="24" hidden="false" customHeight="true" outlineLevel="0" collapsed="false">
      <c r="B256" s="164"/>
      <c r="C256" s="165" t="s">
        <v>472</v>
      </c>
      <c r="D256" s="165" t="s">
        <v>167</v>
      </c>
      <c r="E256" s="166" t="s">
        <v>4017</v>
      </c>
      <c r="F256" s="167" t="s">
        <v>4018</v>
      </c>
      <c r="G256" s="168" t="s">
        <v>181</v>
      </c>
      <c r="H256" s="169" t="n">
        <v>28.65</v>
      </c>
      <c r="I256" s="170"/>
      <c r="J256" s="171" t="n">
        <f aca="false">ROUND(I256*H256,2)</f>
        <v>0</v>
      </c>
      <c r="K256" s="215" t="s">
        <v>171</v>
      </c>
      <c r="L256" s="23"/>
      <c r="M256" s="172"/>
      <c r="N256" s="173" t="s">
        <v>44</v>
      </c>
      <c r="O256" s="54"/>
      <c r="P256" s="174" t="n">
        <f aca="false">O256*H256</f>
        <v>0</v>
      </c>
      <c r="Q256" s="174" t="n">
        <v>0.1554</v>
      </c>
      <c r="R256" s="174" t="n">
        <f aca="false">Q256*H256</f>
        <v>4.45221</v>
      </c>
      <c r="S256" s="174" t="n">
        <v>0</v>
      </c>
      <c r="T256" s="174" t="n">
        <f aca="false">S256*H256</f>
        <v>0</v>
      </c>
      <c r="U256" s="175"/>
      <c r="AR256" s="176" t="s">
        <v>172</v>
      </c>
      <c r="AT256" s="176" t="s">
        <v>167</v>
      </c>
      <c r="AU256" s="176" t="s">
        <v>83</v>
      </c>
      <c r="AY256" s="3" t="s">
        <v>165</v>
      </c>
      <c r="BE256" s="177" t="n">
        <f aca="false">IF(N256="základní",J256,0)</f>
        <v>0</v>
      </c>
      <c r="BF256" s="177" t="n">
        <f aca="false">IF(N256="snížená",J256,0)</f>
        <v>0</v>
      </c>
      <c r="BG256" s="177" t="n">
        <f aca="false">IF(N256="zákl. přenesená",J256,0)</f>
        <v>0</v>
      </c>
      <c r="BH256" s="177" t="n">
        <f aca="false">IF(N256="sníž. přenesená",J256,0)</f>
        <v>0</v>
      </c>
      <c r="BI256" s="177" t="n">
        <f aca="false">IF(N256="nulová",J256,0)</f>
        <v>0</v>
      </c>
      <c r="BJ256" s="3" t="s">
        <v>81</v>
      </c>
      <c r="BK256" s="177" t="n">
        <f aca="false">ROUND(I256*H256,2)</f>
        <v>0</v>
      </c>
      <c r="BL256" s="3" t="s">
        <v>172</v>
      </c>
      <c r="BM256" s="176" t="s">
        <v>4019</v>
      </c>
    </row>
    <row r="257" s="187" customFormat="true" ht="12" hidden="false" customHeight="false" outlineLevel="0" collapsed="false">
      <c r="B257" s="188"/>
      <c r="D257" s="180" t="s">
        <v>174</v>
      </c>
      <c r="E257" s="189"/>
      <c r="F257" s="190" t="s">
        <v>4020</v>
      </c>
      <c r="H257" s="191" t="n">
        <v>25.7</v>
      </c>
      <c r="I257" s="192"/>
      <c r="L257" s="188"/>
      <c r="M257" s="193"/>
      <c r="N257" s="194"/>
      <c r="O257" s="194"/>
      <c r="P257" s="194"/>
      <c r="Q257" s="194"/>
      <c r="R257" s="194"/>
      <c r="S257" s="194"/>
      <c r="T257" s="194"/>
      <c r="U257" s="195"/>
      <c r="AT257" s="189" t="s">
        <v>174</v>
      </c>
      <c r="AU257" s="189" t="s">
        <v>83</v>
      </c>
      <c r="AV257" s="187" t="s">
        <v>83</v>
      </c>
      <c r="AW257" s="187" t="s">
        <v>176</v>
      </c>
      <c r="AX257" s="187" t="s">
        <v>73</v>
      </c>
      <c r="AY257" s="189" t="s">
        <v>165</v>
      </c>
    </row>
    <row r="258" s="187" customFormat="true" ht="12" hidden="false" customHeight="false" outlineLevel="0" collapsed="false">
      <c r="B258" s="188"/>
      <c r="D258" s="180" t="s">
        <v>174</v>
      </c>
      <c r="E258" s="189"/>
      <c r="F258" s="190" t="s">
        <v>4021</v>
      </c>
      <c r="H258" s="191" t="n">
        <v>2.95</v>
      </c>
      <c r="I258" s="192"/>
      <c r="L258" s="188"/>
      <c r="M258" s="193"/>
      <c r="N258" s="194"/>
      <c r="O258" s="194"/>
      <c r="P258" s="194"/>
      <c r="Q258" s="194"/>
      <c r="R258" s="194"/>
      <c r="S258" s="194"/>
      <c r="T258" s="194"/>
      <c r="U258" s="195"/>
      <c r="AT258" s="189" t="s">
        <v>174</v>
      </c>
      <c r="AU258" s="189" t="s">
        <v>83</v>
      </c>
      <c r="AV258" s="187" t="s">
        <v>83</v>
      </c>
      <c r="AW258" s="187" t="s">
        <v>176</v>
      </c>
      <c r="AX258" s="187" t="s">
        <v>73</v>
      </c>
      <c r="AY258" s="189" t="s">
        <v>165</v>
      </c>
    </row>
    <row r="259" s="196" customFormat="true" ht="12" hidden="false" customHeight="false" outlineLevel="0" collapsed="false">
      <c r="B259" s="197"/>
      <c r="D259" s="180" t="s">
        <v>174</v>
      </c>
      <c r="E259" s="198"/>
      <c r="F259" s="199" t="s">
        <v>178</v>
      </c>
      <c r="H259" s="200" t="n">
        <v>28.65</v>
      </c>
      <c r="I259" s="201"/>
      <c r="L259" s="197"/>
      <c r="M259" s="202"/>
      <c r="N259" s="203"/>
      <c r="O259" s="203"/>
      <c r="P259" s="203"/>
      <c r="Q259" s="203"/>
      <c r="R259" s="203"/>
      <c r="S259" s="203"/>
      <c r="T259" s="203"/>
      <c r="U259" s="204"/>
      <c r="AT259" s="198" t="s">
        <v>174</v>
      </c>
      <c r="AU259" s="198" t="s">
        <v>83</v>
      </c>
      <c r="AV259" s="196" t="s">
        <v>172</v>
      </c>
      <c r="AW259" s="196" t="s">
        <v>176</v>
      </c>
      <c r="AX259" s="196" t="s">
        <v>81</v>
      </c>
      <c r="AY259" s="198" t="s">
        <v>165</v>
      </c>
    </row>
    <row r="260" s="22" customFormat="true" ht="16.5" hidden="false" customHeight="true" outlineLevel="0" collapsed="false">
      <c r="B260" s="164"/>
      <c r="C260" s="205" t="s">
        <v>477</v>
      </c>
      <c r="D260" s="205" t="s">
        <v>262</v>
      </c>
      <c r="E260" s="206" t="s">
        <v>4022</v>
      </c>
      <c r="F260" s="207" t="s">
        <v>4023</v>
      </c>
      <c r="G260" s="208" t="s">
        <v>181</v>
      </c>
      <c r="H260" s="209" t="n">
        <v>25.957</v>
      </c>
      <c r="I260" s="210"/>
      <c r="J260" s="211" t="n">
        <f aca="false">ROUND(I260*H260,2)</f>
        <v>0</v>
      </c>
      <c r="K260" s="207" t="s">
        <v>171</v>
      </c>
      <c r="L260" s="212"/>
      <c r="M260" s="213"/>
      <c r="N260" s="214" t="s">
        <v>44</v>
      </c>
      <c r="O260" s="54"/>
      <c r="P260" s="174" t="n">
        <f aca="false">O260*H260</f>
        <v>0</v>
      </c>
      <c r="Q260" s="174" t="n">
        <v>0.081</v>
      </c>
      <c r="R260" s="174" t="n">
        <f aca="false">Q260*H260</f>
        <v>2.102517</v>
      </c>
      <c r="S260" s="174" t="n">
        <v>0</v>
      </c>
      <c r="T260" s="174" t="n">
        <f aca="false">S260*H260</f>
        <v>0</v>
      </c>
      <c r="U260" s="175"/>
      <c r="AR260" s="176" t="s">
        <v>223</v>
      </c>
      <c r="AT260" s="176" t="s">
        <v>262</v>
      </c>
      <c r="AU260" s="176" t="s">
        <v>83</v>
      </c>
      <c r="AY260" s="3" t="s">
        <v>165</v>
      </c>
      <c r="BE260" s="177" t="n">
        <f aca="false">IF(N260="základní",J260,0)</f>
        <v>0</v>
      </c>
      <c r="BF260" s="177" t="n">
        <f aca="false">IF(N260="snížená",J260,0)</f>
        <v>0</v>
      </c>
      <c r="BG260" s="177" t="n">
        <f aca="false">IF(N260="zákl. přenesená",J260,0)</f>
        <v>0</v>
      </c>
      <c r="BH260" s="177" t="n">
        <f aca="false">IF(N260="sníž. přenesená",J260,0)</f>
        <v>0</v>
      </c>
      <c r="BI260" s="177" t="n">
        <f aca="false">IF(N260="nulová",J260,0)</f>
        <v>0</v>
      </c>
      <c r="BJ260" s="3" t="s">
        <v>81</v>
      </c>
      <c r="BK260" s="177" t="n">
        <f aca="false">ROUND(I260*H260,2)</f>
        <v>0</v>
      </c>
      <c r="BL260" s="3" t="s">
        <v>172</v>
      </c>
      <c r="BM260" s="176" t="s">
        <v>4024</v>
      </c>
    </row>
    <row r="261" s="187" customFormat="true" ht="12" hidden="false" customHeight="false" outlineLevel="0" collapsed="false">
      <c r="B261" s="188"/>
      <c r="D261" s="180" t="s">
        <v>174</v>
      </c>
      <c r="E261" s="189"/>
      <c r="F261" s="190" t="s">
        <v>4025</v>
      </c>
      <c r="H261" s="191" t="n">
        <v>25.957</v>
      </c>
      <c r="I261" s="192"/>
      <c r="L261" s="188"/>
      <c r="M261" s="193"/>
      <c r="N261" s="194"/>
      <c r="O261" s="194"/>
      <c r="P261" s="194"/>
      <c r="Q261" s="194"/>
      <c r="R261" s="194"/>
      <c r="S261" s="194"/>
      <c r="T261" s="194"/>
      <c r="U261" s="195"/>
      <c r="AT261" s="189" t="s">
        <v>174</v>
      </c>
      <c r="AU261" s="189" t="s">
        <v>83</v>
      </c>
      <c r="AV261" s="187" t="s">
        <v>83</v>
      </c>
      <c r="AW261" s="187" t="s">
        <v>176</v>
      </c>
      <c r="AX261" s="187" t="s">
        <v>73</v>
      </c>
      <c r="AY261" s="189" t="s">
        <v>165</v>
      </c>
    </row>
    <row r="262" s="196" customFormat="true" ht="12" hidden="false" customHeight="false" outlineLevel="0" collapsed="false">
      <c r="B262" s="197"/>
      <c r="D262" s="180" t="s">
        <v>174</v>
      </c>
      <c r="E262" s="198"/>
      <c r="F262" s="199" t="s">
        <v>178</v>
      </c>
      <c r="H262" s="200" t="n">
        <v>25.957</v>
      </c>
      <c r="I262" s="201"/>
      <c r="L262" s="197"/>
      <c r="M262" s="202"/>
      <c r="N262" s="203"/>
      <c r="O262" s="203"/>
      <c r="P262" s="203"/>
      <c r="Q262" s="203"/>
      <c r="R262" s="203"/>
      <c r="S262" s="203"/>
      <c r="T262" s="203"/>
      <c r="U262" s="204"/>
      <c r="AT262" s="198" t="s">
        <v>174</v>
      </c>
      <c r="AU262" s="198" t="s">
        <v>83</v>
      </c>
      <c r="AV262" s="196" t="s">
        <v>172</v>
      </c>
      <c r="AW262" s="196" t="s">
        <v>176</v>
      </c>
      <c r="AX262" s="196" t="s">
        <v>81</v>
      </c>
      <c r="AY262" s="198" t="s">
        <v>165</v>
      </c>
    </row>
    <row r="263" s="22" customFormat="true" ht="24" hidden="false" customHeight="true" outlineLevel="0" collapsed="false">
      <c r="B263" s="164"/>
      <c r="C263" s="205" t="s">
        <v>482</v>
      </c>
      <c r="D263" s="205" t="s">
        <v>262</v>
      </c>
      <c r="E263" s="206" t="s">
        <v>4026</v>
      </c>
      <c r="F263" s="207" t="s">
        <v>4027</v>
      </c>
      <c r="G263" s="208" t="s">
        <v>181</v>
      </c>
      <c r="H263" s="209" t="n">
        <v>2.98</v>
      </c>
      <c r="I263" s="210"/>
      <c r="J263" s="211" t="n">
        <f aca="false">ROUND(I263*H263,2)</f>
        <v>0</v>
      </c>
      <c r="K263" s="207" t="s">
        <v>171</v>
      </c>
      <c r="L263" s="212"/>
      <c r="M263" s="213"/>
      <c r="N263" s="214" t="s">
        <v>44</v>
      </c>
      <c r="O263" s="54"/>
      <c r="P263" s="174" t="n">
        <f aca="false">O263*H263</f>
        <v>0</v>
      </c>
      <c r="Q263" s="174" t="n">
        <v>0.0483</v>
      </c>
      <c r="R263" s="174" t="n">
        <f aca="false">Q263*H263</f>
        <v>0.143934</v>
      </c>
      <c r="S263" s="174" t="n">
        <v>0</v>
      </c>
      <c r="T263" s="174" t="n">
        <f aca="false">S263*H263</f>
        <v>0</v>
      </c>
      <c r="U263" s="175"/>
      <c r="AR263" s="176" t="s">
        <v>223</v>
      </c>
      <c r="AT263" s="176" t="s">
        <v>262</v>
      </c>
      <c r="AU263" s="176" t="s">
        <v>83</v>
      </c>
      <c r="AY263" s="3" t="s">
        <v>165</v>
      </c>
      <c r="BE263" s="177" t="n">
        <f aca="false">IF(N263="základní",J263,0)</f>
        <v>0</v>
      </c>
      <c r="BF263" s="177" t="n">
        <f aca="false">IF(N263="snížená",J263,0)</f>
        <v>0</v>
      </c>
      <c r="BG263" s="177" t="n">
        <f aca="false">IF(N263="zákl. přenesená",J263,0)</f>
        <v>0</v>
      </c>
      <c r="BH263" s="177" t="n">
        <f aca="false">IF(N263="sníž. přenesená",J263,0)</f>
        <v>0</v>
      </c>
      <c r="BI263" s="177" t="n">
        <f aca="false">IF(N263="nulová",J263,0)</f>
        <v>0</v>
      </c>
      <c r="BJ263" s="3" t="s">
        <v>81</v>
      </c>
      <c r="BK263" s="177" t="n">
        <f aca="false">ROUND(I263*H263,2)</f>
        <v>0</v>
      </c>
      <c r="BL263" s="3" t="s">
        <v>172</v>
      </c>
      <c r="BM263" s="176" t="s">
        <v>4028</v>
      </c>
    </row>
    <row r="264" s="187" customFormat="true" ht="12" hidden="false" customHeight="false" outlineLevel="0" collapsed="false">
      <c r="B264" s="188"/>
      <c r="D264" s="180" t="s">
        <v>174</v>
      </c>
      <c r="E264" s="189"/>
      <c r="F264" s="190" t="s">
        <v>4029</v>
      </c>
      <c r="H264" s="191" t="n">
        <v>2.9795</v>
      </c>
      <c r="I264" s="192"/>
      <c r="L264" s="188"/>
      <c r="M264" s="193"/>
      <c r="N264" s="194"/>
      <c r="O264" s="194"/>
      <c r="P264" s="194"/>
      <c r="Q264" s="194"/>
      <c r="R264" s="194"/>
      <c r="S264" s="194"/>
      <c r="T264" s="194"/>
      <c r="U264" s="195"/>
      <c r="AT264" s="189" t="s">
        <v>174</v>
      </c>
      <c r="AU264" s="189" t="s">
        <v>83</v>
      </c>
      <c r="AV264" s="187" t="s">
        <v>83</v>
      </c>
      <c r="AW264" s="187" t="s">
        <v>176</v>
      </c>
      <c r="AX264" s="187" t="s">
        <v>73</v>
      </c>
      <c r="AY264" s="189" t="s">
        <v>165</v>
      </c>
    </row>
    <row r="265" s="196" customFormat="true" ht="12" hidden="false" customHeight="false" outlineLevel="0" collapsed="false">
      <c r="B265" s="197"/>
      <c r="D265" s="180" t="s">
        <v>174</v>
      </c>
      <c r="E265" s="198"/>
      <c r="F265" s="199" t="s">
        <v>178</v>
      </c>
      <c r="H265" s="200" t="n">
        <v>2.9795</v>
      </c>
      <c r="I265" s="201"/>
      <c r="L265" s="197"/>
      <c r="M265" s="202"/>
      <c r="N265" s="203"/>
      <c r="O265" s="203"/>
      <c r="P265" s="203"/>
      <c r="Q265" s="203"/>
      <c r="R265" s="203"/>
      <c r="S265" s="203"/>
      <c r="T265" s="203"/>
      <c r="U265" s="204"/>
      <c r="AT265" s="198" t="s">
        <v>174</v>
      </c>
      <c r="AU265" s="198" t="s">
        <v>83</v>
      </c>
      <c r="AV265" s="196" t="s">
        <v>172</v>
      </c>
      <c r="AW265" s="196" t="s">
        <v>176</v>
      </c>
      <c r="AX265" s="196" t="s">
        <v>81</v>
      </c>
      <c r="AY265" s="198" t="s">
        <v>165</v>
      </c>
    </row>
    <row r="266" s="22" customFormat="true" ht="24" hidden="false" customHeight="true" outlineLevel="0" collapsed="false">
      <c r="B266" s="164"/>
      <c r="C266" s="165" t="s">
        <v>491</v>
      </c>
      <c r="D266" s="165" t="s">
        <v>167</v>
      </c>
      <c r="E266" s="166" t="s">
        <v>1184</v>
      </c>
      <c r="F266" s="167" t="s">
        <v>1185</v>
      </c>
      <c r="G266" s="168" t="s">
        <v>181</v>
      </c>
      <c r="H266" s="169" t="n">
        <v>297.5</v>
      </c>
      <c r="I266" s="170"/>
      <c r="J266" s="171" t="n">
        <f aca="false">ROUND(I266*H266,2)</f>
        <v>0</v>
      </c>
      <c r="K266" s="215" t="s">
        <v>171</v>
      </c>
      <c r="L266" s="23"/>
      <c r="M266" s="172"/>
      <c r="N266" s="173" t="s">
        <v>44</v>
      </c>
      <c r="O266" s="54"/>
      <c r="P266" s="174" t="n">
        <f aca="false">O266*H266</f>
        <v>0</v>
      </c>
      <c r="Q266" s="174" t="n">
        <v>0.1295</v>
      </c>
      <c r="R266" s="174" t="n">
        <f aca="false">Q266*H266</f>
        <v>38.52625</v>
      </c>
      <c r="S266" s="174" t="n">
        <v>0</v>
      </c>
      <c r="T266" s="174" t="n">
        <f aca="false">S266*H266</f>
        <v>0</v>
      </c>
      <c r="U266" s="175"/>
      <c r="AR266" s="176" t="s">
        <v>172</v>
      </c>
      <c r="AT266" s="176" t="s">
        <v>167</v>
      </c>
      <c r="AU266" s="176" t="s">
        <v>83</v>
      </c>
      <c r="AY266" s="3" t="s">
        <v>165</v>
      </c>
      <c r="BE266" s="177" t="n">
        <f aca="false">IF(N266="základní",J266,0)</f>
        <v>0</v>
      </c>
      <c r="BF266" s="177" t="n">
        <f aca="false">IF(N266="snížená",J266,0)</f>
        <v>0</v>
      </c>
      <c r="BG266" s="177" t="n">
        <f aca="false">IF(N266="zákl. přenesená",J266,0)</f>
        <v>0</v>
      </c>
      <c r="BH266" s="177" t="n">
        <f aca="false">IF(N266="sníž. přenesená",J266,0)</f>
        <v>0</v>
      </c>
      <c r="BI266" s="177" t="n">
        <f aca="false">IF(N266="nulová",J266,0)</f>
        <v>0</v>
      </c>
      <c r="BJ266" s="3" t="s">
        <v>81</v>
      </c>
      <c r="BK266" s="177" t="n">
        <f aca="false">ROUND(I266*H266,2)</f>
        <v>0</v>
      </c>
      <c r="BL266" s="3" t="s">
        <v>172</v>
      </c>
      <c r="BM266" s="176" t="s">
        <v>4030</v>
      </c>
    </row>
    <row r="267" s="187" customFormat="true" ht="24" hidden="false" customHeight="false" outlineLevel="0" collapsed="false">
      <c r="B267" s="188"/>
      <c r="D267" s="180" t="s">
        <v>174</v>
      </c>
      <c r="E267" s="189"/>
      <c r="F267" s="190" t="s">
        <v>4031</v>
      </c>
      <c r="H267" s="191" t="n">
        <v>137.25</v>
      </c>
      <c r="I267" s="192"/>
      <c r="L267" s="188"/>
      <c r="M267" s="193"/>
      <c r="N267" s="194"/>
      <c r="O267" s="194"/>
      <c r="P267" s="194"/>
      <c r="Q267" s="194"/>
      <c r="R267" s="194"/>
      <c r="S267" s="194"/>
      <c r="T267" s="194"/>
      <c r="U267" s="195"/>
      <c r="AT267" s="189" t="s">
        <v>174</v>
      </c>
      <c r="AU267" s="189" t="s">
        <v>83</v>
      </c>
      <c r="AV267" s="187" t="s">
        <v>83</v>
      </c>
      <c r="AW267" s="187" t="s">
        <v>176</v>
      </c>
      <c r="AX267" s="187" t="s">
        <v>73</v>
      </c>
      <c r="AY267" s="189" t="s">
        <v>165</v>
      </c>
    </row>
    <row r="268" s="187" customFormat="true" ht="12" hidden="false" customHeight="false" outlineLevel="0" collapsed="false">
      <c r="B268" s="188"/>
      <c r="D268" s="180" t="s">
        <v>174</v>
      </c>
      <c r="E268" s="189"/>
      <c r="F268" s="190" t="s">
        <v>4032</v>
      </c>
      <c r="H268" s="191" t="n">
        <v>54.2</v>
      </c>
      <c r="I268" s="192"/>
      <c r="L268" s="188"/>
      <c r="M268" s="193"/>
      <c r="N268" s="194"/>
      <c r="O268" s="194"/>
      <c r="P268" s="194"/>
      <c r="Q268" s="194"/>
      <c r="R268" s="194"/>
      <c r="S268" s="194"/>
      <c r="T268" s="194"/>
      <c r="U268" s="195"/>
      <c r="AT268" s="189" t="s">
        <v>174</v>
      </c>
      <c r="AU268" s="189" t="s">
        <v>83</v>
      </c>
      <c r="AV268" s="187" t="s">
        <v>83</v>
      </c>
      <c r="AW268" s="187" t="s">
        <v>176</v>
      </c>
      <c r="AX268" s="187" t="s">
        <v>73</v>
      </c>
      <c r="AY268" s="189" t="s">
        <v>165</v>
      </c>
    </row>
    <row r="269" s="187" customFormat="true" ht="12" hidden="false" customHeight="false" outlineLevel="0" collapsed="false">
      <c r="B269" s="188"/>
      <c r="D269" s="180" t="s">
        <v>174</v>
      </c>
      <c r="E269" s="189"/>
      <c r="F269" s="190" t="s">
        <v>4033</v>
      </c>
      <c r="H269" s="191" t="n">
        <v>10.7</v>
      </c>
      <c r="I269" s="192"/>
      <c r="L269" s="188"/>
      <c r="M269" s="193"/>
      <c r="N269" s="194"/>
      <c r="O269" s="194"/>
      <c r="P269" s="194"/>
      <c r="Q269" s="194"/>
      <c r="R269" s="194"/>
      <c r="S269" s="194"/>
      <c r="T269" s="194"/>
      <c r="U269" s="195"/>
      <c r="AT269" s="189" t="s">
        <v>174</v>
      </c>
      <c r="AU269" s="189" t="s">
        <v>83</v>
      </c>
      <c r="AV269" s="187" t="s">
        <v>83</v>
      </c>
      <c r="AW269" s="187" t="s">
        <v>176</v>
      </c>
      <c r="AX269" s="187" t="s">
        <v>73</v>
      </c>
      <c r="AY269" s="189" t="s">
        <v>165</v>
      </c>
    </row>
    <row r="270" s="187" customFormat="true" ht="12" hidden="false" customHeight="false" outlineLevel="0" collapsed="false">
      <c r="B270" s="188"/>
      <c r="D270" s="180" t="s">
        <v>174</v>
      </c>
      <c r="E270" s="189"/>
      <c r="F270" s="190" t="s">
        <v>4034</v>
      </c>
      <c r="H270" s="191" t="n">
        <v>50.3</v>
      </c>
      <c r="I270" s="192"/>
      <c r="L270" s="188"/>
      <c r="M270" s="193"/>
      <c r="N270" s="194"/>
      <c r="O270" s="194"/>
      <c r="P270" s="194"/>
      <c r="Q270" s="194"/>
      <c r="R270" s="194"/>
      <c r="S270" s="194"/>
      <c r="T270" s="194"/>
      <c r="U270" s="195"/>
      <c r="AT270" s="189" t="s">
        <v>174</v>
      </c>
      <c r="AU270" s="189" t="s">
        <v>83</v>
      </c>
      <c r="AV270" s="187" t="s">
        <v>83</v>
      </c>
      <c r="AW270" s="187" t="s">
        <v>176</v>
      </c>
      <c r="AX270" s="187" t="s">
        <v>73</v>
      </c>
      <c r="AY270" s="189" t="s">
        <v>165</v>
      </c>
    </row>
    <row r="271" s="187" customFormat="true" ht="12" hidden="false" customHeight="false" outlineLevel="0" collapsed="false">
      <c r="B271" s="188"/>
      <c r="D271" s="180" t="s">
        <v>174</v>
      </c>
      <c r="E271" s="189"/>
      <c r="F271" s="190" t="s">
        <v>4035</v>
      </c>
      <c r="H271" s="191" t="n">
        <v>9.75</v>
      </c>
      <c r="I271" s="192"/>
      <c r="L271" s="188"/>
      <c r="M271" s="193"/>
      <c r="N271" s="194"/>
      <c r="O271" s="194"/>
      <c r="P271" s="194"/>
      <c r="Q271" s="194"/>
      <c r="R271" s="194"/>
      <c r="S271" s="194"/>
      <c r="T271" s="194"/>
      <c r="U271" s="195"/>
      <c r="AT271" s="189" t="s">
        <v>174</v>
      </c>
      <c r="AU271" s="189" t="s">
        <v>83</v>
      </c>
      <c r="AV271" s="187" t="s">
        <v>83</v>
      </c>
      <c r="AW271" s="187" t="s">
        <v>176</v>
      </c>
      <c r="AX271" s="187" t="s">
        <v>73</v>
      </c>
      <c r="AY271" s="189" t="s">
        <v>165</v>
      </c>
    </row>
    <row r="272" s="187" customFormat="true" ht="12" hidden="false" customHeight="false" outlineLevel="0" collapsed="false">
      <c r="B272" s="188"/>
      <c r="D272" s="180" t="s">
        <v>174</v>
      </c>
      <c r="E272" s="189"/>
      <c r="F272" s="190" t="s">
        <v>4036</v>
      </c>
      <c r="H272" s="191" t="n">
        <v>35.3</v>
      </c>
      <c r="I272" s="192"/>
      <c r="L272" s="188"/>
      <c r="M272" s="193"/>
      <c r="N272" s="194"/>
      <c r="O272" s="194"/>
      <c r="P272" s="194"/>
      <c r="Q272" s="194"/>
      <c r="R272" s="194"/>
      <c r="S272" s="194"/>
      <c r="T272" s="194"/>
      <c r="U272" s="195"/>
      <c r="AT272" s="189" t="s">
        <v>174</v>
      </c>
      <c r="AU272" s="189" t="s">
        <v>83</v>
      </c>
      <c r="AV272" s="187" t="s">
        <v>83</v>
      </c>
      <c r="AW272" s="187" t="s">
        <v>176</v>
      </c>
      <c r="AX272" s="187" t="s">
        <v>73</v>
      </c>
      <c r="AY272" s="189" t="s">
        <v>165</v>
      </c>
    </row>
    <row r="273" s="196" customFormat="true" ht="12" hidden="false" customHeight="false" outlineLevel="0" collapsed="false">
      <c r="B273" s="197"/>
      <c r="D273" s="180" t="s">
        <v>174</v>
      </c>
      <c r="E273" s="198"/>
      <c r="F273" s="199" t="s">
        <v>178</v>
      </c>
      <c r="H273" s="200" t="n">
        <v>297.5</v>
      </c>
      <c r="I273" s="201"/>
      <c r="L273" s="197"/>
      <c r="M273" s="202"/>
      <c r="N273" s="203"/>
      <c r="O273" s="203"/>
      <c r="P273" s="203"/>
      <c r="Q273" s="203"/>
      <c r="R273" s="203"/>
      <c r="S273" s="203"/>
      <c r="T273" s="203"/>
      <c r="U273" s="204"/>
      <c r="AT273" s="198" t="s">
        <v>174</v>
      </c>
      <c r="AU273" s="198" t="s">
        <v>83</v>
      </c>
      <c r="AV273" s="196" t="s">
        <v>172</v>
      </c>
      <c r="AW273" s="196" t="s">
        <v>176</v>
      </c>
      <c r="AX273" s="196" t="s">
        <v>81</v>
      </c>
      <c r="AY273" s="198" t="s">
        <v>165</v>
      </c>
    </row>
    <row r="274" s="22" customFormat="true" ht="16.5" hidden="false" customHeight="true" outlineLevel="0" collapsed="false">
      <c r="B274" s="164"/>
      <c r="C274" s="205" t="s">
        <v>498</v>
      </c>
      <c r="D274" s="205" t="s">
        <v>262</v>
      </c>
      <c r="E274" s="206" t="s">
        <v>1189</v>
      </c>
      <c r="F274" s="207" t="s">
        <v>1190</v>
      </c>
      <c r="G274" s="208" t="s">
        <v>181</v>
      </c>
      <c r="H274" s="209" t="n">
        <v>300.475</v>
      </c>
      <c r="I274" s="210"/>
      <c r="J274" s="211" t="n">
        <f aca="false">ROUND(I274*H274,2)</f>
        <v>0</v>
      </c>
      <c r="K274" s="207" t="s">
        <v>171</v>
      </c>
      <c r="L274" s="212"/>
      <c r="M274" s="213"/>
      <c r="N274" s="214" t="s">
        <v>44</v>
      </c>
      <c r="O274" s="54"/>
      <c r="P274" s="174" t="n">
        <f aca="false">O274*H274</f>
        <v>0</v>
      </c>
      <c r="Q274" s="174" t="n">
        <v>0.036</v>
      </c>
      <c r="R274" s="174" t="n">
        <f aca="false">Q274*H274</f>
        <v>10.8171</v>
      </c>
      <c r="S274" s="174" t="n">
        <v>0</v>
      </c>
      <c r="T274" s="174" t="n">
        <f aca="false">S274*H274</f>
        <v>0</v>
      </c>
      <c r="U274" s="175"/>
      <c r="AR274" s="176" t="s">
        <v>223</v>
      </c>
      <c r="AT274" s="176" t="s">
        <v>262</v>
      </c>
      <c r="AU274" s="176" t="s">
        <v>83</v>
      </c>
      <c r="AY274" s="3" t="s">
        <v>165</v>
      </c>
      <c r="BE274" s="177" t="n">
        <f aca="false">IF(N274="základní",J274,0)</f>
        <v>0</v>
      </c>
      <c r="BF274" s="177" t="n">
        <f aca="false">IF(N274="snížená",J274,0)</f>
        <v>0</v>
      </c>
      <c r="BG274" s="177" t="n">
        <f aca="false">IF(N274="zákl. přenesená",J274,0)</f>
        <v>0</v>
      </c>
      <c r="BH274" s="177" t="n">
        <f aca="false">IF(N274="sníž. přenesená",J274,0)</f>
        <v>0</v>
      </c>
      <c r="BI274" s="177" t="n">
        <f aca="false">IF(N274="nulová",J274,0)</f>
        <v>0</v>
      </c>
      <c r="BJ274" s="3" t="s">
        <v>81</v>
      </c>
      <c r="BK274" s="177" t="n">
        <f aca="false">ROUND(I274*H274,2)</f>
        <v>0</v>
      </c>
      <c r="BL274" s="3" t="s">
        <v>172</v>
      </c>
      <c r="BM274" s="176" t="s">
        <v>4037</v>
      </c>
    </row>
    <row r="275" s="187" customFormat="true" ht="12" hidden="false" customHeight="false" outlineLevel="0" collapsed="false">
      <c r="B275" s="188"/>
      <c r="D275" s="180" t="s">
        <v>174</v>
      </c>
      <c r="E275" s="189"/>
      <c r="F275" s="190" t="s">
        <v>4038</v>
      </c>
      <c r="H275" s="191" t="n">
        <v>300.475</v>
      </c>
      <c r="I275" s="192"/>
      <c r="L275" s="188"/>
      <c r="M275" s="193"/>
      <c r="N275" s="194"/>
      <c r="O275" s="194"/>
      <c r="P275" s="194"/>
      <c r="Q275" s="194"/>
      <c r="R275" s="194"/>
      <c r="S275" s="194"/>
      <c r="T275" s="194"/>
      <c r="U275" s="195"/>
      <c r="AT275" s="189" t="s">
        <v>174</v>
      </c>
      <c r="AU275" s="189" t="s">
        <v>83</v>
      </c>
      <c r="AV275" s="187" t="s">
        <v>83</v>
      </c>
      <c r="AW275" s="187" t="s">
        <v>176</v>
      </c>
      <c r="AX275" s="187" t="s">
        <v>73</v>
      </c>
      <c r="AY275" s="189" t="s">
        <v>165</v>
      </c>
    </row>
    <row r="276" s="196" customFormat="true" ht="12" hidden="false" customHeight="false" outlineLevel="0" collapsed="false">
      <c r="B276" s="197"/>
      <c r="D276" s="180" t="s">
        <v>174</v>
      </c>
      <c r="E276" s="198"/>
      <c r="F276" s="199" t="s">
        <v>178</v>
      </c>
      <c r="H276" s="200" t="n">
        <v>300.475</v>
      </c>
      <c r="I276" s="201"/>
      <c r="L276" s="197"/>
      <c r="M276" s="202"/>
      <c r="N276" s="203"/>
      <c r="O276" s="203"/>
      <c r="P276" s="203"/>
      <c r="Q276" s="203"/>
      <c r="R276" s="203"/>
      <c r="S276" s="203"/>
      <c r="T276" s="203"/>
      <c r="U276" s="204"/>
      <c r="AT276" s="198" t="s">
        <v>174</v>
      </c>
      <c r="AU276" s="198" t="s">
        <v>83</v>
      </c>
      <c r="AV276" s="196" t="s">
        <v>172</v>
      </c>
      <c r="AW276" s="196" t="s">
        <v>176</v>
      </c>
      <c r="AX276" s="196" t="s">
        <v>81</v>
      </c>
      <c r="AY276" s="198" t="s">
        <v>165</v>
      </c>
    </row>
    <row r="277" s="22" customFormat="true" ht="24" hidden="false" customHeight="true" outlineLevel="0" collapsed="false">
      <c r="B277" s="164"/>
      <c r="C277" s="165" t="s">
        <v>506</v>
      </c>
      <c r="D277" s="165" t="s">
        <v>167</v>
      </c>
      <c r="E277" s="166" t="s">
        <v>1194</v>
      </c>
      <c r="F277" s="167" t="s">
        <v>1195</v>
      </c>
      <c r="G277" s="168" t="s">
        <v>187</v>
      </c>
      <c r="H277" s="169" t="n">
        <v>13.046</v>
      </c>
      <c r="I277" s="170"/>
      <c r="J277" s="171" t="n">
        <f aca="false">ROUND(I277*H277,2)</f>
        <v>0</v>
      </c>
      <c r="K277" s="215" t="s">
        <v>171</v>
      </c>
      <c r="L277" s="23"/>
      <c r="M277" s="172"/>
      <c r="N277" s="173" t="s">
        <v>44</v>
      </c>
      <c r="O277" s="54"/>
      <c r="P277" s="174" t="n">
        <f aca="false">O277*H277</f>
        <v>0</v>
      </c>
      <c r="Q277" s="174" t="n">
        <v>2.25634</v>
      </c>
      <c r="R277" s="174" t="n">
        <f aca="false">Q277*H277</f>
        <v>29.43621164</v>
      </c>
      <c r="S277" s="174" t="n">
        <v>0</v>
      </c>
      <c r="T277" s="174" t="n">
        <f aca="false">S277*H277</f>
        <v>0</v>
      </c>
      <c r="U277" s="175"/>
      <c r="AR277" s="176" t="s">
        <v>172</v>
      </c>
      <c r="AT277" s="176" t="s">
        <v>167</v>
      </c>
      <c r="AU277" s="176" t="s">
        <v>83</v>
      </c>
      <c r="AY277" s="3" t="s">
        <v>165</v>
      </c>
      <c r="BE277" s="177" t="n">
        <f aca="false">IF(N277="základní",J277,0)</f>
        <v>0</v>
      </c>
      <c r="BF277" s="177" t="n">
        <f aca="false">IF(N277="snížená",J277,0)</f>
        <v>0</v>
      </c>
      <c r="BG277" s="177" t="n">
        <f aca="false">IF(N277="zákl. přenesená",J277,0)</f>
        <v>0</v>
      </c>
      <c r="BH277" s="177" t="n">
        <f aca="false">IF(N277="sníž. přenesená",J277,0)</f>
        <v>0</v>
      </c>
      <c r="BI277" s="177" t="n">
        <f aca="false">IF(N277="nulová",J277,0)</f>
        <v>0</v>
      </c>
      <c r="BJ277" s="3" t="s">
        <v>81</v>
      </c>
      <c r="BK277" s="177" t="n">
        <f aca="false">ROUND(I277*H277,2)</f>
        <v>0</v>
      </c>
      <c r="BL277" s="3" t="s">
        <v>172</v>
      </c>
      <c r="BM277" s="176" t="s">
        <v>4039</v>
      </c>
    </row>
    <row r="278" s="187" customFormat="true" ht="12" hidden="false" customHeight="false" outlineLevel="0" collapsed="false">
      <c r="B278" s="188"/>
      <c r="D278" s="180" t="s">
        <v>174</v>
      </c>
      <c r="E278" s="189"/>
      <c r="F278" s="190" t="s">
        <v>4040</v>
      </c>
      <c r="H278" s="191" t="n">
        <v>1.146</v>
      </c>
      <c r="I278" s="192"/>
      <c r="L278" s="188"/>
      <c r="M278" s="193"/>
      <c r="N278" s="194"/>
      <c r="O278" s="194"/>
      <c r="P278" s="194"/>
      <c r="Q278" s="194"/>
      <c r="R278" s="194"/>
      <c r="S278" s="194"/>
      <c r="T278" s="194"/>
      <c r="U278" s="195"/>
      <c r="AT278" s="189" t="s">
        <v>174</v>
      </c>
      <c r="AU278" s="189" t="s">
        <v>83</v>
      </c>
      <c r="AV278" s="187" t="s">
        <v>83</v>
      </c>
      <c r="AW278" s="187" t="s">
        <v>176</v>
      </c>
      <c r="AX278" s="187" t="s">
        <v>73</v>
      </c>
      <c r="AY278" s="189" t="s">
        <v>165</v>
      </c>
    </row>
    <row r="279" s="187" customFormat="true" ht="12" hidden="false" customHeight="false" outlineLevel="0" collapsed="false">
      <c r="B279" s="188"/>
      <c r="D279" s="180" t="s">
        <v>174</v>
      </c>
      <c r="E279" s="189"/>
      <c r="F279" s="190" t="s">
        <v>4041</v>
      </c>
      <c r="H279" s="191" t="n">
        <v>11.9</v>
      </c>
      <c r="I279" s="192"/>
      <c r="L279" s="188"/>
      <c r="M279" s="193"/>
      <c r="N279" s="194"/>
      <c r="O279" s="194"/>
      <c r="P279" s="194"/>
      <c r="Q279" s="194"/>
      <c r="R279" s="194"/>
      <c r="S279" s="194"/>
      <c r="T279" s="194"/>
      <c r="U279" s="195"/>
      <c r="AT279" s="189" t="s">
        <v>174</v>
      </c>
      <c r="AU279" s="189" t="s">
        <v>83</v>
      </c>
      <c r="AV279" s="187" t="s">
        <v>83</v>
      </c>
      <c r="AW279" s="187" t="s">
        <v>176</v>
      </c>
      <c r="AX279" s="187" t="s">
        <v>73</v>
      </c>
      <c r="AY279" s="189" t="s">
        <v>165</v>
      </c>
    </row>
    <row r="280" s="196" customFormat="true" ht="12" hidden="false" customHeight="false" outlineLevel="0" collapsed="false">
      <c r="B280" s="197"/>
      <c r="D280" s="180" t="s">
        <v>174</v>
      </c>
      <c r="E280" s="198"/>
      <c r="F280" s="199" t="s">
        <v>178</v>
      </c>
      <c r="H280" s="200" t="n">
        <v>13.046</v>
      </c>
      <c r="I280" s="201"/>
      <c r="L280" s="197"/>
      <c r="M280" s="202"/>
      <c r="N280" s="203"/>
      <c r="O280" s="203"/>
      <c r="P280" s="203"/>
      <c r="Q280" s="203"/>
      <c r="R280" s="203"/>
      <c r="S280" s="203"/>
      <c r="T280" s="203"/>
      <c r="U280" s="204"/>
      <c r="AT280" s="198" t="s">
        <v>174</v>
      </c>
      <c r="AU280" s="198" t="s">
        <v>83</v>
      </c>
      <c r="AV280" s="196" t="s">
        <v>172</v>
      </c>
      <c r="AW280" s="196" t="s">
        <v>176</v>
      </c>
      <c r="AX280" s="196" t="s">
        <v>81</v>
      </c>
      <c r="AY280" s="198" t="s">
        <v>165</v>
      </c>
    </row>
    <row r="281" s="22" customFormat="true" ht="48" hidden="false" customHeight="true" outlineLevel="0" collapsed="false">
      <c r="B281" s="164"/>
      <c r="C281" s="165" t="s">
        <v>512</v>
      </c>
      <c r="D281" s="165" t="s">
        <v>167</v>
      </c>
      <c r="E281" s="166" t="s">
        <v>4042</v>
      </c>
      <c r="F281" s="167" t="s">
        <v>4043</v>
      </c>
      <c r="G281" s="168" t="s">
        <v>181</v>
      </c>
      <c r="H281" s="169" t="n">
        <v>2.95</v>
      </c>
      <c r="I281" s="170"/>
      <c r="J281" s="171" t="n">
        <f aca="false">ROUND(I281*H281,2)</f>
        <v>0</v>
      </c>
      <c r="K281" s="167" t="s">
        <v>171</v>
      </c>
      <c r="L281" s="23"/>
      <c r="M281" s="172"/>
      <c r="N281" s="173" t="s">
        <v>44</v>
      </c>
      <c r="O281" s="54"/>
      <c r="P281" s="174" t="n">
        <f aca="false">O281*H281</f>
        <v>0</v>
      </c>
      <c r="Q281" s="174" t="n">
        <v>0.00028</v>
      </c>
      <c r="R281" s="174" t="n">
        <f aca="false">Q281*H281</f>
        <v>0.000826</v>
      </c>
      <c r="S281" s="174" t="n">
        <v>0</v>
      </c>
      <c r="T281" s="174" t="n">
        <f aca="false">S281*H281</f>
        <v>0</v>
      </c>
      <c r="U281" s="175"/>
      <c r="AR281" s="176" t="s">
        <v>172</v>
      </c>
      <c r="AT281" s="176" t="s">
        <v>167</v>
      </c>
      <c r="AU281" s="176" t="s">
        <v>83</v>
      </c>
      <c r="AY281" s="3" t="s">
        <v>165</v>
      </c>
      <c r="BE281" s="177" t="n">
        <f aca="false">IF(N281="základní",J281,0)</f>
        <v>0</v>
      </c>
      <c r="BF281" s="177" t="n">
        <f aca="false">IF(N281="snížená",J281,0)</f>
        <v>0</v>
      </c>
      <c r="BG281" s="177" t="n">
        <f aca="false">IF(N281="zákl. přenesená",J281,0)</f>
        <v>0</v>
      </c>
      <c r="BH281" s="177" t="n">
        <f aca="false">IF(N281="sníž. přenesená",J281,0)</f>
        <v>0</v>
      </c>
      <c r="BI281" s="177" t="n">
        <f aca="false">IF(N281="nulová",J281,0)</f>
        <v>0</v>
      </c>
      <c r="BJ281" s="3" t="s">
        <v>81</v>
      </c>
      <c r="BK281" s="177" t="n">
        <f aca="false">ROUND(I281*H281,2)</f>
        <v>0</v>
      </c>
      <c r="BL281" s="3" t="s">
        <v>172</v>
      </c>
      <c r="BM281" s="176" t="s">
        <v>4044</v>
      </c>
    </row>
    <row r="282" s="187" customFormat="true" ht="12" hidden="false" customHeight="false" outlineLevel="0" collapsed="false">
      <c r="B282" s="188"/>
      <c r="D282" s="180" t="s">
        <v>174</v>
      </c>
      <c r="E282" s="189"/>
      <c r="F282" s="190" t="s">
        <v>4045</v>
      </c>
      <c r="H282" s="191" t="n">
        <v>2.95</v>
      </c>
      <c r="I282" s="192"/>
      <c r="L282" s="188"/>
      <c r="M282" s="193"/>
      <c r="N282" s="194"/>
      <c r="O282" s="194"/>
      <c r="P282" s="194"/>
      <c r="Q282" s="194"/>
      <c r="R282" s="194"/>
      <c r="S282" s="194"/>
      <c r="T282" s="194"/>
      <c r="U282" s="195"/>
      <c r="AT282" s="189" t="s">
        <v>174</v>
      </c>
      <c r="AU282" s="189" t="s">
        <v>83</v>
      </c>
      <c r="AV282" s="187" t="s">
        <v>83</v>
      </c>
      <c r="AW282" s="187" t="s">
        <v>176</v>
      </c>
      <c r="AX282" s="187" t="s">
        <v>73</v>
      </c>
      <c r="AY282" s="189" t="s">
        <v>165</v>
      </c>
    </row>
    <row r="283" s="196" customFormat="true" ht="12" hidden="false" customHeight="false" outlineLevel="0" collapsed="false">
      <c r="B283" s="197"/>
      <c r="D283" s="180" t="s">
        <v>174</v>
      </c>
      <c r="E283" s="198"/>
      <c r="F283" s="199" t="s">
        <v>178</v>
      </c>
      <c r="H283" s="200" t="n">
        <v>2.95</v>
      </c>
      <c r="I283" s="201"/>
      <c r="L283" s="197"/>
      <c r="M283" s="202"/>
      <c r="N283" s="203"/>
      <c r="O283" s="203"/>
      <c r="P283" s="203"/>
      <c r="Q283" s="203"/>
      <c r="R283" s="203"/>
      <c r="S283" s="203"/>
      <c r="T283" s="203"/>
      <c r="U283" s="204"/>
      <c r="AT283" s="198" t="s">
        <v>174</v>
      </c>
      <c r="AU283" s="198" t="s">
        <v>83</v>
      </c>
      <c r="AV283" s="196" t="s">
        <v>172</v>
      </c>
      <c r="AW283" s="196" t="s">
        <v>176</v>
      </c>
      <c r="AX283" s="196" t="s">
        <v>81</v>
      </c>
      <c r="AY283" s="198" t="s">
        <v>165</v>
      </c>
    </row>
    <row r="284" s="22" customFormat="true" ht="24" hidden="false" customHeight="true" outlineLevel="0" collapsed="false">
      <c r="B284" s="164"/>
      <c r="C284" s="165" t="s">
        <v>518</v>
      </c>
      <c r="D284" s="165" t="s">
        <v>167</v>
      </c>
      <c r="E284" s="166" t="s">
        <v>4046</v>
      </c>
      <c r="F284" s="167" t="s">
        <v>4047</v>
      </c>
      <c r="G284" s="168" t="s">
        <v>170</v>
      </c>
      <c r="H284" s="169" t="n">
        <v>495.538</v>
      </c>
      <c r="I284" s="170"/>
      <c r="J284" s="171" t="n">
        <f aca="false">ROUND(I284*H284,2)</f>
        <v>0</v>
      </c>
      <c r="K284" s="215" t="s">
        <v>171</v>
      </c>
      <c r="L284" s="23"/>
      <c r="M284" s="172"/>
      <c r="N284" s="173" t="s">
        <v>44</v>
      </c>
      <c r="O284" s="54"/>
      <c r="P284" s="174" t="n">
        <f aca="false">O284*H284</f>
        <v>0</v>
      </c>
      <c r="Q284" s="174" t="n">
        <v>0.00047</v>
      </c>
      <c r="R284" s="174" t="n">
        <f aca="false">Q284*H284</f>
        <v>0.23290286</v>
      </c>
      <c r="S284" s="174" t="n">
        <v>0</v>
      </c>
      <c r="T284" s="174" t="n">
        <f aca="false">S284*H284</f>
        <v>0</v>
      </c>
      <c r="U284" s="175"/>
      <c r="AR284" s="176" t="s">
        <v>172</v>
      </c>
      <c r="AT284" s="176" t="s">
        <v>167</v>
      </c>
      <c r="AU284" s="176" t="s">
        <v>83</v>
      </c>
      <c r="AY284" s="3" t="s">
        <v>165</v>
      </c>
      <c r="BE284" s="177" t="n">
        <f aca="false">IF(N284="základní",J284,0)</f>
        <v>0</v>
      </c>
      <c r="BF284" s="177" t="n">
        <f aca="false">IF(N284="snížená",J284,0)</f>
        <v>0</v>
      </c>
      <c r="BG284" s="177" t="n">
        <f aca="false">IF(N284="zákl. přenesená",J284,0)</f>
        <v>0</v>
      </c>
      <c r="BH284" s="177" t="n">
        <f aca="false">IF(N284="sníž. přenesená",J284,0)</f>
        <v>0</v>
      </c>
      <c r="BI284" s="177" t="n">
        <f aca="false">IF(N284="nulová",J284,0)</f>
        <v>0</v>
      </c>
      <c r="BJ284" s="3" t="s">
        <v>81</v>
      </c>
      <c r="BK284" s="177" t="n">
        <f aca="false">ROUND(I284*H284,2)</f>
        <v>0</v>
      </c>
      <c r="BL284" s="3" t="s">
        <v>172</v>
      </c>
      <c r="BM284" s="176" t="s">
        <v>4048</v>
      </c>
    </row>
    <row r="285" s="178" customFormat="true" ht="12" hidden="false" customHeight="false" outlineLevel="0" collapsed="false">
      <c r="B285" s="179"/>
      <c r="D285" s="180" t="s">
        <v>174</v>
      </c>
      <c r="E285" s="181"/>
      <c r="F285" s="182" t="s">
        <v>3986</v>
      </c>
      <c r="H285" s="181"/>
      <c r="I285" s="183"/>
      <c r="L285" s="179"/>
      <c r="M285" s="184"/>
      <c r="N285" s="185"/>
      <c r="O285" s="185"/>
      <c r="P285" s="185"/>
      <c r="Q285" s="185"/>
      <c r="R285" s="185"/>
      <c r="S285" s="185"/>
      <c r="T285" s="185"/>
      <c r="U285" s="186"/>
      <c r="AT285" s="181" t="s">
        <v>174</v>
      </c>
      <c r="AU285" s="181" t="s">
        <v>83</v>
      </c>
      <c r="AV285" s="178" t="s">
        <v>81</v>
      </c>
      <c r="AW285" s="178" t="s">
        <v>176</v>
      </c>
      <c r="AX285" s="178" t="s">
        <v>73</v>
      </c>
      <c r="AY285" s="181" t="s">
        <v>165</v>
      </c>
    </row>
    <row r="286" s="187" customFormat="true" ht="12" hidden="false" customHeight="false" outlineLevel="0" collapsed="false">
      <c r="B286" s="188"/>
      <c r="D286" s="180" t="s">
        <v>174</v>
      </c>
      <c r="E286" s="189"/>
      <c r="F286" s="190" t="s">
        <v>3854</v>
      </c>
      <c r="H286" s="191" t="n">
        <v>163.87</v>
      </c>
      <c r="I286" s="192"/>
      <c r="L286" s="188"/>
      <c r="M286" s="193"/>
      <c r="N286" s="194"/>
      <c r="O286" s="194"/>
      <c r="P286" s="194"/>
      <c r="Q286" s="194"/>
      <c r="R286" s="194"/>
      <c r="S286" s="194"/>
      <c r="T286" s="194"/>
      <c r="U286" s="195"/>
      <c r="AT286" s="189" t="s">
        <v>174</v>
      </c>
      <c r="AU286" s="189" t="s">
        <v>83</v>
      </c>
      <c r="AV286" s="187" t="s">
        <v>83</v>
      </c>
      <c r="AW286" s="187" t="s">
        <v>176</v>
      </c>
      <c r="AX286" s="187" t="s">
        <v>73</v>
      </c>
      <c r="AY286" s="189" t="s">
        <v>165</v>
      </c>
    </row>
    <row r="287" s="187" customFormat="true" ht="12" hidden="false" customHeight="false" outlineLevel="0" collapsed="false">
      <c r="B287" s="188"/>
      <c r="D287" s="180" t="s">
        <v>174</v>
      </c>
      <c r="E287" s="189"/>
      <c r="F287" s="190" t="s">
        <v>3940</v>
      </c>
      <c r="H287" s="191" t="n">
        <v>250.13</v>
      </c>
      <c r="I287" s="192"/>
      <c r="L287" s="188"/>
      <c r="M287" s="193"/>
      <c r="N287" s="194"/>
      <c r="O287" s="194"/>
      <c r="P287" s="194"/>
      <c r="Q287" s="194"/>
      <c r="R287" s="194"/>
      <c r="S287" s="194"/>
      <c r="T287" s="194"/>
      <c r="U287" s="195"/>
      <c r="AT287" s="189" t="s">
        <v>174</v>
      </c>
      <c r="AU287" s="189" t="s">
        <v>83</v>
      </c>
      <c r="AV287" s="187" t="s">
        <v>83</v>
      </c>
      <c r="AW287" s="187" t="s">
        <v>176</v>
      </c>
      <c r="AX287" s="187" t="s">
        <v>73</v>
      </c>
      <c r="AY287" s="189" t="s">
        <v>165</v>
      </c>
    </row>
    <row r="288" s="187" customFormat="true" ht="12" hidden="false" customHeight="false" outlineLevel="0" collapsed="false">
      <c r="B288" s="188"/>
      <c r="D288" s="180" t="s">
        <v>174</v>
      </c>
      <c r="E288" s="189"/>
      <c r="F288" s="190" t="s">
        <v>3941</v>
      </c>
      <c r="H288" s="191" t="n">
        <v>81.5375</v>
      </c>
      <c r="I288" s="192"/>
      <c r="L288" s="188"/>
      <c r="M288" s="193"/>
      <c r="N288" s="194"/>
      <c r="O288" s="194"/>
      <c r="P288" s="194"/>
      <c r="Q288" s="194"/>
      <c r="R288" s="194"/>
      <c r="S288" s="194"/>
      <c r="T288" s="194"/>
      <c r="U288" s="195"/>
      <c r="AT288" s="189" t="s">
        <v>174</v>
      </c>
      <c r="AU288" s="189" t="s">
        <v>83</v>
      </c>
      <c r="AV288" s="187" t="s">
        <v>83</v>
      </c>
      <c r="AW288" s="187" t="s">
        <v>176</v>
      </c>
      <c r="AX288" s="187" t="s">
        <v>73</v>
      </c>
      <c r="AY288" s="189" t="s">
        <v>165</v>
      </c>
    </row>
    <row r="289" s="196" customFormat="true" ht="12" hidden="false" customHeight="false" outlineLevel="0" collapsed="false">
      <c r="B289" s="197"/>
      <c r="D289" s="180" t="s">
        <v>174</v>
      </c>
      <c r="E289" s="198"/>
      <c r="F289" s="199" t="s">
        <v>178</v>
      </c>
      <c r="H289" s="200" t="n">
        <v>495.5375</v>
      </c>
      <c r="I289" s="201"/>
      <c r="L289" s="197"/>
      <c r="M289" s="202"/>
      <c r="N289" s="203"/>
      <c r="O289" s="203"/>
      <c r="P289" s="203"/>
      <c r="Q289" s="203"/>
      <c r="R289" s="203"/>
      <c r="S289" s="203"/>
      <c r="T289" s="203"/>
      <c r="U289" s="204"/>
      <c r="AT289" s="198" t="s">
        <v>174</v>
      </c>
      <c r="AU289" s="198" t="s">
        <v>83</v>
      </c>
      <c r="AV289" s="196" t="s">
        <v>172</v>
      </c>
      <c r="AW289" s="196" t="s">
        <v>176</v>
      </c>
      <c r="AX289" s="196" t="s">
        <v>81</v>
      </c>
      <c r="AY289" s="198" t="s">
        <v>165</v>
      </c>
    </row>
    <row r="290" s="22" customFormat="true" ht="24" hidden="false" customHeight="true" outlineLevel="0" collapsed="false">
      <c r="B290" s="164"/>
      <c r="C290" s="165" t="s">
        <v>541</v>
      </c>
      <c r="D290" s="165" t="s">
        <v>167</v>
      </c>
      <c r="E290" s="166" t="s">
        <v>4049</v>
      </c>
      <c r="F290" s="167" t="s">
        <v>4050</v>
      </c>
      <c r="G290" s="168" t="s">
        <v>181</v>
      </c>
      <c r="H290" s="169" t="n">
        <v>12.8</v>
      </c>
      <c r="I290" s="170"/>
      <c r="J290" s="171" t="n">
        <f aca="false">ROUND(I290*H290,2)</f>
        <v>0</v>
      </c>
      <c r="K290" s="215" t="s">
        <v>171</v>
      </c>
      <c r="L290" s="23"/>
      <c r="M290" s="172"/>
      <c r="N290" s="173" t="s">
        <v>44</v>
      </c>
      <c r="O290" s="54"/>
      <c r="P290" s="174" t="n">
        <f aca="false">O290*H290</f>
        <v>0</v>
      </c>
      <c r="Q290" s="174" t="n">
        <v>0.29221</v>
      </c>
      <c r="R290" s="174" t="n">
        <f aca="false">Q290*H290</f>
        <v>3.740288</v>
      </c>
      <c r="S290" s="174" t="n">
        <v>0</v>
      </c>
      <c r="T290" s="174" t="n">
        <f aca="false">S290*H290</f>
        <v>0</v>
      </c>
      <c r="U290" s="175"/>
      <c r="AR290" s="176" t="s">
        <v>172</v>
      </c>
      <c r="AT290" s="176" t="s">
        <v>167</v>
      </c>
      <c r="AU290" s="176" t="s">
        <v>83</v>
      </c>
      <c r="AY290" s="3" t="s">
        <v>165</v>
      </c>
      <c r="BE290" s="177" t="n">
        <f aca="false">IF(N290="základní",J290,0)</f>
        <v>0</v>
      </c>
      <c r="BF290" s="177" t="n">
        <f aca="false">IF(N290="snížená",J290,0)</f>
        <v>0</v>
      </c>
      <c r="BG290" s="177" t="n">
        <f aca="false">IF(N290="zákl. přenesená",J290,0)</f>
        <v>0</v>
      </c>
      <c r="BH290" s="177" t="n">
        <f aca="false">IF(N290="sníž. přenesená",J290,0)</f>
        <v>0</v>
      </c>
      <c r="BI290" s="177" t="n">
        <f aca="false">IF(N290="nulová",J290,0)</f>
        <v>0</v>
      </c>
      <c r="BJ290" s="3" t="s">
        <v>81</v>
      </c>
      <c r="BK290" s="177" t="n">
        <f aca="false">ROUND(I290*H290,2)</f>
        <v>0</v>
      </c>
      <c r="BL290" s="3" t="s">
        <v>172</v>
      </c>
      <c r="BM290" s="176" t="s">
        <v>4051</v>
      </c>
    </row>
    <row r="291" s="187" customFormat="true" ht="12" hidden="false" customHeight="false" outlineLevel="0" collapsed="false">
      <c r="B291" s="188"/>
      <c r="D291" s="180" t="s">
        <v>174</v>
      </c>
      <c r="E291" s="189"/>
      <c r="F291" s="190" t="s">
        <v>4009</v>
      </c>
      <c r="H291" s="191" t="n">
        <v>12.8</v>
      </c>
      <c r="I291" s="192"/>
      <c r="L291" s="188"/>
      <c r="M291" s="193"/>
      <c r="N291" s="194"/>
      <c r="O291" s="194"/>
      <c r="P291" s="194"/>
      <c r="Q291" s="194"/>
      <c r="R291" s="194"/>
      <c r="S291" s="194"/>
      <c r="T291" s="194"/>
      <c r="U291" s="195"/>
      <c r="AT291" s="189" t="s">
        <v>174</v>
      </c>
      <c r="AU291" s="189" t="s">
        <v>83</v>
      </c>
      <c r="AV291" s="187" t="s">
        <v>83</v>
      </c>
      <c r="AW291" s="187" t="s">
        <v>176</v>
      </c>
      <c r="AX291" s="187" t="s">
        <v>73</v>
      </c>
      <c r="AY291" s="189" t="s">
        <v>165</v>
      </c>
    </row>
    <row r="292" s="196" customFormat="true" ht="12" hidden="false" customHeight="false" outlineLevel="0" collapsed="false">
      <c r="B292" s="197"/>
      <c r="D292" s="180" t="s">
        <v>174</v>
      </c>
      <c r="E292" s="198"/>
      <c r="F292" s="199" t="s">
        <v>178</v>
      </c>
      <c r="H292" s="200" t="n">
        <v>12.8</v>
      </c>
      <c r="I292" s="201"/>
      <c r="L292" s="197"/>
      <c r="M292" s="202"/>
      <c r="N292" s="203"/>
      <c r="O292" s="203"/>
      <c r="P292" s="203"/>
      <c r="Q292" s="203"/>
      <c r="R292" s="203"/>
      <c r="S292" s="203"/>
      <c r="T292" s="203"/>
      <c r="U292" s="204"/>
      <c r="AT292" s="198" t="s">
        <v>174</v>
      </c>
      <c r="AU292" s="198" t="s">
        <v>83</v>
      </c>
      <c r="AV292" s="196" t="s">
        <v>172</v>
      </c>
      <c r="AW292" s="196" t="s">
        <v>176</v>
      </c>
      <c r="AX292" s="196" t="s">
        <v>81</v>
      </c>
      <c r="AY292" s="198" t="s">
        <v>165</v>
      </c>
    </row>
    <row r="293" s="22" customFormat="true" ht="24" hidden="false" customHeight="true" outlineLevel="0" collapsed="false">
      <c r="B293" s="164"/>
      <c r="C293" s="205" t="s">
        <v>559</v>
      </c>
      <c r="D293" s="205" t="s">
        <v>262</v>
      </c>
      <c r="E293" s="206" t="s">
        <v>4052</v>
      </c>
      <c r="F293" s="207" t="s">
        <v>4053</v>
      </c>
      <c r="G293" s="208" t="s">
        <v>181</v>
      </c>
      <c r="H293" s="209" t="n">
        <v>13</v>
      </c>
      <c r="I293" s="210"/>
      <c r="J293" s="211" t="n">
        <f aca="false">ROUND(I293*H293,2)</f>
        <v>0</v>
      </c>
      <c r="K293" s="207" t="s">
        <v>171</v>
      </c>
      <c r="L293" s="212"/>
      <c r="M293" s="213"/>
      <c r="N293" s="214" t="s">
        <v>44</v>
      </c>
      <c r="O293" s="54"/>
      <c r="P293" s="174" t="n">
        <f aca="false">O293*H293</f>
        <v>0</v>
      </c>
      <c r="Q293" s="174" t="n">
        <v>0.0156</v>
      </c>
      <c r="R293" s="174" t="n">
        <f aca="false">Q293*H293</f>
        <v>0.2028</v>
      </c>
      <c r="S293" s="174" t="n">
        <v>0</v>
      </c>
      <c r="T293" s="174" t="n">
        <f aca="false">S293*H293</f>
        <v>0</v>
      </c>
      <c r="U293" s="175"/>
      <c r="AR293" s="176" t="s">
        <v>223</v>
      </c>
      <c r="AT293" s="176" t="s">
        <v>262</v>
      </c>
      <c r="AU293" s="176" t="s">
        <v>83</v>
      </c>
      <c r="AY293" s="3" t="s">
        <v>165</v>
      </c>
      <c r="BE293" s="177" t="n">
        <f aca="false">IF(N293="základní",J293,0)</f>
        <v>0</v>
      </c>
      <c r="BF293" s="177" t="n">
        <f aca="false">IF(N293="snížená",J293,0)</f>
        <v>0</v>
      </c>
      <c r="BG293" s="177" t="n">
        <f aca="false">IF(N293="zákl. přenesená",J293,0)</f>
        <v>0</v>
      </c>
      <c r="BH293" s="177" t="n">
        <f aca="false">IF(N293="sníž. přenesená",J293,0)</f>
        <v>0</v>
      </c>
      <c r="BI293" s="177" t="n">
        <f aca="false">IF(N293="nulová",J293,0)</f>
        <v>0</v>
      </c>
      <c r="BJ293" s="3" t="s">
        <v>81</v>
      </c>
      <c r="BK293" s="177" t="n">
        <f aca="false">ROUND(I293*H293,2)</f>
        <v>0</v>
      </c>
      <c r="BL293" s="3" t="s">
        <v>172</v>
      </c>
      <c r="BM293" s="176" t="s">
        <v>4054</v>
      </c>
    </row>
    <row r="294" s="187" customFormat="true" ht="12" hidden="false" customHeight="false" outlineLevel="0" collapsed="false">
      <c r="B294" s="188"/>
      <c r="D294" s="180" t="s">
        <v>174</v>
      </c>
      <c r="E294" s="189"/>
      <c r="F294" s="190" t="s">
        <v>4055</v>
      </c>
      <c r="H294" s="191" t="n">
        <v>13</v>
      </c>
      <c r="I294" s="192"/>
      <c r="L294" s="188"/>
      <c r="M294" s="193"/>
      <c r="N294" s="194"/>
      <c r="O294" s="194"/>
      <c r="P294" s="194"/>
      <c r="Q294" s="194"/>
      <c r="R294" s="194"/>
      <c r="S294" s="194"/>
      <c r="T294" s="194"/>
      <c r="U294" s="195"/>
      <c r="AT294" s="189" t="s">
        <v>174</v>
      </c>
      <c r="AU294" s="189" t="s">
        <v>83</v>
      </c>
      <c r="AV294" s="187" t="s">
        <v>83</v>
      </c>
      <c r="AW294" s="187" t="s">
        <v>176</v>
      </c>
      <c r="AX294" s="187" t="s">
        <v>73</v>
      </c>
      <c r="AY294" s="189" t="s">
        <v>165</v>
      </c>
    </row>
    <row r="295" s="196" customFormat="true" ht="12" hidden="false" customHeight="false" outlineLevel="0" collapsed="false">
      <c r="B295" s="197"/>
      <c r="D295" s="180" t="s">
        <v>174</v>
      </c>
      <c r="E295" s="198"/>
      <c r="F295" s="199" t="s">
        <v>178</v>
      </c>
      <c r="H295" s="200" t="n">
        <v>13</v>
      </c>
      <c r="I295" s="201"/>
      <c r="L295" s="197"/>
      <c r="M295" s="202"/>
      <c r="N295" s="203"/>
      <c r="O295" s="203"/>
      <c r="P295" s="203"/>
      <c r="Q295" s="203"/>
      <c r="R295" s="203"/>
      <c r="S295" s="203"/>
      <c r="T295" s="203"/>
      <c r="U295" s="204"/>
      <c r="AT295" s="198" t="s">
        <v>174</v>
      </c>
      <c r="AU295" s="198" t="s">
        <v>83</v>
      </c>
      <c r="AV295" s="196" t="s">
        <v>172</v>
      </c>
      <c r="AW295" s="196" t="s">
        <v>176</v>
      </c>
      <c r="AX295" s="196" t="s">
        <v>81</v>
      </c>
      <c r="AY295" s="198" t="s">
        <v>165</v>
      </c>
    </row>
    <row r="296" s="22" customFormat="true" ht="24" hidden="false" customHeight="true" outlineLevel="0" collapsed="false">
      <c r="B296" s="164"/>
      <c r="C296" s="205" t="s">
        <v>571</v>
      </c>
      <c r="D296" s="205" t="s">
        <v>262</v>
      </c>
      <c r="E296" s="206" t="s">
        <v>4056</v>
      </c>
      <c r="F296" s="207" t="s">
        <v>4057</v>
      </c>
      <c r="G296" s="208" t="s">
        <v>181</v>
      </c>
      <c r="H296" s="209" t="n">
        <v>26</v>
      </c>
      <c r="I296" s="210"/>
      <c r="J296" s="211" t="n">
        <f aca="false">ROUND(I296*H296,2)</f>
        <v>0</v>
      </c>
      <c r="K296" s="207" t="s">
        <v>171</v>
      </c>
      <c r="L296" s="212"/>
      <c r="M296" s="213"/>
      <c r="N296" s="214" t="s">
        <v>44</v>
      </c>
      <c r="O296" s="54"/>
      <c r="P296" s="174" t="n">
        <f aca="false">O296*H296</f>
        <v>0</v>
      </c>
      <c r="Q296" s="174" t="n">
        <v>0.0058</v>
      </c>
      <c r="R296" s="174" t="n">
        <f aca="false">Q296*H296</f>
        <v>0.1508</v>
      </c>
      <c r="S296" s="174" t="n">
        <v>0</v>
      </c>
      <c r="T296" s="174" t="n">
        <f aca="false">S296*H296</f>
        <v>0</v>
      </c>
      <c r="U296" s="175"/>
      <c r="AR296" s="176" t="s">
        <v>223</v>
      </c>
      <c r="AT296" s="176" t="s">
        <v>262</v>
      </c>
      <c r="AU296" s="176" t="s">
        <v>83</v>
      </c>
      <c r="AY296" s="3" t="s">
        <v>165</v>
      </c>
      <c r="BE296" s="177" t="n">
        <f aca="false">IF(N296="základní",J296,0)</f>
        <v>0</v>
      </c>
      <c r="BF296" s="177" t="n">
        <f aca="false">IF(N296="snížená",J296,0)</f>
        <v>0</v>
      </c>
      <c r="BG296" s="177" t="n">
        <f aca="false">IF(N296="zákl. přenesená",J296,0)</f>
        <v>0</v>
      </c>
      <c r="BH296" s="177" t="n">
        <f aca="false">IF(N296="sníž. přenesená",J296,0)</f>
        <v>0</v>
      </c>
      <c r="BI296" s="177" t="n">
        <f aca="false">IF(N296="nulová",J296,0)</f>
        <v>0</v>
      </c>
      <c r="BJ296" s="3" t="s">
        <v>81</v>
      </c>
      <c r="BK296" s="177" t="n">
        <f aca="false">ROUND(I296*H296,2)</f>
        <v>0</v>
      </c>
      <c r="BL296" s="3" t="s">
        <v>172</v>
      </c>
      <c r="BM296" s="176" t="s">
        <v>4058</v>
      </c>
    </row>
    <row r="297" s="187" customFormat="true" ht="12" hidden="false" customHeight="false" outlineLevel="0" collapsed="false">
      <c r="B297" s="188"/>
      <c r="D297" s="180" t="s">
        <v>174</v>
      </c>
      <c r="E297" s="189"/>
      <c r="F297" s="190" t="s">
        <v>4059</v>
      </c>
      <c r="H297" s="191" t="n">
        <v>26</v>
      </c>
      <c r="I297" s="192"/>
      <c r="L297" s="188"/>
      <c r="M297" s="193"/>
      <c r="N297" s="194"/>
      <c r="O297" s="194"/>
      <c r="P297" s="194"/>
      <c r="Q297" s="194"/>
      <c r="R297" s="194"/>
      <c r="S297" s="194"/>
      <c r="T297" s="194"/>
      <c r="U297" s="195"/>
      <c r="AT297" s="189" t="s">
        <v>174</v>
      </c>
      <c r="AU297" s="189" t="s">
        <v>83</v>
      </c>
      <c r="AV297" s="187" t="s">
        <v>83</v>
      </c>
      <c r="AW297" s="187" t="s">
        <v>176</v>
      </c>
      <c r="AX297" s="187" t="s">
        <v>73</v>
      </c>
      <c r="AY297" s="189" t="s">
        <v>165</v>
      </c>
    </row>
    <row r="298" s="196" customFormat="true" ht="12" hidden="false" customHeight="false" outlineLevel="0" collapsed="false">
      <c r="B298" s="197"/>
      <c r="D298" s="180" t="s">
        <v>174</v>
      </c>
      <c r="E298" s="198"/>
      <c r="F298" s="199" t="s">
        <v>178</v>
      </c>
      <c r="H298" s="200" t="n">
        <v>26</v>
      </c>
      <c r="I298" s="201"/>
      <c r="L298" s="197"/>
      <c r="M298" s="202"/>
      <c r="N298" s="203"/>
      <c r="O298" s="203"/>
      <c r="P298" s="203"/>
      <c r="Q298" s="203"/>
      <c r="R298" s="203"/>
      <c r="S298" s="203"/>
      <c r="T298" s="203"/>
      <c r="U298" s="204"/>
      <c r="AT298" s="198" t="s">
        <v>174</v>
      </c>
      <c r="AU298" s="198" t="s">
        <v>83</v>
      </c>
      <c r="AV298" s="196" t="s">
        <v>172</v>
      </c>
      <c r="AW298" s="196" t="s">
        <v>176</v>
      </c>
      <c r="AX298" s="196" t="s">
        <v>81</v>
      </c>
      <c r="AY298" s="198" t="s">
        <v>165</v>
      </c>
    </row>
    <row r="299" s="22" customFormat="true" ht="24" hidden="false" customHeight="true" outlineLevel="0" collapsed="false">
      <c r="B299" s="164"/>
      <c r="C299" s="205" t="s">
        <v>618</v>
      </c>
      <c r="D299" s="205" t="s">
        <v>262</v>
      </c>
      <c r="E299" s="206" t="s">
        <v>4060</v>
      </c>
      <c r="F299" s="207" t="s">
        <v>4061</v>
      </c>
      <c r="G299" s="208" t="s">
        <v>403</v>
      </c>
      <c r="H299" s="209" t="n">
        <v>3</v>
      </c>
      <c r="I299" s="210"/>
      <c r="J299" s="211" t="n">
        <f aca="false">ROUND(I299*H299,2)</f>
        <v>0</v>
      </c>
      <c r="K299" s="207" t="s">
        <v>171</v>
      </c>
      <c r="L299" s="212"/>
      <c r="M299" s="213"/>
      <c r="N299" s="214" t="s">
        <v>44</v>
      </c>
      <c r="O299" s="54"/>
      <c r="P299" s="174" t="n">
        <f aca="false">O299*H299</f>
        <v>0</v>
      </c>
      <c r="Q299" s="174" t="n">
        <v>0.0219</v>
      </c>
      <c r="R299" s="174" t="n">
        <f aca="false">Q299*H299</f>
        <v>0.0657</v>
      </c>
      <c r="S299" s="174" t="n">
        <v>0</v>
      </c>
      <c r="T299" s="174" t="n">
        <f aca="false">S299*H299</f>
        <v>0</v>
      </c>
      <c r="U299" s="175"/>
      <c r="AR299" s="176" t="s">
        <v>223</v>
      </c>
      <c r="AT299" s="176" t="s">
        <v>262</v>
      </c>
      <c r="AU299" s="176" t="s">
        <v>83</v>
      </c>
      <c r="AY299" s="3" t="s">
        <v>165</v>
      </c>
      <c r="BE299" s="177" t="n">
        <f aca="false">IF(N299="základní",J299,0)</f>
        <v>0</v>
      </c>
      <c r="BF299" s="177" t="n">
        <f aca="false">IF(N299="snížená",J299,0)</f>
        <v>0</v>
      </c>
      <c r="BG299" s="177" t="n">
        <f aca="false">IF(N299="zákl. přenesená",J299,0)</f>
        <v>0</v>
      </c>
      <c r="BH299" s="177" t="n">
        <f aca="false">IF(N299="sníž. přenesená",J299,0)</f>
        <v>0</v>
      </c>
      <c r="BI299" s="177" t="n">
        <f aca="false">IF(N299="nulová",J299,0)</f>
        <v>0</v>
      </c>
      <c r="BJ299" s="3" t="s">
        <v>81</v>
      </c>
      <c r="BK299" s="177" t="n">
        <f aca="false">ROUND(I299*H299,2)</f>
        <v>0</v>
      </c>
      <c r="BL299" s="3" t="s">
        <v>172</v>
      </c>
      <c r="BM299" s="176" t="s">
        <v>4062</v>
      </c>
    </row>
    <row r="300" s="187" customFormat="true" ht="12" hidden="false" customHeight="false" outlineLevel="0" collapsed="false">
      <c r="B300" s="188"/>
      <c r="D300" s="180" t="s">
        <v>174</v>
      </c>
      <c r="E300" s="189"/>
      <c r="F300" s="190" t="s">
        <v>184</v>
      </c>
      <c r="H300" s="191" t="n">
        <v>3</v>
      </c>
      <c r="I300" s="192"/>
      <c r="L300" s="188"/>
      <c r="M300" s="193"/>
      <c r="N300" s="194"/>
      <c r="O300" s="194"/>
      <c r="P300" s="194"/>
      <c r="Q300" s="194"/>
      <c r="R300" s="194"/>
      <c r="S300" s="194"/>
      <c r="T300" s="194"/>
      <c r="U300" s="195"/>
      <c r="AT300" s="189" t="s">
        <v>174</v>
      </c>
      <c r="AU300" s="189" t="s">
        <v>83</v>
      </c>
      <c r="AV300" s="187" t="s">
        <v>83</v>
      </c>
      <c r="AW300" s="187" t="s">
        <v>176</v>
      </c>
      <c r="AX300" s="187" t="s">
        <v>73</v>
      </c>
      <c r="AY300" s="189" t="s">
        <v>165</v>
      </c>
    </row>
    <row r="301" s="196" customFormat="true" ht="12" hidden="false" customHeight="false" outlineLevel="0" collapsed="false">
      <c r="B301" s="197"/>
      <c r="D301" s="180" t="s">
        <v>174</v>
      </c>
      <c r="E301" s="198"/>
      <c r="F301" s="199" t="s">
        <v>178</v>
      </c>
      <c r="H301" s="200" t="n">
        <v>3</v>
      </c>
      <c r="I301" s="201"/>
      <c r="L301" s="197"/>
      <c r="M301" s="202"/>
      <c r="N301" s="203"/>
      <c r="O301" s="203"/>
      <c r="P301" s="203"/>
      <c r="Q301" s="203"/>
      <c r="R301" s="203"/>
      <c r="S301" s="203"/>
      <c r="T301" s="203"/>
      <c r="U301" s="204"/>
      <c r="AT301" s="198" t="s">
        <v>174</v>
      </c>
      <c r="AU301" s="198" t="s">
        <v>83</v>
      </c>
      <c r="AV301" s="196" t="s">
        <v>172</v>
      </c>
      <c r="AW301" s="196" t="s">
        <v>176</v>
      </c>
      <c r="AX301" s="196" t="s">
        <v>81</v>
      </c>
      <c r="AY301" s="198" t="s">
        <v>165</v>
      </c>
    </row>
    <row r="302" s="22" customFormat="true" ht="24" hidden="false" customHeight="true" outlineLevel="0" collapsed="false">
      <c r="B302" s="164"/>
      <c r="C302" s="205" t="s">
        <v>630</v>
      </c>
      <c r="D302" s="205" t="s">
        <v>262</v>
      </c>
      <c r="E302" s="206" t="s">
        <v>4063</v>
      </c>
      <c r="F302" s="207" t="s">
        <v>4064</v>
      </c>
      <c r="G302" s="208" t="s">
        <v>403</v>
      </c>
      <c r="H302" s="209" t="n">
        <v>6</v>
      </c>
      <c r="I302" s="210"/>
      <c r="J302" s="211" t="n">
        <f aca="false">ROUND(I302*H302,2)</f>
        <v>0</v>
      </c>
      <c r="K302" s="207" t="s">
        <v>171</v>
      </c>
      <c r="L302" s="212"/>
      <c r="M302" s="213"/>
      <c r="N302" s="214" t="s">
        <v>44</v>
      </c>
      <c r="O302" s="54"/>
      <c r="P302" s="174" t="n">
        <f aca="false">O302*H302</f>
        <v>0</v>
      </c>
      <c r="Q302" s="174" t="n">
        <v>0.00135</v>
      </c>
      <c r="R302" s="174" t="n">
        <f aca="false">Q302*H302</f>
        <v>0.0081</v>
      </c>
      <c r="S302" s="174" t="n">
        <v>0</v>
      </c>
      <c r="T302" s="174" t="n">
        <f aca="false">S302*H302</f>
        <v>0</v>
      </c>
      <c r="U302" s="175"/>
      <c r="AR302" s="176" t="s">
        <v>223</v>
      </c>
      <c r="AT302" s="176" t="s">
        <v>262</v>
      </c>
      <c r="AU302" s="176" t="s">
        <v>83</v>
      </c>
      <c r="AY302" s="3" t="s">
        <v>165</v>
      </c>
      <c r="BE302" s="177" t="n">
        <f aca="false">IF(N302="základní",J302,0)</f>
        <v>0</v>
      </c>
      <c r="BF302" s="177" t="n">
        <f aca="false">IF(N302="snížená",J302,0)</f>
        <v>0</v>
      </c>
      <c r="BG302" s="177" t="n">
        <f aca="false">IF(N302="zákl. přenesená",J302,0)</f>
        <v>0</v>
      </c>
      <c r="BH302" s="177" t="n">
        <f aca="false">IF(N302="sníž. přenesená",J302,0)</f>
        <v>0</v>
      </c>
      <c r="BI302" s="177" t="n">
        <f aca="false">IF(N302="nulová",J302,0)</f>
        <v>0</v>
      </c>
      <c r="BJ302" s="3" t="s">
        <v>81</v>
      </c>
      <c r="BK302" s="177" t="n">
        <f aca="false">ROUND(I302*H302,2)</f>
        <v>0</v>
      </c>
      <c r="BL302" s="3" t="s">
        <v>172</v>
      </c>
      <c r="BM302" s="176" t="s">
        <v>4065</v>
      </c>
    </row>
    <row r="303" s="187" customFormat="true" ht="12" hidden="false" customHeight="false" outlineLevel="0" collapsed="false">
      <c r="B303" s="188"/>
      <c r="D303" s="180" t="s">
        <v>174</v>
      </c>
      <c r="E303" s="189"/>
      <c r="F303" s="190" t="s">
        <v>4066</v>
      </c>
      <c r="H303" s="191" t="n">
        <v>6</v>
      </c>
      <c r="I303" s="192"/>
      <c r="L303" s="188"/>
      <c r="M303" s="193"/>
      <c r="N303" s="194"/>
      <c r="O303" s="194"/>
      <c r="P303" s="194"/>
      <c r="Q303" s="194"/>
      <c r="R303" s="194"/>
      <c r="S303" s="194"/>
      <c r="T303" s="194"/>
      <c r="U303" s="195"/>
      <c r="AT303" s="189" t="s">
        <v>174</v>
      </c>
      <c r="AU303" s="189" t="s">
        <v>83</v>
      </c>
      <c r="AV303" s="187" t="s">
        <v>83</v>
      </c>
      <c r="AW303" s="187" t="s">
        <v>176</v>
      </c>
      <c r="AX303" s="187" t="s">
        <v>73</v>
      </c>
      <c r="AY303" s="189" t="s">
        <v>165</v>
      </c>
    </row>
    <row r="304" s="196" customFormat="true" ht="12" hidden="false" customHeight="false" outlineLevel="0" collapsed="false">
      <c r="B304" s="197"/>
      <c r="D304" s="180" t="s">
        <v>174</v>
      </c>
      <c r="E304" s="198"/>
      <c r="F304" s="199" t="s">
        <v>178</v>
      </c>
      <c r="H304" s="200" t="n">
        <v>6</v>
      </c>
      <c r="I304" s="201"/>
      <c r="L304" s="197"/>
      <c r="M304" s="202"/>
      <c r="N304" s="203"/>
      <c r="O304" s="203"/>
      <c r="P304" s="203"/>
      <c r="Q304" s="203"/>
      <c r="R304" s="203"/>
      <c r="S304" s="203"/>
      <c r="T304" s="203"/>
      <c r="U304" s="204"/>
      <c r="AT304" s="198" t="s">
        <v>174</v>
      </c>
      <c r="AU304" s="198" t="s">
        <v>83</v>
      </c>
      <c r="AV304" s="196" t="s">
        <v>172</v>
      </c>
      <c r="AW304" s="196" t="s">
        <v>176</v>
      </c>
      <c r="AX304" s="196" t="s">
        <v>81</v>
      </c>
      <c r="AY304" s="198" t="s">
        <v>165</v>
      </c>
    </row>
    <row r="305" s="22" customFormat="true" ht="16.5" hidden="false" customHeight="true" outlineLevel="0" collapsed="false">
      <c r="B305" s="164"/>
      <c r="C305" s="165" t="s">
        <v>643</v>
      </c>
      <c r="D305" s="165" t="s">
        <v>167</v>
      </c>
      <c r="E305" s="166" t="s">
        <v>4067</v>
      </c>
      <c r="F305" s="167" t="s">
        <v>4068</v>
      </c>
      <c r="G305" s="168" t="s">
        <v>187</v>
      </c>
      <c r="H305" s="169" t="n">
        <v>14.52</v>
      </c>
      <c r="I305" s="170"/>
      <c r="J305" s="171" t="n">
        <f aca="false">ROUND(I305*H305,2)</f>
        <v>0</v>
      </c>
      <c r="K305" s="215" t="s">
        <v>171</v>
      </c>
      <c r="L305" s="23"/>
      <c r="M305" s="172"/>
      <c r="N305" s="173" t="s">
        <v>44</v>
      </c>
      <c r="O305" s="54"/>
      <c r="P305" s="174" t="n">
        <f aca="false">O305*H305</f>
        <v>0</v>
      </c>
      <c r="Q305" s="174" t="n">
        <v>0</v>
      </c>
      <c r="R305" s="174" t="n">
        <f aca="false">Q305*H305</f>
        <v>0</v>
      </c>
      <c r="S305" s="174" t="n">
        <v>0</v>
      </c>
      <c r="T305" s="174" t="n">
        <f aca="false">S305*H305</f>
        <v>0</v>
      </c>
      <c r="U305" s="175"/>
      <c r="AR305" s="176" t="s">
        <v>172</v>
      </c>
      <c r="AT305" s="176" t="s">
        <v>167</v>
      </c>
      <c r="AU305" s="176" t="s">
        <v>83</v>
      </c>
      <c r="AY305" s="3" t="s">
        <v>165</v>
      </c>
      <c r="BE305" s="177" t="n">
        <f aca="false">IF(N305="základní",J305,0)</f>
        <v>0</v>
      </c>
      <c r="BF305" s="177" t="n">
        <f aca="false">IF(N305="snížená",J305,0)</f>
        <v>0</v>
      </c>
      <c r="BG305" s="177" t="n">
        <f aca="false">IF(N305="zákl. přenesená",J305,0)</f>
        <v>0</v>
      </c>
      <c r="BH305" s="177" t="n">
        <f aca="false">IF(N305="sníž. přenesená",J305,0)</f>
        <v>0</v>
      </c>
      <c r="BI305" s="177" t="n">
        <f aca="false">IF(N305="nulová",J305,0)</f>
        <v>0</v>
      </c>
      <c r="BJ305" s="3" t="s">
        <v>81</v>
      </c>
      <c r="BK305" s="177" t="n">
        <f aca="false">ROUND(I305*H305,2)</f>
        <v>0</v>
      </c>
      <c r="BL305" s="3" t="s">
        <v>172</v>
      </c>
      <c r="BM305" s="176" t="s">
        <v>4069</v>
      </c>
    </row>
    <row r="306" s="178" customFormat="true" ht="12" hidden="false" customHeight="false" outlineLevel="0" collapsed="false">
      <c r="B306" s="179"/>
      <c r="D306" s="180" t="s">
        <v>174</v>
      </c>
      <c r="E306" s="181"/>
      <c r="F306" s="182" t="s">
        <v>4070</v>
      </c>
      <c r="H306" s="181"/>
      <c r="I306" s="183"/>
      <c r="L306" s="179"/>
      <c r="M306" s="184"/>
      <c r="N306" s="185"/>
      <c r="O306" s="185"/>
      <c r="P306" s="185"/>
      <c r="Q306" s="185"/>
      <c r="R306" s="185"/>
      <c r="S306" s="185"/>
      <c r="T306" s="185"/>
      <c r="U306" s="186"/>
      <c r="AT306" s="181" t="s">
        <v>174</v>
      </c>
      <c r="AU306" s="181" t="s">
        <v>83</v>
      </c>
      <c r="AV306" s="178" t="s">
        <v>81</v>
      </c>
      <c r="AW306" s="178" t="s">
        <v>176</v>
      </c>
      <c r="AX306" s="178" t="s">
        <v>73</v>
      </c>
      <c r="AY306" s="181" t="s">
        <v>165</v>
      </c>
    </row>
    <row r="307" s="187" customFormat="true" ht="12" hidden="false" customHeight="false" outlineLevel="0" collapsed="false">
      <c r="B307" s="188"/>
      <c r="D307" s="180" t="s">
        <v>174</v>
      </c>
      <c r="E307" s="189"/>
      <c r="F307" s="190" t="s">
        <v>4071</v>
      </c>
      <c r="H307" s="191" t="n">
        <v>3.72</v>
      </c>
      <c r="I307" s="192"/>
      <c r="L307" s="188"/>
      <c r="M307" s="193"/>
      <c r="N307" s="194"/>
      <c r="O307" s="194"/>
      <c r="P307" s="194"/>
      <c r="Q307" s="194"/>
      <c r="R307" s="194"/>
      <c r="S307" s="194"/>
      <c r="T307" s="194"/>
      <c r="U307" s="195"/>
      <c r="AT307" s="189" t="s">
        <v>174</v>
      </c>
      <c r="AU307" s="189" t="s">
        <v>83</v>
      </c>
      <c r="AV307" s="187" t="s">
        <v>83</v>
      </c>
      <c r="AW307" s="187" t="s">
        <v>176</v>
      </c>
      <c r="AX307" s="187" t="s">
        <v>73</v>
      </c>
      <c r="AY307" s="189" t="s">
        <v>165</v>
      </c>
    </row>
    <row r="308" s="178" customFormat="true" ht="12" hidden="false" customHeight="false" outlineLevel="0" collapsed="false">
      <c r="B308" s="179"/>
      <c r="D308" s="180" t="s">
        <v>174</v>
      </c>
      <c r="E308" s="181"/>
      <c r="F308" s="182" t="s">
        <v>4072</v>
      </c>
      <c r="H308" s="181"/>
      <c r="I308" s="183"/>
      <c r="L308" s="179"/>
      <c r="M308" s="184"/>
      <c r="N308" s="185"/>
      <c r="O308" s="185"/>
      <c r="P308" s="185"/>
      <c r="Q308" s="185"/>
      <c r="R308" s="185"/>
      <c r="S308" s="185"/>
      <c r="T308" s="185"/>
      <c r="U308" s="186"/>
      <c r="AT308" s="181" t="s">
        <v>174</v>
      </c>
      <c r="AU308" s="181" t="s">
        <v>83</v>
      </c>
      <c r="AV308" s="178" t="s">
        <v>81</v>
      </c>
      <c r="AW308" s="178" t="s">
        <v>176</v>
      </c>
      <c r="AX308" s="178" t="s">
        <v>73</v>
      </c>
      <c r="AY308" s="181" t="s">
        <v>165</v>
      </c>
    </row>
    <row r="309" s="187" customFormat="true" ht="12" hidden="false" customHeight="false" outlineLevel="0" collapsed="false">
      <c r="B309" s="188"/>
      <c r="D309" s="180" t="s">
        <v>174</v>
      </c>
      <c r="E309" s="189"/>
      <c r="F309" s="190" t="s">
        <v>4073</v>
      </c>
      <c r="H309" s="191" t="n">
        <v>10.8</v>
      </c>
      <c r="I309" s="192"/>
      <c r="L309" s="188"/>
      <c r="M309" s="193"/>
      <c r="N309" s="194"/>
      <c r="O309" s="194"/>
      <c r="P309" s="194"/>
      <c r="Q309" s="194"/>
      <c r="R309" s="194"/>
      <c r="S309" s="194"/>
      <c r="T309" s="194"/>
      <c r="U309" s="195"/>
      <c r="AT309" s="189" t="s">
        <v>174</v>
      </c>
      <c r="AU309" s="189" t="s">
        <v>83</v>
      </c>
      <c r="AV309" s="187" t="s">
        <v>83</v>
      </c>
      <c r="AW309" s="187" t="s">
        <v>176</v>
      </c>
      <c r="AX309" s="187" t="s">
        <v>73</v>
      </c>
      <c r="AY309" s="189" t="s">
        <v>165</v>
      </c>
    </row>
    <row r="310" s="196" customFormat="true" ht="12" hidden="false" customHeight="false" outlineLevel="0" collapsed="false">
      <c r="B310" s="197"/>
      <c r="D310" s="180" t="s">
        <v>174</v>
      </c>
      <c r="E310" s="198"/>
      <c r="F310" s="199" t="s">
        <v>178</v>
      </c>
      <c r="H310" s="200" t="n">
        <v>14.52</v>
      </c>
      <c r="I310" s="201"/>
      <c r="L310" s="197"/>
      <c r="M310" s="202"/>
      <c r="N310" s="203"/>
      <c r="O310" s="203"/>
      <c r="P310" s="203"/>
      <c r="Q310" s="203"/>
      <c r="R310" s="203"/>
      <c r="S310" s="203"/>
      <c r="T310" s="203"/>
      <c r="U310" s="204"/>
      <c r="AT310" s="198" t="s">
        <v>174</v>
      </c>
      <c r="AU310" s="198" t="s">
        <v>83</v>
      </c>
      <c r="AV310" s="196" t="s">
        <v>172</v>
      </c>
      <c r="AW310" s="196" t="s">
        <v>176</v>
      </c>
      <c r="AX310" s="196" t="s">
        <v>81</v>
      </c>
      <c r="AY310" s="198" t="s">
        <v>165</v>
      </c>
    </row>
    <row r="311" s="22" customFormat="true" ht="16.5" hidden="false" customHeight="true" outlineLevel="0" collapsed="false">
      <c r="B311" s="164"/>
      <c r="C311" s="165" t="s">
        <v>649</v>
      </c>
      <c r="D311" s="165" t="s">
        <v>167</v>
      </c>
      <c r="E311" s="166" t="s">
        <v>4074</v>
      </c>
      <c r="F311" s="167" t="s">
        <v>4075</v>
      </c>
      <c r="G311" s="168" t="s">
        <v>187</v>
      </c>
      <c r="H311" s="169" t="n">
        <v>17.892</v>
      </c>
      <c r="I311" s="170"/>
      <c r="J311" s="171" t="n">
        <f aca="false">ROUND(I311*H311,2)</f>
        <v>0</v>
      </c>
      <c r="K311" s="215" t="s">
        <v>171</v>
      </c>
      <c r="L311" s="23"/>
      <c r="M311" s="172"/>
      <c r="N311" s="173" t="s">
        <v>44</v>
      </c>
      <c r="O311" s="54"/>
      <c r="P311" s="174" t="n">
        <f aca="false">O311*H311</f>
        <v>0</v>
      </c>
      <c r="Q311" s="174" t="n">
        <v>0</v>
      </c>
      <c r="R311" s="174" t="n">
        <f aca="false">Q311*H311</f>
        <v>0</v>
      </c>
      <c r="S311" s="174" t="n">
        <v>0</v>
      </c>
      <c r="T311" s="174" t="n">
        <f aca="false">S311*H311</f>
        <v>0</v>
      </c>
      <c r="U311" s="175"/>
      <c r="AR311" s="176" t="s">
        <v>172</v>
      </c>
      <c r="AT311" s="176" t="s">
        <v>167</v>
      </c>
      <c r="AU311" s="176" t="s">
        <v>83</v>
      </c>
      <c r="AY311" s="3" t="s">
        <v>165</v>
      </c>
      <c r="BE311" s="177" t="n">
        <f aca="false">IF(N311="základní",J311,0)</f>
        <v>0</v>
      </c>
      <c r="BF311" s="177" t="n">
        <f aca="false">IF(N311="snížená",J311,0)</f>
        <v>0</v>
      </c>
      <c r="BG311" s="177" t="n">
        <f aca="false">IF(N311="zákl. přenesená",J311,0)</f>
        <v>0</v>
      </c>
      <c r="BH311" s="177" t="n">
        <f aca="false">IF(N311="sníž. přenesená",J311,0)</f>
        <v>0</v>
      </c>
      <c r="BI311" s="177" t="n">
        <f aca="false">IF(N311="nulová",J311,0)</f>
        <v>0</v>
      </c>
      <c r="BJ311" s="3" t="s">
        <v>81</v>
      </c>
      <c r="BK311" s="177" t="n">
        <f aca="false">ROUND(I311*H311,2)</f>
        <v>0</v>
      </c>
      <c r="BL311" s="3" t="s">
        <v>172</v>
      </c>
      <c r="BM311" s="176" t="s">
        <v>4076</v>
      </c>
    </row>
    <row r="312" s="187" customFormat="true" ht="12" hidden="false" customHeight="false" outlineLevel="0" collapsed="false">
      <c r="B312" s="188"/>
      <c r="D312" s="180" t="s">
        <v>174</v>
      </c>
      <c r="E312" s="189"/>
      <c r="F312" s="190" t="s">
        <v>4077</v>
      </c>
      <c r="H312" s="191" t="n">
        <v>17.892</v>
      </c>
      <c r="I312" s="192"/>
      <c r="L312" s="188"/>
      <c r="M312" s="193"/>
      <c r="N312" s="194"/>
      <c r="O312" s="194"/>
      <c r="P312" s="194"/>
      <c r="Q312" s="194"/>
      <c r="R312" s="194"/>
      <c r="S312" s="194"/>
      <c r="T312" s="194"/>
      <c r="U312" s="195"/>
      <c r="AT312" s="189" t="s">
        <v>174</v>
      </c>
      <c r="AU312" s="189" t="s">
        <v>83</v>
      </c>
      <c r="AV312" s="187" t="s">
        <v>83</v>
      </c>
      <c r="AW312" s="187" t="s">
        <v>176</v>
      </c>
      <c r="AX312" s="187" t="s">
        <v>73</v>
      </c>
      <c r="AY312" s="189" t="s">
        <v>165</v>
      </c>
    </row>
    <row r="313" s="196" customFormat="true" ht="12" hidden="false" customHeight="false" outlineLevel="0" collapsed="false">
      <c r="B313" s="197"/>
      <c r="D313" s="180" t="s">
        <v>174</v>
      </c>
      <c r="E313" s="198"/>
      <c r="F313" s="199" t="s">
        <v>178</v>
      </c>
      <c r="H313" s="200" t="n">
        <v>17.892</v>
      </c>
      <c r="I313" s="201"/>
      <c r="L313" s="197"/>
      <c r="M313" s="202"/>
      <c r="N313" s="203"/>
      <c r="O313" s="203"/>
      <c r="P313" s="203"/>
      <c r="Q313" s="203"/>
      <c r="R313" s="203"/>
      <c r="S313" s="203"/>
      <c r="T313" s="203"/>
      <c r="U313" s="204"/>
      <c r="AT313" s="198" t="s">
        <v>174</v>
      </c>
      <c r="AU313" s="198" t="s">
        <v>83</v>
      </c>
      <c r="AV313" s="196" t="s">
        <v>172</v>
      </c>
      <c r="AW313" s="196" t="s">
        <v>176</v>
      </c>
      <c r="AX313" s="196" t="s">
        <v>81</v>
      </c>
      <c r="AY313" s="198" t="s">
        <v>165</v>
      </c>
    </row>
    <row r="314" s="22" customFormat="true" ht="24" hidden="false" customHeight="true" outlineLevel="0" collapsed="false">
      <c r="B314" s="164"/>
      <c r="C314" s="165" t="s">
        <v>661</v>
      </c>
      <c r="D314" s="165" t="s">
        <v>167</v>
      </c>
      <c r="E314" s="166" t="s">
        <v>4078</v>
      </c>
      <c r="F314" s="167" t="s">
        <v>4079</v>
      </c>
      <c r="G314" s="168" t="s">
        <v>403</v>
      </c>
      <c r="H314" s="169" t="n">
        <v>4</v>
      </c>
      <c r="I314" s="170"/>
      <c r="J314" s="171" t="n">
        <f aca="false">ROUND(I314*H314,2)</f>
        <v>0</v>
      </c>
      <c r="K314" s="215" t="s">
        <v>171</v>
      </c>
      <c r="L314" s="23"/>
      <c r="M314" s="172"/>
      <c r="N314" s="173" t="s">
        <v>44</v>
      </c>
      <c r="O314" s="54"/>
      <c r="P314" s="174" t="n">
        <f aca="false">O314*H314</f>
        <v>0</v>
      </c>
      <c r="Q314" s="174" t="n">
        <v>0</v>
      </c>
      <c r="R314" s="174" t="n">
        <f aca="false">Q314*H314</f>
        <v>0</v>
      </c>
      <c r="S314" s="174" t="n">
        <v>0</v>
      </c>
      <c r="T314" s="174" t="n">
        <f aca="false">S314*H314</f>
        <v>0</v>
      </c>
      <c r="U314" s="175"/>
      <c r="AR314" s="176" t="s">
        <v>172</v>
      </c>
      <c r="AT314" s="176" t="s">
        <v>167</v>
      </c>
      <c r="AU314" s="176" t="s">
        <v>83</v>
      </c>
      <c r="AY314" s="3" t="s">
        <v>165</v>
      </c>
      <c r="BE314" s="177" t="n">
        <f aca="false">IF(N314="základní",J314,0)</f>
        <v>0</v>
      </c>
      <c r="BF314" s="177" t="n">
        <f aca="false">IF(N314="snížená",J314,0)</f>
        <v>0</v>
      </c>
      <c r="BG314" s="177" t="n">
        <f aca="false">IF(N314="zákl. přenesená",J314,0)</f>
        <v>0</v>
      </c>
      <c r="BH314" s="177" t="n">
        <f aca="false">IF(N314="sníž. přenesená",J314,0)</f>
        <v>0</v>
      </c>
      <c r="BI314" s="177" t="n">
        <f aca="false">IF(N314="nulová",J314,0)</f>
        <v>0</v>
      </c>
      <c r="BJ314" s="3" t="s">
        <v>81</v>
      </c>
      <c r="BK314" s="177" t="n">
        <f aca="false">ROUND(I314*H314,2)</f>
        <v>0</v>
      </c>
      <c r="BL314" s="3" t="s">
        <v>172</v>
      </c>
      <c r="BM314" s="176" t="s">
        <v>4080</v>
      </c>
    </row>
    <row r="315" s="187" customFormat="true" ht="12" hidden="false" customHeight="false" outlineLevel="0" collapsed="false">
      <c r="B315" s="188"/>
      <c r="D315" s="180" t="s">
        <v>174</v>
      </c>
      <c r="E315" s="189"/>
      <c r="F315" s="190" t="s">
        <v>4081</v>
      </c>
      <c r="H315" s="191" t="n">
        <v>4</v>
      </c>
      <c r="I315" s="192"/>
      <c r="L315" s="188"/>
      <c r="M315" s="193"/>
      <c r="N315" s="194"/>
      <c r="O315" s="194"/>
      <c r="P315" s="194"/>
      <c r="Q315" s="194"/>
      <c r="R315" s="194"/>
      <c r="S315" s="194"/>
      <c r="T315" s="194"/>
      <c r="U315" s="195"/>
      <c r="AT315" s="189" t="s">
        <v>174</v>
      </c>
      <c r="AU315" s="189" t="s">
        <v>83</v>
      </c>
      <c r="AV315" s="187" t="s">
        <v>83</v>
      </c>
      <c r="AW315" s="187" t="s">
        <v>176</v>
      </c>
      <c r="AX315" s="187" t="s">
        <v>73</v>
      </c>
      <c r="AY315" s="189" t="s">
        <v>165</v>
      </c>
    </row>
    <row r="316" s="196" customFormat="true" ht="12" hidden="false" customHeight="false" outlineLevel="0" collapsed="false">
      <c r="B316" s="197"/>
      <c r="D316" s="180" t="s">
        <v>174</v>
      </c>
      <c r="E316" s="198"/>
      <c r="F316" s="199" t="s">
        <v>178</v>
      </c>
      <c r="H316" s="200" t="n">
        <v>4</v>
      </c>
      <c r="I316" s="201"/>
      <c r="L316" s="197"/>
      <c r="M316" s="202"/>
      <c r="N316" s="203"/>
      <c r="O316" s="203"/>
      <c r="P316" s="203"/>
      <c r="Q316" s="203"/>
      <c r="R316" s="203"/>
      <c r="S316" s="203"/>
      <c r="T316" s="203"/>
      <c r="U316" s="204"/>
      <c r="AT316" s="198" t="s">
        <v>174</v>
      </c>
      <c r="AU316" s="198" t="s">
        <v>83</v>
      </c>
      <c r="AV316" s="196" t="s">
        <v>172</v>
      </c>
      <c r="AW316" s="196" t="s">
        <v>176</v>
      </c>
      <c r="AX316" s="196" t="s">
        <v>81</v>
      </c>
      <c r="AY316" s="198" t="s">
        <v>165</v>
      </c>
    </row>
    <row r="317" s="22" customFormat="true" ht="24" hidden="false" customHeight="true" outlineLevel="0" collapsed="false">
      <c r="B317" s="164"/>
      <c r="C317" s="165" t="s">
        <v>668</v>
      </c>
      <c r="D317" s="165" t="s">
        <v>167</v>
      </c>
      <c r="E317" s="166" t="s">
        <v>4082</v>
      </c>
      <c r="F317" s="167" t="s">
        <v>4083</v>
      </c>
      <c r="G317" s="168" t="s">
        <v>170</v>
      </c>
      <c r="H317" s="169" t="n">
        <v>147.483</v>
      </c>
      <c r="I317" s="170"/>
      <c r="J317" s="171" t="n">
        <f aca="false">ROUND(I317*H317,2)</f>
        <v>0</v>
      </c>
      <c r="K317" s="215" t="s">
        <v>171</v>
      </c>
      <c r="L317" s="23"/>
      <c r="M317" s="172"/>
      <c r="N317" s="173" t="s">
        <v>44</v>
      </c>
      <c r="O317" s="54"/>
      <c r="P317" s="174" t="n">
        <f aca="false">O317*H317</f>
        <v>0</v>
      </c>
      <c r="Q317" s="174" t="n">
        <v>0</v>
      </c>
      <c r="R317" s="174" t="n">
        <f aca="false">Q317*H317</f>
        <v>0</v>
      </c>
      <c r="S317" s="174" t="n">
        <v>0</v>
      </c>
      <c r="T317" s="174" t="n">
        <f aca="false">S317*H317</f>
        <v>0</v>
      </c>
      <c r="U317" s="175"/>
      <c r="AR317" s="176" t="s">
        <v>172</v>
      </c>
      <c r="AT317" s="176" t="s">
        <v>167</v>
      </c>
      <c r="AU317" s="176" t="s">
        <v>83</v>
      </c>
      <c r="AY317" s="3" t="s">
        <v>165</v>
      </c>
      <c r="BE317" s="177" t="n">
        <f aca="false">IF(N317="základní",J317,0)</f>
        <v>0</v>
      </c>
      <c r="BF317" s="177" t="n">
        <f aca="false">IF(N317="snížená",J317,0)</f>
        <v>0</v>
      </c>
      <c r="BG317" s="177" t="n">
        <f aca="false">IF(N317="zákl. přenesená",J317,0)</f>
        <v>0</v>
      </c>
      <c r="BH317" s="177" t="n">
        <f aca="false">IF(N317="sníž. přenesená",J317,0)</f>
        <v>0</v>
      </c>
      <c r="BI317" s="177" t="n">
        <f aca="false">IF(N317="nulová",J317,0)</f>
        <v>0</v>
      </c>
      <c r="BJ317" s="3" t="s">
        <v>81</v>
      </c>
      <c r="BK317" s="177" t="n">
        <f aca="false">ROUND(I317*H317,2)</f>
        <v>0</v>
      </c>
      <c r="BL317" s="3" t="s">
        <v>172</v>
      </c>
      <c r="BM317" s="176" t="s">
        <v>4084</v>
      </c>
    </row>
    <row r="318" s="178" customFormat="true" ht="12" hidden="false" customHeight="false" outlineLevel="0" collapsed="false">
      <c r="B318" s="179"/>
      <c r="D318" s="180" t="s">
        <v>174</v>
      </c>
      <c r="E318" s="181"/>
      <c r="F318" s="182" t="s">
        <v>3853</v>
      </c>
      <c r="H318" s="181"/>
      <c r="I318" s="183"/>
      <c r="L318" s="179"/>
      <c r="M318" s="184"/>
      <c r="N318" s="185"/>
      <c r="O318" s="185"/>
      <c r="P318" s="185"/>
      <c r="Q318" s="185"/>
      <c r="R318" s="185"/>
      <c r="S318" s="185"/>
      <c r="T318" s="185"/>
      <c r="U318" s="186"/>
      <c r="AT318" s="181" t="s">
        <v>174</v>
      </c>
      <c r="AU318" s="181" t="s">
        <v>83</v>
      </c>
      <c r="AV318" s="178" t="s">
        <v>81</v>
      </c>
      <c r="AW318" s="178" t="s">
        <v>176</v>
      </c>
      <c r="AX318" s="178" t="s">
        <v>73</v>
      </c>
      <c r="AY318" s="181" t="s">
        <v>165</v>
      </c>
    </row>
    <row r="319" s="178" customFormat="true" ht="12" hidden="false" customHeight="false" outlineLevel="0" collapsed="false">
      <c r="B319" s="179"/>
      <c r="D319" s="180" t="s">
        <v>174</v>
      </c>
      <c r="E319" s="181"/>
      <c r="F319" s="182" t="s">
        <v>4085</v>
      </c>
      <c r="H319" s="181"/>
      <c r="I319" s="183"/>
      <c r="L319" s="179"/>
      <c r="M319" s="184"/>
      <c r="N319" s="185"/>
      <c r="O319" s="185"/>
      <c r="P319" s="185"/>
      <c r="Q319" s="185"/>
      <c r="R319" s="185"/>
      <c r="S319" s="185"/>
      <c r="T319" s="185"/>
      <c r="U319" s="186"/>
      <c r="AT319" s="181" t="s">
        <v>174</v>
      </c>
      <c r="AU319" s="181" t="s">
        <v>83</v>
      </c>
      <c r="AV319" s="178" t="s">
        <v>81</v>
      </c>
      <c r="AW319" s="178" t="s">
        <v>176</v>
      </c>
      <c r="AX319" s="178" t="s">
        <v>73</v>
      </c>
      <c r="AY319" s="181" t="s">
        <v>165</v>
      </c>
    </row>
    <row r="320" s="187" customFormat="true" ht="12" hidden="false" customHeight="false" outlineLevel="0" collapsed="false">
      <c r="B320" s="188"/>
      <c r="D320" s="180" t="s">
        <v>174</v>
      </c>
      <c r="E320" s="189"/>
      <c r="F320" s="190" t="s">
        <v>4086</v>
      </c>
      <c r="H320" s="191" t="n">
        <v>147.483</v>
      </c>
      <c r="I320" s="192"/>
      <c r="L320" s="188"/>
      <c r="M320" s="193"/>
      <c r="N320" s="194"/>
      <c r="O320" s="194"/>
      <c r="P320" s="194"/>
      <c r="Q320" s="194"/>
      <c r="R320" s="194"/>
      <c r="S320" s="194"/>
      <c r="T320" s="194"/>
      <c r="U320" s="195"/>
      <c r="AT320" s="189" t="s">
        <v>174</v>
      </c>
      <c r="AU320" s="189" t="s">
        <v>83</v>
      </c>
      <c r="AV320" s="187" t="s">
        <v>83</v>
      </c>
      <c r="AW320" s="187" t="s">
        <v>176</v>
      </c>
      <c r="AX320" s="187" t="s">
        <v>73</v>
      </c>
      <c r="AY320" s="189" t="s">
        <v>165</v>
      </c>
    </row>
    <row r="321" s="196" customFormat="true" ht="12" hidden="false" customHeight="false" outlineLevel="0" collapsed="false">
      <c r="B321" s="197"/>
      <c r="D321" s="180" t="s">
        <v>174</v>
      </c>
      <c r="E321" s="198"/>
      <c r="F321" s="199" t="s">
        <v>178</v>
      </c>
      <c r="H321" s="200" t="n">
        <v>147.483</v>
      </c>
      <c r="I321" s="201"/>
      <c r="L321" s="197"/>
      <c r="M321" s="202"/>
      <c r="N321" s="203"/>
      <c r="O321" s="203"/>
      <c r="P321" s="203"/>
      <c r="Q321" s="203"/>
      <c r="R321" s="203"/>
      <c r="S321" s="203"/>
      <c r="T321" s="203"/>
      <c r="U321" s="204"/>
      <c r="AT321" s="198" t="s">
        <v>174</v>
      </c>
      <c r="AU321" s="198" t="s">
        <v>83</v>
      </c>
      <c r="AV321" s="196" t="s">
        <v>172</v>
      </c>
      <c r="AW321" s="196" t="s">
        <v>176</v>
      </c>
      <c r="AX321" s="196" t="s">
        <v>81</v>
      </c>
      <c r="AY321" s="198" t="s">
        <v>165</v>
      </c>
    </row>
    <row r="322" s="22" customFormat="true" ht="24" hidden="false" customHeight="true" outlineLevel="0" collapsed="false">
      <c r="B322" s="164"/>
      <c r="C322" s="165" t="s">
        <v>673</v>
      </c>
      <c r="D322" s="165" t="s">
        <v>167</v>
      </c>
      <c r="E322" s="166" t="s">
        <v>1247</v>
      </c>
      <c r="F322" s="167" t="s">
        <v>1248</v>
      </c>
      <c r="G322" s="168" t="s">
        <v>170</v>
      </c>
      <c r="H322" s="169" t="n">
        <v>18</v>
      </c>
      <c r="I322" s="170"/>
      <c r="J322" s="171" t="n">
        <f aca="false">ROUND(I322*H322,2)</f>
        <v>0</v>
      </c>
      <c r="K322" s="215" t="s">
        <v>171</v>
      </c>
      <c r="L322" s="23"/>
      <c r="M322" s="172"/>
      <c r="N322" s="173" t="s">
        <v>44</v>
      </c>
      <c r="O322" s="54"/>
      <c r="P322" s="174" t="n">
        <f aca="false">O322*H322</f>
        <v>0</v>
      </c>
      <c r="Q322" s="174" t="n">
        <v>0</v>
      </c>
      <c r="R322" s="174" t="n">
        <f aca="false">Q322*H322</f>
        <v>0</v>
      </c>
      <c r="S322" s="174" t="n">
        <v>0</v>
      </c>
      <c r="T322" s="174" t="n">
        <f aca="false">S322*H322</f>
        <v>0</v>
      </c>
      <c r="U322" s="175"/>
      <c r="AR322" s="176" t="s">
        <v>172</v>
      </c>
      <c r="AT322" s="176" t="s">
        <v>167</v>
      </c>
      <c r="AU322" s="176" t="s">
        <v>83</v>
      </c>
      <c r="AY322" s="3" t="s">
        <v>165</v>
      </c>
      <c r="BE322" s="177" t="n">
        <f aca="false">IF(N322="základní",J322,0)</f>
        <v>0</v>
      </c>
      <c r="BF322" s="177" t="n">
        <f aca="false">IF(N322="snížená",J322,0)</f>
        <v>0</v>
      </c>
      <c r="BG322" s="177" t="n">
        <f aca="false">IF(N322="zákl. přenesená",J322,0)</f>
        <v>0</v>
      </c>
      <c r="BH322" s="177" t="n">
        <f aca="false">IF(N322="sníž. přenesená",J322,0)</f>
        <v>0</v>
      </c>
      <c r="BI322" s="177" t="n">
        <f aca="false">IF(N322="nulová",J322,0)</f>
        <v>0</v>
      </c>
      <c r="BJ322" s="3" t="s">
        <v>81</v>
      </c>
      <c r="BK322" s="177" t="n">
        <f aca="false">ROUND(I322*H322,2)</f>
        <v>0</v>
      </c>
      <c r="BL322" s="3" t="s">
        <v>172</v>
      </c>
      <c r="BM322" s="176" t="s">
        <v>4087</v>
      </c>
    </row>
    <row r="323" s="178" customFormat="true" ht="12" hidden="false" customHeight="false" outlineLevel="0" collapsed="false">
      <c r="B323" s="179"/>
      <c r="D323" s="180" t="s">
        <v>174</v>
      </c>
      <c r="E323" s="181"/>
      <c r="F323" s="182" t="s">
        <v>4088</v>
      </c>
      <c r="H323" s="181"/>
      <c r="I323" s="183"/>
      <c r="L323" s="179"/>
      <c r="M323" s="184"/>
      <c r="N323" s="185"/>
      <c r="O323" s="185"/>
      <c r="P323" s="185"/>
      <c r="Q323" s="185"/>
      <c r="R323" s="185"/>
      <c r="S323" s="185"/>
      <c r="T323" s="185"/>
      <c r="U323" s="186"/>
      <c r="AT323" s="181" t="s">
        <v>174</v>
      </c>
      <c r="AU323" s="181" t="s">
        <v>83</v>
      </c>
      <c r="AV323" s="178" t="s">
        <v>81</v>
      </c>
      <c r="AW323" s="178" t="s">
        <v>176</v>
      </c>
      <c r="AX323" s="178" t="s">
        <v>73</v>
      </c>
      <c r="AY323" s="181" t="s">
        <v>165</v>
      </c>
    </row>
    <row r="324" s="187" customFormat="true" ht="12" hidden="false" customHeight="false" outlineLevel="0" collapsed="false">
      <c r="B324" s="188"/>
      <c r="D324" s="180" t="s">
        <v>174</v>
      </c>
      <c r="E324" s="189"/>
      <c r="F324" s="190" t="s">
        <v>4089</v>
      </c>
      <c r="H324" s="191" t="n">
        <v>18</v>
      </c>
      <c r="I324" s="192"/>
      <c r="L324" s="188"/>
      <c r="M324" s="193"/>
      <c r="N324" s="194"/>
      <c r="O324" s="194"/>
      <c r="P324" s="194"/>
      <c r="Q324" s="194"/>
      <c r="R324" s="194"/>
      <c r="S324" s="194"/>
      <c r="T324" s="194"/>
      <c r="U324" s="195"/>
      <c r="AT324" s="189" t="s">
        <v>174</v>
      </c>
      <c r="AU324" s="189" t="s">
        <v>83</v>
      </c>
      <c r="AV324" s="187" t="s">
        <v>83</v>
      </c>
      <c r="AW324" s="187" t="s">
        <v>176</v>
      </c>
      <c r="AX324" s="187" t="s">
        <v>73</v>
      </c>
      <c r="AY324" s="189" t="s">
        <v>165</v>
      </c>
    </row>
    <row r="325" s="196" customFormat="true" ht="12" hidden="false" customHeight="false" outlineLevel="0" collapsed="false">
      <c r="B325" s="197"/>
      <c r="D325" s="180" t="s">
        <v>174</v>
      </c>
      <c r="E325" s="198"/>
      <c r="F325" s="199" t="s">
        <v>178</v>
      </c>
      <c r="H325" s="200" t="n">
        <v>18</v>
      </c>
      <c r="I325" s="201"/>
      <c r="L325" s="197"/>
      <c r="M325" s="202"/>
      <c r="N325" s="203"/>
      <c r="O325" s="203"/>
      <c r="P325" s="203"/>
      <c r="Q325" s="203"/>
      <c r="R325" s="203"/>
      <c r="S325" s="203"/>
      <c r="T325" s="203"/>
      <c r="U325" s="204"/>
      <c r="AT325" s="198" t="s">
        <v>174</v>
      </c>
      <c r="AU325" s="198" t="s">
        <v>83</v>
      </c>
      <c r="AV325" s="196" t="s">
        <v>172</v>
      </c>
      <c r="AW325" s="196" t="s">
        <v>176</v>
      </c>
      <c r="AX325" s="196" t="s">
        <v>81</v>
      </c>
      <c r="AY325" s="198" t="s">
        <v>165</v>
      </c>
    </row>
    <row r="326" s="22" customFormat="true" ht="24" hidden="false" customHeight="true" outlineLevel="0" collapsed="false">
      <c r="B326" s="164"/>
      <c r="C326" s="165" t="s">
        <v>679</v>
      </c>
      <c r="D326" s="165" t="s">
        <v>167</v>
      </c>
      <c r="E326" s="166" t="s">
        <v>4090</v>
      </c>
      <c r="F326" s="167" t="s">
        <v>4091</v>
      </c>
      <c r="G326" s="168" t="s">
        <v>170</v>
      </c>
      <c r="H326" s="169" t="n">
        <v>18</v>
      </c>
      <c r="I326" s="170"/>
      <c r="J326" s="171" t="n">
        <f aca="false">ROUND(I326*H326,2)</f>
        <v>0</v>
      </c>
      <c r="K326" s="215" t="s">
        <v>171</v>
      </c>
      <c r="L326" s="23"/>
      <c r="M326" s="172"/>
      <c r="N326" s="173" t="s">
        <v>44</v>
      </c>
      <c r="O326" s="54"/>
      <c r="P326" s="174" t="n">
        <f aca="false">O326*H326</f>
        <v>0</v>
      </c>
      <c r="Q326" s="174" t="n">
        <v>0.01943</v>
      </c>
      <c r="R326" s="174" t="n">
        <f aca="false">Q326*H326</f>
        <v>0.34974</v>
      </c>
      <c r="S326" s="174" t="n">
        <v>0</v>
      </c>
      <c r="T326" s="174" t="n">
        <f aca="false">S326*H326</f>
        <v>0</v>
      </c>
      <c r="U326" s="175"/>
      <c r="AR326" s="176" t="s">
        <v>172</v>
      </c>
      <c r="AT326" s="176" t="s">
        <v>167</v>
      </c>
      <c r="AU326" s="176" t="s">
        <v>83</v>
      </c>
      <c r="AY326" s="3" t="s">
        <v>165</v>
      </c>
      <c r="BE326" s="177" t="n">
        <f aca="false">IF(N326="základní",J326,0)</f>
        <v>0</v>
      </c>
      <c r="BF326" s="177" t="n">
        <f aca="false">IF(N326="snížená",J326,0)</f>
        <v>0</v>
      </c>
      <c r="BG326" s="177" t="n">
        <f aca="false">IF(N326="zákl. přenesená",J326,0)</f>
        <v>0</v>
      </c>
      <c r="BH326" s="177" t="n">
        <f aca="false">IF(N326="sníž. přenesená",J326,0)</f>
        <v>0</v>
      </c>
      <c r="BI326" s="177" t="n">
        <f aca="false">IF(N326="nulová",J326,0)</f>
        <v>0</v>
      </c>
      <c r="BJ326" s="3" t="s">
        <v>81</v>
      </c>
      <c r="BK326" s="177" t="n">
        <f aca="false">ROUND(I326*H326,2)</f>
        <v>0</v>
      </c>
      <c r="BL326" s="3" t="s">
        <v>172</v>
      </c>
      <c r="BM326" s="176" t="s">
        <v>4092</v>
      </c>
    </row>
    <row r="327" s="178" customFormat="true" ht="12" hidden="false" customHeight="false" outlineLevel="0" collapsed="false">
      <c r="B327" s="179"/>
      <c r="D327" s="180" t="s">
        <v>174</v>
      </c>
      <c r="E327" s="181"/>
      <c r="F327" s="182" t="s">
        <v>4088</v>
      </c>
      <c r="H327" s="181"/>
      <c r="I327" s="183"/>
      <c r="L327" s="179"/>
      <c r="M327" s="184"/>
      <c r="N327" s="185"/>
      <c r="O327" s="185"/>
      <c r="P327" s="185"/>
      <c r="Q327" s="185"/>
      <c r="R327" s="185"/>
      <c r="S327" s="185"/>
      <c r="T327" s="185"/>
      <c r="U327" s="186"/>
      <c r="AT327" s="181" t="s">
        <v>174</v>
      </c>
      <c r="AU327" s="181" t="s">
        <v>83</v>
      </c>
      <c r="AV327" s="178" t="s">
        <v>81</v>
      </c>
      <c r="AW327" s="178" t="s">
        <v>176</v>
      </c>
      <c r="AX327" s="178" t="s">
        <v>73</v>
      </c>
      <c r="AY327" s="181" t="s">
        <v>165</v>
      </c>
    </row>
    <row r="328" s="187" customFormat="true" ht="12" hidden="false" customHeight="false" outlineLevel="0" collapsed="false">
      <c r="B328" s="188"/>
      <c r="D328" s="180" t="s">
        <v>174</v>
      </c>
      <c r="E328" s="189"/>
      <c r="F328" s="190" t="s">
        <v>4089</v>
      </c>
      <c r="H328" s="191" t="n">
        <v>18</v>
      </c>
      <c r="I328" s="192"/>
      <c r="L328" s="188"/>
      <c r="M328" s="193"/>
      <c r="N328" s="194"/>
      <c r="O328" s="194"/>
      <c r="P328" s="194"/>
      <c r="Q328" s="194"/>
      <c r="R328" s="194"/>
      <c r="S328" s="194"/>
      <c r="T328" s="194"/>
      <c r="U328" s="195"/>
      <c r="AT328" s="189" t="s">
        <v>174</v>
      </c>
      <c r="AU328" s="189" t="s">
        <v>83</v>
      </c>
      <c r="AV328" s="187" t="s">
        <v>83</v>
      </c>
      <c r="AW328" s="187" t="s">
        <v>176</v>
      </c>
      <c r="AX328" s="187" t="s">
        <v>73</v>
      </c>
      <c r="AY328" s="189" t="s">
        <v>165</v>
      </c>
    </row>
    <row r="329" s="196" customFormat="true" ht="12" hidden="false" customHeight="false" outlineLevel="0" collapsed="false">
      <c r="B329" s="197"/>
      <c r="D329" s="180" t="s">
        <v>174</v>
      </c>
      <c r="E329" s="198"/>
      <c r="F329" s="199" t="s">
        <v>178</v>
      </c>
      <c r="H329" s="200" t="n">
        <v>18</v>
      </c>
      <c r="I329" s="201"/>
      <c r="L329" s="197"/>
      <c r="M329" s="202"/>
      <c r="N329" s="203"/>
      <c r="O329" s="203"/>
      <c r="P329" s="203"/>
      <c r="Q329" s="203"/>
      <c r="R329" s="203"/>
      <c r="S329" s="203"/>
      <c r="T329" s="203"/>
      <c r="U329" s="204"/>
      <c r="AT329" s="198" t="s">
        <v>174</v>
      </c>
      <c r="AU329" s="198" t="s">
        <v>83</v>
      </c>
      <c r="AV329" s="196" t="s">
        <v>172</v>
      </c>
      <c r="AW329" s="196" t="s">
        <v>176</v>
      </c>
      <c r="AX329" s="196" t="s">
        <v>81</v>
      </c>
      <c r="AY329" s="198" t="s">
        <v>165</v>
      </c>
    </row>
    <row r="330" s="22" customFormat="true" ht="16.5" hidden="false" customHeight="true" outlineLevel="0" collapsed="false">
      <c r="B330" s="164"/>
      <c r="C330" s="165" t="s">
        <v>683</v>
      </c>
      <c r="D330" s="165" t="s">
        <v>167</v>
      </c>
      <c r="E330" s="166" t="s">
        <v>4093</v>
      </c>
      <c r="F330" s="167" t="s">
        <v>4094</v>
      </c>
      <c r="G330" s="168" t="s">
        <v>170</v>
      </c>
      <c r="H330" s="169" t="n">
        <v>18</v>
      </c>
      <c r="I330" s="170"/>
      <c r="J330" s="171" t="n">
        <f aca="false">ROUND(I330*H330,2)</f>
        <v>0</v>
      </c>
      <c r="K330" s="215" t="s">
        <v>171</v>
      </c>
      <c r="L330" s="23"/>
      <c r="M330" s="172"/>
      <c r="N330" s="173" t="s">
        <v>44</v>
      </c>
      <c r="O330" s="54"/>
      <c r="P330" s="174" t="n">
        <f aca="false">O330*H330</f>
        <v>0</v>
      </c>
      <c r="Q330" s="174" t="n">
        <v>0.00356</v>
      </c>
      <c r="R330" s="174" t="n">
        <f aca="false">Q330*H330</f>
        <v>0.06408</v>
      </c>
      <c r="S330" s="174" t="n">
        <v>0</v>
      </c>
      <c r="T330" s="174" t="n">
        <f aca="false">S330*H330</f>
        <v>0</v>
      </c>
      <c r="U330" s="175"/>
      <c r="AR330" s="176" t="s">
        <v>172</v>
      </c>
      <c r="AT330" s="176" t="s">
        <v>167</v>
      </c>
      <c r="AU330" s="176" t="s">
        <v>83</v>
      </c>
      <c r="AY330" s="3" t="s">
        <v>165</v>
      </c>
      <c r="BE330" s="177" t="n">
        <f aca="false">IF(N330="základní",J330,0)</f>
        <v>0</v>
      </c>
      <c r="BF330" s="177" t="n">
        <f aca="false">IF(N330="snížená",J330,0)</f>
        <v>0</v>
      </c>
      <c r="BG330" s="177" t="n">
        <f aca="false">IF(N330="zákl. přenesená",J330,0)</f>
        <v>0</v>
      </c>
      <c r="BH330" s="177" t="n">
        <f aca="false">IF(N330="sníž. přenesená",J330,0)</f>
        <v>0</v>
      </c>
      <c r="BI330" s="177" t="n">
        <f aca="false">IF(N330="nulová",J330,0)</f>
        <v>0</v>
      </c>
      <c r="BJ330" s="3" t="s">
        <v>81</v>
      </c>
      <c r="BK330" s="177" t="n">
        <f aca="false">ROUND(I330*H330,2)</f>
        <v>0</v>
      </c>
      <c r="BL330" s="3" t="s">
        <v>172</v>
      </c>
      <c r="BM330" s="176" t="s">
        <v>4095</v>
      </c>
    </row>
    <row r="331" s="178" customFormat="true" ht="12" hidden="false" customHeight="false" outlineLevel="0" collapsed="false">
      <c r="B331" s="179"/>
      <c r="D331" s="180" t="s">
        <v>174</v>
      </c>
      <c r="E331" s="181"/>
      <c r="F331" s="182" t="s">
        <v>4088</v>
      </c>
      <c r="H331" s="181"/>
      <c r="I331" s="183"/>
      <c r="L331" s="179"/>
      <c r="M331" s="184"/>
      <c r="N331" s="185"/>
      <c r="O331" s="185"/>
      <c r="P331" s="185"/>
      <c r="Q331" s="185"/>
      <c r="R331" s="185"/>
      <c r="S331" s="185"/>
      <c r="T331" s="185"/>
      <c r="U331" s="186"/>
      <c r="AT331" s="181" t="s">
        <v>174</v>
      </c>
      <c r="AU331" s="181" t="s">
        <v>83</v>
      </c>
      <c r="AV331" s="178" t="s">
        <v>81</v>
      </c>
      <c r="AW331" s="178" t="s">
        <v>176</v>
      </c>
      <c r="AX331" s="178" t="s">
        <v>73</v>
      </c>
      <c r="AY331" s="181" t="s">
        <v>165</v>
      </c>
    </row>
    <row r="332" s="187" customFormat="true" ht="12" hidden="false" customHeight="false" outlineLevel="0" collapsed="false">
      <c r="B332" s="188"/>
      <c r="D332" s="180" t="s">
        <v>174</v>
      </c>
      <c r="E332" s="189"/>
      <c r="F332" s="190" t="s">
        <v>4089</v>
      </c>
      <c r="H332" s="191" t="n">
        <v>18</v>
      </c>
      <c r="I332" s="192"/>
      <c r="L332" s="188"/>
      <c r="M332" s="193"/>
      <c r="N332" s="194"/>
      <c r="O332" s="194"/>
      <c r="P332" s="194"/>
      <c r="Q332" s="194"/>
      <c r="R332" s="194"/>
      <c r="S332" s="194"/>
      <c r="T332" s="194"/>
      <c r="U332" s="195"/>
      <c r="AT332" s="189" t="s">
        <v>174</v>
      </c>
      <c r="AU332" s="189" t="s">
        <v>83</v>
      </c>
      <c r="AV332" s="187" t="s">
        <v>83</v>
      </c>
      <c r="AW332" s="187" t="s">
        <v>176</v>
      </c>
      <c r="AX332" s="187" t="s">
        <v>73</v>
      </c>
      <c r="AY332" s="189" t="s">
        <v>165</v>
      </c>
    </row>
    <row r="333" s="196" customFormat="true" ht="12" hidden="false" customHeight="false" outlineLevel="0" collapsed="false">
      <c r="B333" s="197"/>
      <c r="D333" s="180" t="s">
        <v>174</v>
      </c>
      <c r="E333" s="198"/>
      <c r="F333" s="199" t="s">
        <v>178</v>
      </c>
      <c r="H333" s="200" t="n">
        <v>18</v>
      </c>
      <c r="I333" s="201"/>
      <c r="L333" s="197"/>
      <c r="M333" s="202"/>
      <c r="N333" s="203"/>
      <c r="O333" s="203"/>
      <c r="P333" s="203"/>
      <c r="Q333" s="203"/>
      <c r="R333" s="203"/>
      <c r="S333" s="203"/>
      <c r="T333" s="203"/>
      <c r="U333" s="204"/>
      <c r="AT333" s="198" t="s">
        <v>174</v>
      </c>
      <c r="AU333" s="198" t="s">
        <v>83</v>
      </c>
      <c r="AV333" s="196" t="s">
        <v>172</v>
      </c>
      <c r="AW333" s="196" t="s">
        <v>176</v>
      </c>
      <c r="AX333" s="196" t="s">
        <v>81</v>
      </c>
      <c r="AY333" s="198" t="s">
        <v>165</v>
      </c>
    </row>
    <row r="334" s="22" customFormat="true" ht="24" hidden="false" customHeight="true" outlineLevel="0" collapsed="false">
      <c r="B334" s="164"/>
      <c r="C334" s="165" t="s">
        <v>689</v>
      </c>
      <c r="D334" s="165" t="s">
        <v>167</v>
      </c>
      <c r="E334" s="166" t="s">
        <v>4096</v>
      </c>
      <c r="F334" s="167" t="s">
        <v>4097</v>
      </c>
      <c r="G334" s="168" t="s">
        <v>170</v>
      </c>
      <c r="H334" s="169" t="n">
        <v>18</v>
      </c>
      <c r="I334" s="170"/>
      <c r="J334" s="171" t="n">
        <f aca="false">ROUND(I334*H334,2)</f>
        <v>0</v>
      </c>
      <c r="K334" s="215" t="s">
        <v>171</v>
      </c>
      <c r="L334" s="23"/>
      <c r="M334" s="172"/>
      <c r="N334" s="173" t="s">
        <v>44</v>
      </c>
      <c r="O334" s="54"/>
      <c r="P334" s="174" t="n">
        <f aca="false">O334*H334</f>
        <v>0</v>
      </c>
      <c r="Q334" s="174" t="n">
        <v>0.00158</v>
      </c>
      <c r="R334" s="174" t="n">
        <f aca="false">Q334*H334</f>
        <v>0.02844</v>
      </c>
      <c r="S334" s="174" t="n">
        <v>0</v>
      </c>
      <c r="T334" s="174" t="n">
        <f aca="false">S334*H334</f>
        <v>0</v>
      </c>
      <c r="U334" s="175"/>
      <c r="AR334" s="176" t="s">
        <v>172</v>
      </c>
      <c r="AT334" s="176" t="s">
        <v>167</v>
      </c>
      <c r="AU334" s="176" t="s">
        <v>83</v>
      </c>
      <c r="AY334" s="3" t="s">
        <v>165</v>
      </c>
      <c r="BE334" s="177" t="n">
        <f aca="false">IF(N334="základní",J334,0)</f>
        <v>0</v>
      </c>
      <c r="BF334" s="177" t="n">
        <f aca="false">IF(N334="snížená",J334,0)</f>
        <v>0</v>
      </c>
      <c r="BG334" s="177" t="n">
        <f aca="false">IF(N334="zákl. přenesená",J334,0)</f>
        <v>0</v>
      </c>
      <c r="BH334" s="177" t="n">
        <f aca="false">IF(N334="sníž. přenesená",J334,0)</f>
        <v>0</v>
      </c>
      <c r="BI334" s="177" t="n">
        <f aca="false">IF(N334="nulová",J334,0)</f>
        <v>0</v>
      </c>
      <c r="BJ334" s="3" t="s">
        <v>81</v>
      </c>
      <c r="BK334" s="177" t="n">
        <f aca="false">ROUND(I334*H334,2)</f>
        <v>0</v>
      </c>
      <c r="BL334" s="3" t="s">
        <v>172</v>
      </c>
      <c r="BM334" s="176" t="s">
        <v>4098</v>
      </c>
    </row>
    <row r="335" s="178" customFormat="true" ht="12" hidden="false" customHeight="false" outlineLevel="0" collapsed="false">
      <c r="B335" s="179"/>
      <c r="D335" s="180" t="s">
        <v>174</v>
      </c>
      <c r="E335" s="181"/>
      <c r="F335" s="182" t="s">
        <v>4088</v>
      </c>
      <c r="H335" s="181"/>
      <c r="I335" s="183"/>
      <c r="L335" s="179"/>
      <c r="M335" s="184"/>
      <c r="N335" s="185"/>
      <c r="O335" s="185"/>
      <c r="P335" s="185"/>
      <c r="Q335" s="185"/>
      <c r="R335" s="185"/>
      <c r="S335" s="185"/>
      <c r="T335" s="185"/>
      <c r="U335" s="186"/>
      <c r="AT335" s="181" t="s">
        <v>174</v>
      </c>
      <c r="AU335" s="181" t="s">
        <v>83</v>
      </c>
      <c r="AV335" s="178" t="s">
        <v>81</v>
      </c>
      <c r="AW335" s="178" t="s">
        <v>176</v>
      </c>
      <c r="AX335" s="178" t="s">
        <v>73</v>
      </c>
      <c r="AY335" s="181" t="s">
        <v>165</v>
      </c>
    </row>
    <row r="336" s="187" customFormat="true" ht="12" hidden="false" customHeight="false" outlineLevel="0" collapsed="false">
      <c r="B336" s="188"/>
      <c r="D336" s="180" t="s">
        <v>174</v>
      </c>
      <c r="E336" s="189"/>
      <c r="F336" s="190" t="s">
        <v>4089</v>
      </c>
      <c r="H336" s="191" t="n">
        <v>18</v>
      </c>
      <c r="I336" s="192"/>
      <c r="L336" s="188"/>
      <c r="M336" s="193"/>
      <c r="N336" s="194"/>
      <c r="O336" s="194"/>
      <c r="P336" s="194"/>
      <c r="Q336" s="194"/>
      <c r="R336" s="194"/>
      <c r="S336" s="194"/>
      <c r="T336" s="194"/>
      <c r="U336" s="195"/>
      <c r="AT336" s="189" t="s">
        <v>174</v>
      </c>
      <c r="AU336" s="189" t="s">
        <v>83</v>
      </c>
      <c r="AV336" s="187" t="s">
        <v>83</v>
      </c>
      <c r="AW336" s="187" t="s">
        <v>176</v>
      </c>
      <c r="AX336" s="187" t="s">
        <v>73</v>
      </c>
      <c r="AY336" s="189" t="s">
        <v>165</v>
      </c>
    </row>
    <row r="337" s="196" customFormat="true" ht="12" hidden="false" customHeight="false" outlineLevel="0" collapsed="false">
      <c r="B337" s="197"/>
      <c r="D337" s="180" t="s">
        <v>174</v>
      </c>
      <c r="E337" s="198"/>
      <c r="F337" s="199" t="s">
        <v>178</v>
      </c>
      <c r="H337" s="200" t="n">
        <v>18</v>
      </c>
      <c r="I337" s="201"/>
      <c r="L337" s="197"/>
      <c r="M337" s="202"/>
      <c r="N337" s="203"/>
      <c r="O337" s="203"/>
      <c r="P337" s="203"/>
      <c r="Q337" s="203"/>
      <c r="R337" s="203"/>
      <c r="S337" s="203"/>
      <c r="T337" s="203"/>
      <c r="U337" s="204"/>
      <c r="AT337" s="198" t="s">
        <v>174</v>
      </c>
      <c r="AU337" s="198" t="s">
        <v>83</v>
      </c>
      <c r="AV337" s="196" t="s">
        <v>172</v>
      </c>
      <c r="AW337" s="196" t="s">
        <v>176</v>
      </c>
      <c r="AX337" s="196" t="s">
        <v>81</v>
      </c>
      <c r="AY337" s="198" t="s">
        <v>165</v>
      </c>
    </row>
    <row r="338" s="150" customFormat="true" ht="23" hidden="false" customHeight="true" outlineLevel="0" collapsed="false">
      <c r="B338" s="151"/>
      <c r="D338" s="152" t="s">
        <v>72</v>
      </c>
      <c r="E338" s="162" t="s">
        <v>1698</v>
      </c>
      <c r="F338" s="162" t="s">
        <v>1699</v>
      </c>
      <c r="I338" s="154"/>
      <c r="J338" s="163" t="n">
        <f aca="false">BK338</f>
        <v>0</v>
      </c>
      <c r="L338" s="151"/>
      <c r="M338" s="156"/>
      <c r="N338" s="157"/>
      <c r="O338" s="157"/>
      <c r="P338" s="158" t="n">
        <f aca="false">SUM(P339:P344)</f>
        <v>0</v>
      </c>
      <c r="Q338" s="157"/>
      <c r="R338" s="158" t="n">
        <f aca="false">SUM(R339:R344)</f>
        <v>0</v>
      </c>
      <c r="S338" s="157"/>
      <c r="T338" s="158" t="n">
        <f aca="false">SUM(T339:T344)</f>
        <v>0</v>
      </c>
      <c r="U338" s="159"/>
      <c r="AR338" s="152" t="s">
        <v>81</v>
      </c>
      <c r="AT338" s="160" t="s">
        <v>72</v>
      </c>
      <c r="AU338" s="160" t="s">
        <v>81</v>
      </c>
      <c r="AY338" s="152" t="s">
        <v>165</v>
      </c>
      <c r="BK338" s="161" t="n">
        <f aca="false">SUM(BK339:BK344)</f>
        <v>0</v>
      </c>
    </row>
    <row r="339" s="22" customFormat="true" ht="24" hidden="false" customHeight="true" outlineLevel="0" collapsed="false">
      <c r="B339" s="164"/>
      <c r="C339" s="165" t="s">
        <v>693</v>
      </c>
      <c r="D339" s="165" t="s">
        <v>167</v>
      </c>
      <c r="E339" s="166" t="s">
        <v>4099</v>
      </c>
      <c r="F339" s="167" t="s">
        <v>4100</v>
      </c>
      <c r="G339" s="168" t="s">
        <v>265</v>
      </c>
      <c r="H339" s="169" t="n">
        <v>56.823</v>
      </c>
      <c r="I339" s="170"/>
      <c r="J339" s="171" t="n">
        <f aca="false">ROUND(I339*H339,2)</f>
        <v>0</v>
      </c>
      <c r="K339" s="215" t="s">
        <v>171</v>
      </c>
      <c r="L339" s="23"/>
      <c r="M339" s="172"/>
      <c r="N339" s="173" t="s">
        <v>44</v>
      </c>
      <c r="O339" s="54"/>
      <c r="P339" s="174" t="n">
        <f aca="false">O339*H339</f>
        <v>0</v>
      </c>
      <c r="Q339" s="174" t="n">
        <v>0</v>
      </c>
      <c r="R339" s="174" t="n">
        <f aca="false">Q339*H339</f>
        <v>0</v>
      </c>
      <c r="S339" s="174" t="n">
        <v>0</v>
      </c>
      <c r="T339" s="174" t="n">
        <f aca="false">S339*H339</f>
        <v>0</v>
      </c>
      <c r="U339" s="175"/>
      <c r="AR339" s="176" t="s">
        <v>172</v>
      </c>
      <c r="AT339" s="176" t="s">
        <v>167</v>
      </c>
      <c r="AU339" s="176" t="s">
        <v>83</v>
      </c>
      <c r="AY339" s="3" t="s">
        <v>165</v>
      </c>
      <c r="BE339" s="177" t="n">
        <f aca="false">IF(N339="základní",J339,0)</f>
        <v>0</v>
      </c>
      <c r="BF339" s="177" t="n">
        <f aca="false">IF(N339="snížená",J339,0)</f>
        <v>0</v>
      </c>
      <c r="BG339" s="177" t="n">
        <f aca="false">IF(N339="zákl. přenesená",J339,0)</f>
        <v>0</v>
      </c>
      <c r="BH339" s="177" t="n">
        <f aca="false">IF(N339="sníž. přenesená",J339,0)</f>
        <v>0</v>
      </c>
      <c r="BI339" s="177" t="n">
        <f aca="false">IF(N339="nulová",J339,0)</f>
        <v>0</v>
      </c>
      <c r="BJ339" s="3" t="s">
        <v>81</v>
      </c>
      <c r="BK339" s="177" t="n">
        <f aca="false">ROUND(I339*H339,2)</f>
        <v>0</v>
      </c>
      <c r="BL339" s="3" t="s">
        <v>172</v>
      </c>
      <c r="BM339" s="176" t="s">
        <v>4101</v>
      </c>
    </row>
    <row r="340" s="22" customFormat="true" ht="24" hidden="false" customHeight="true" outlineLevel="0" collapsed="false">
      <c r="B340" s="164"/>
      <c r="C340" s="165" t="s">
        <v>697</v>
      </c>
      <c r="D340" s="165" t="s">
        <v>167</v>
      </c>
      <c r="E340" s="166" t="s">
        <v>1705</v>
      </c>
      <c r="F340" s="167" t="s">
        <v>1706</v>
      </c>
      <c r="G340" s="168" t="s">
        <v>265</v>
      </c>
      <c r="H340" s="169" t="n">
        <v>56.823</v>
      </c>
      <c r="I340" s="170"/>
      <c r="J340" s="171" t="n">
        <f aca="false">ROUND(I340*H340,2)</f>
        <v>0</v>
      </c>
      <c r="K340" s="215" t="s">
        <v>171</v>
      </c>
      <c r="L340" s="23"/>
      <c r="M340" s="172"/>
      <c r="N340" s="173" t="s">
        <v>44</v>
      </c>
      <c r="O340" s="54"/>
      <c r="P340" s="174" t="n">
        <f aca="false">O340*H340</f>
        <v>0</v>
      </c>
      <c r="Q340" s="174" t="n">
        <v>0</v>
      </c>
      <c r="R340" s="174" t="n">
        <f aca="false">Q340*H340</f>
        <v>0</v>
      </c>
      <c r="S340" s="174" t="n">
        <v>0</v>
      </c>
      <c r="T340" s="174" t="n">
        <f aca="false">S340*H340</f>
        <v>0</v>
      </c>
      <c r="U340" s="175"/>
      <c r="AR340" s="176" t="s">
        <v>172</v>
      </c>
      <c r="AT340" s="176" t="s">
        <v>167</v>
      </c>
      <c r="AU340" s="176" t="s">
        <v>83</v>
      </c>
      <c r="AY340" s="3" t="s">
        <v>165</v>
      </c>
      <c r="BE340" s="177" t="n">
        <f aca="false">IF(N340="základní",J340,0)</f>
        <v>0</v>
      </c>
      <c r="BF340" s="177" t="n">
        <f aca="false">IF(N340="snížená",J340,0)</f>
        <v>0</v>
      </c>
      <c r="BG340" s="177" t="n">
        <f aca="false">IF(N340="zákl. přenesená",J340,0)</f>
        <v>0</v>
      </c>
      <c r="BH340" s="177" t="n">
        <f aca="false">IF(N340="sníž. přenesená",J340,0)</f>
        <v>0</v>
      </c>
      <c r="BI340" s="177" t="n">
        <f aca="false">IF(N340="nulová",J340,0)</f>
        <v>0</v>
      </c>
      <c r="BJ340" s="3" t="s">
        <v>81</v>
      </c>
      <c r="BK340" s="177" t="n">
        <f aca="false">ROUND(I340*H340,2)</f>
        <v>0</v>
      </c>
      <c r="BL340" s="3" t="s">
        <v>172</v>
      </c>
      <c r="BM340" s="176" t="s">
        <v>4102</v>
      </c>
    </row>
    <row r="341" s="22" customFormat="true" ht="24" hidden="false" customHeight="true" outlineLevel="0" collapsed="false">
      <c r="B341" s="164"/>
      <c r="C341" s="165" t="s">
        <v>702</v>
      </c>
      <c r="D341" s="165" t="s">
        <v>167</v>
      </c>
      <c r="E341" s="166" t="s">
        <v>1709</v>
      </c>
      <c r="F341" s="167" t="s">
        <v>1710</v>
      </c>
      <c r="G341" s="168" t="s">
        <v>265</v>
      </c>
      <c r="H341" s="169" t="n">
        <v>909.168</v>
      </c>
      <c r="I341" s="170"/>
      <c r="J341" s="171" t="n">
        <f aca="false">ROUND(I341*H341,2)</f>
        <v>0</v>
      </c>
      <c r="K341" s="215" t="s">
        <v>171</v>
      </c>
      <c r="L341" s="23"/>
      <c r="M341" s="172"/>
      <c r="N341" s="173" t="s">
        <v>44</v>
      </c>
      <c r="O341" s="54"/>
      <c r="P341" s="174" t="n">
        <f aca="false">O341*H341</f>
        <v>0</v>
      </c>
      <c r="Q341" s="174" t="n">
        <v>0</v>
      </c>
      <c r="R341" s="174" t="n">
        <f aca="false">Q341*H341</f>
        <v>0</v>
      </c>
      <c r="S341" s="174" t="n">
        <v>0</v>
      </c>
      <c r="T341" s="174" t="n">
        <f aca="false">S341*H341</f>
        <v>0</v>
      </c>
      <c r="U341" s="175"/>
      <c r="AR341" s="176" t="s">
        <v>172</v>
      </c>
      <c r="AT341" s="176" t="s">
        <v>167</v>
      </c>
      <c r="AU341" s="176" t="s">
        <v>83</v>
      </c>
      <c r="AY341" s="3" t="s">
        <v>165</v>
      </c>
      <c r="BE341" s="177" t="n">
        <f aca="false">IF(N341="základní",J341,0)</f>
        <v>0</v>
      </c>
      <c r="BF341" s="177" t="n">
        <f aca="false">IF(N341="snížená",J341,0)</f>
        <v>0</v>
      </c>
      <c r="BG341" s="177" t="n">
        <f aca="false">IF(N341="zákl. přenesená",J341,0)</f>
        <v>0</v>
      </c>
      <c r="BH341" s="177" t="n">
        <f aca="false">IF(N341="sníž. přenesená",J341,0)</f>
        <v>0</v>
      </c>
      <c r="BI341" s="177" t="n">
        <f aca="false">IF(N341="nulová",J341,0)</f>
        <v>0</v>
      </c>
      <c r="BJ341" s="3" t="s">
        <v>81</v>
      </c>
      <c r="BK341" s="177" t="n">
        <f aca="false">ROUND(I341*H341,2)</f>
        <v>0</v>
      </c>
      <c r="BL341" s="3" t="s">
        <v>172</v>
      </c>
      <c r="BM341" s="176" t="s">
        <v>4103</v>
      </c>
    </row>
    <row r="342" s="187" customFormat="true" ht="12" hidden="false" customHeight="false" outlineLevel="0" collapsed="false">
      <c r="B342" s="188"/>
      <c r="D342" s="180" t="s">
        <v>174</v>
      </c>
      <c r="E342" s="189"/>
      <c r="F342" s="190" t="s">
        <v>4104</v>
      </c>
      <c r="H342" s="191" t="n">
        <v>909.168</v>
      </c>
      <c r="I342" s="192"/>
      <c r="L342" s="188"/>
      <c r="M342" s="193"/>
      <c r="N342" s="194"/>
      <c r="O342" s="194"/>
      <c r="P342" s="194"/>
      <c r="Q342" s="194"/>
      <c r="R342" s="194"/>
      <c r="S342" s="194"/>
      <c r="T342" s="194"/>
      <c r="U342" s="195"/>
      <c r="AT342" s="189" t="s">
        <v>174</v>
      </c>
      <c r="AU342" s="189" t="s">
        <v>83</v>
      </c>
      <c r="AV342" s="187" t="s">
        <v>83</v>
      </c>
      <c r="AW342" s="187" t="s">
        <v>176</v>
      </c>
      <c r="AX342" s="187" t="s">
        <v>73</v>
      </c>
      <c r="AY342" s="189" t="s">
        <v>165</v>
      </c>
    </row>
    <row r="343" s="196" customFormat="true" ht="12" hidden="false" customHeight="false" outlineLevel="0" collapsed="false">
      <c r="B343" s="197"/>
      <c r="D343" s="180" t="s">
        <v>174</v>
      </c>
      <c r="E343" s="198"/>
      <c r="F343" s="199" t="s">
        <v>178</v>
      </c>
      <c r="H343" s="200" t="n">
        <v>909.168</v>
      </c>
      <c r="I343" s="201"/>
      <c r="L343" s="197"/>
      <c r="M343" s="202"/>
      <c r="N343" s="203"/>
      <c r="O343" s="203"/>
      <c r="P343" s="203"/>
      <c r="Q343" s="203"/>
      <c r="R343" s="203"/>
      <c r="S343" s="203"/>
      <c r="T343" s="203"/>
      <c r="U343" s="204"/>
      <c r="AT343" s="198" t="s">
        <v>174</v>
      </c>
      <c r="AU343" s="198" t="s">
        <v>83</v>
      </c>
      <c r="AV343" s="196" t="s">
        <v>172</v>
      </c>
      <c r="AW343" s="196" t="s">
        <v>176</v>
      </c>
      <c r="AX343" s="196" t="s">
        <v>81</v>
      </c>
      <c r="AY343" s="198" t="s">
        <v>165</v>
      </c>
    </row>
    <row r="344" s="22" customFormat="true" ht="24" hidden="false" customHeight="true" outlineLevel="0" collapsed="false">
      <c r="B344" s="164"/>
      <c r="C344" s="165" t="s">
        <v>709</v>
      </c>
      <c r="D344" s="165" t="s">
        <v>167</v>
      </c>
      <c r="E344" s="166" t="s">
        <v>1714</v>
      </c>
      <c r="F344" s="167" t="s">
        <v>1715</v>
      </c>
      <c r="G344" s="168" t="s">
        <v>265</v>
      </c>
      <c r="H344" s="169" t="n">
        <v>56.823</v>
      </c>
      <c r="I344" s="170"/>
      <c r="J344" s="171" t="n">
        <f aca="false">ROUND(I344*H344,2)</f>
        <v>0</v>
      </c>
      <c r="K344" s="215" t="s">
        <v>171</v>
      </c>
      <c r="L344" s="23"/>
      <c r="M344" s="172"/>
      <c r="N344" s="173" t="s">
        <v>44</v>
      </c>
      <c r="O344" s="54"/>
      <c r="P344" s="174" t="n">
        <f aca="false">O344*H344</f>
        <v>0</v>
      </c>
      <c r="Q344" s="174" t="n">
        <v>0</v>
      </c>
      <c r="R344" s="174" t="n">
        <f aca="false">Q344*H344</f>
        <v>0</v>
      </c>
      <c r="S344" s="174" t="n">
        <v>0</v>
      </c>
      <c r="T344" s="174" t="n">
        <f aca="false">S344*H344</f>
        <v>0</v>
      </c>
      <c r="U344" s="175"/>
      <c r="AR344" s="176" t="s">
        <v>172</v>
      </c>
      <c r="AT344" s="176" t="s">
        <v>167</v>
      </c>
      <c r="AU344" s="176" t="s">
        <v>83</v>
      </c>
      <c r="AY344" s="3" t="s">
        <v>165</v>
      </c>
      <c r="BE344" s="177" t="n">
        <f aca="false">IF(N344="základní",J344,0)</f>
        <v>0</v>
      </c>
      <c r="BF344" s="177" t="n">
        <f aca="false">IF(N344="snížená",J344,0)</f>
        <v>0</v>
      </c>
      <c r="BG344" s="177" t="n">
        <f aca="false">IF(N344="zákl. přenesená",J344,0)</f>
        <v>0</v>
      </c>
      <c r="BH344" s="177" t="n">
        <f aca="false">IF(N344="sníž. přenesená",J344,0)</f>
        <v>0</v>
      </c>
      <c r="BI344" s="177" t="n">
        <f aca="false">IF(N344="nulová",J344,0)</f>
        <v>0</v>
      </c>
      <c r="BJ344" s="3" t="s">
        <v>81</v>
      </c>
      <c r="BK344" s="177" t="n">
        <f aca="false">ROUND(I344*H344,2)</f>
        <v>0</v>
      </c>
      <c r="BL344" s="3" t="s">
        <v>172</v>
      </c>
      <c r="BM344" s="176" t="s">
        <v>4105</v>
      </c>
    </row>
    <row r="345" s="150" customFormat="true" ht="23" hidden="false" customHeight="true" outlineLevel="0" collapsed="false">
      <c r="B345" s="151"/>
      <c r="D345" s="152" t="s">
        <v>72</v>
      </c>
      <c r="E345" s="162" t="s">
        <v>1770</v>
      </c>
      <c r="F345" s="162" t="s">
        <v>1771</v>
      </c>
      <c r="I345" s="154"/>
      <c r="J345" s="163" t="n">
        <f aca="false">BK345</f>
        <v>0</v>
      </c>
      <c r="L345" s="151"/>
      <c r="M345" s="156"/>
      <c r="N345" s="157"/>
      <c r="O345" s="157"/>
      <c r="P345" s="158" t="n">
        <f aca="false">P346</f>
        <v>0</v>
      </c>
      <c r="Q345" s="157"/>
      <c r="R345" s="158" t="n">
        <f aca="false">R346</f>
        <v>0</v>
      </c>
      <c r="S345" s="157"/>
      <c r="T345" s="158" t="n">
        <f aca="false">T346</f>
        <v>0</v>
      </c>
      <c r="U345" s="159"/>
      <c r="AR345" s="152" t="s">
        <v>81</v>
      </c>
      <c r="AT345" s="160" t="s">
        <v>72</v>
      </c>
      <c r="AU345" s="160" t="s">
        <v>81</v>
      </c>
      <c r="AY345" s="152" t="s">
        <v>165</v>
      </c>
      <c r="BK345" s="161" t="n">
        <f aca="false">BK346</f>
        <v>0</v>
      </c>
    </row>
    <row r="346" s="22" customFormat="true" ht="24" hidden="false" customHeight="true" outlineLevel="0" collapsed="false">
      <c r="B346" s="164"/>
      <c r="C346" s="165" t="s">
        <v>717</v>
      </c>
      <c r="D346" s="165" t="s">
        <v>167</v>
      </c>
      <c r="E346" s="166" t="s">
        <v>4106</v>
      </c>
      <c r="F346" s="167" t="s">
        <v>4107</v>
      </c>
      <c r="G346" s="168" t="s">
        <v>265</v>
      </c>
      <c r="H346" s="169" t="n">
        <v>663.056</v>
      </c>
      <c r="I346" s="170"/>
      <c r="J346" s="171" t="n">
        <f aca="false">ROUND(I346*H346,2)</f>
        <v>0</v>
      </c>
      <c r="K346" s="215" t="s">
        <v>171</v>
      </c>
      <c r="L346" s="23"/>
      <c r="M346" s="172"/>
      <c r="N346" s="173" t="s">
        <v>44</v>
      </c>
      <c r="O346" s="54"/>
      <c r="P346" s="174" t="n">
        <f aca="false">O346*H346</f>
        <v>0</v>
      </c>
      <c r="Q346" s="174" t="n">
        <v>0</v>
      </c>
      <c r="R346" s="174" t="n">
        <f aca="false">Q346*H346</f>
        <v>0</v>
      </c>
      <c r="S346" s="174" t="n">
        <v>0</v>
      </c>
      <c r="T346" s="174" t="n">
        <f aca="false">S346*H346</f>
        <v>0</v>
      </c>
      <c r="U346" s="175"/>
      <c r="AR346" s="176" t="s">
        <v>172</v>
      </c>
      <c r="AT346" s="176" t="s">
        <v>167</v>
      </c>
      <c r="AU346" s="176" t="s">
        <v>83</v>
      </c>
      <c r="AY346" s="3" t="s">
        <v>165</v>
      </c>
      <c r="BE346" s="177" t="n">
        <f aca="false">IF(N346="základní",J346,0)</f>
        <v>0</v>
      </c>
      <c r="BF346" s="177" t="n">
        <f aca="false">IF(N346="snížená",J346,0)</f>
        <v>0</v>
      </c>
      <c r="BG346" s="177" t="n">
        <f aca="false">IF(N346="zákl. přenesená",J346,0)</f>
        <v>0</v>
      </c>
      <c r="BH346" s="177" t="n">
        <f aca="false">IF(N346="sníž. přenesená",J346,0)</f>
        <v>0</v>
      </c>
      <c r="BI346" s="177" t="n">
        <f aca="false">IF(N346="nulová",J346,0)</f>
        <v>0</v>
      </c>
      <c r="BJ346" s="3" t="s">
        <v>81</v>
      </c>
      <c r="BK346" s="177" t="n">
        <f aca="false">ROUND(I346*H346,2)</f>
        <v>0</v>
      </c>
      <c r="BL346" s="3" t="s">
        <v>172</v>
      </c>
      <c r="BM346" s="176" t="s">
        <v>4108</v>
      </c>
    </row>
    <row r="347" s="150" customFormat="true" ht="26" hidden="false" customHeight="true" outlineLevel="0" collapsed="false">
      <c r="B347" s="151"/>
      <c r="D347" s="152" t="s">
        <v>72</v>
      </c>
      <c r="E347" s="153" t="s">
        <v>1776</v>
      </c>
      <c r="F347" s="153" t="s">
        <v>1777</v>
      </c>
      <c r="I347" s="154"/>
      <c r="J347" s="155" t="n">
        <f aca="false">BK347</f>
        <v>0</v>
      </c>
      <c r="L347" s="151"/>
      <c r="M347" s="156"/>
      <c r="N347" s="157"/>
      <c r="O347" s="157"/>
      <c r="P347" s="158" t="n">
        <f aca="false">P348+P358</f>
        <v>0</v>
      </c>
      <c r="Q347" s="157"/>
      <c r="R347" s="158" t="n">
        <f aca="false">R348+R358</f>
        <v>0.6789462</v>
      </c>
      <c r="S347" s="157"/>
      <c r="T347" s="158" t="n">
        <f aca="false">T348+T358</f>
        <v>0.918</v>
      </c>
      <c r="U347" s="159"/>
      <c r="AR347" s="152" t="s">
        <v>83</v>
      </c>
      <c r="AT347" s="160" t="s">
        <v>72</v>
      </c>
      <c r="AU347" s="160" t="s">
        <v>73</v>
      </c>
      <c r="AY347" s="152" t="s">
        <v>165</v>
      </c>
      <c r="BK347" s="161" t="n">
        <f aca="false">BK348+BK358</f>
        <v>0</v>
      </c>
    </row>
    <row r="348" s="150" customFormat="true" ht="23" hidden="false" customHeight="true" outlineLevel="0" collapsed="false">
      <c r="B348" s="151"/>
      <c r="D348" s="152" t="s">
        <v>72</v>
      </c>
      <c r="E348" s="162" t="s">
        <v>1778</v>
      </c>
      <c r="F348" s="162" t="s">
        <v>1779</v>
      </c>
      <c r="I348" s="154"/>
      <c r="J348" s="163" t="n">
        <f aca="false">BK348</f>
        <v>0</v>
      </c>
      <c r="L348" s="151"/>
      <c r="M348" s="156"/>
      <c r="N348" s="157"/>
      <c r="O348" s="157"/>
      <c r="P348" s="158" t="n">
        <f aca="false">SUM(P349:P357)</f>
        <v>0</v>
      </c>
      <c r="Q348" s="157"/>
      <c r="R348" s="158" t="n">
        <f aca="false">SUM(R349:R357)</f>
        <v>0.074218</v>
      </c>
      <c r="S348" s="157"/>
      <c r="T348" s="158" t="n">
        <f aca="false">SUM(T349:T357)</f>
        <v>0</v>
      </c>
      <c r="U348" s="159"/>
      <c r="AR348" s="152" t="s">
        <v>83</v>
      </c>
      <c r="AT348" s="160" t="s">
        <v>72</v>
      </c>
      <c r="AU348" s="160" t="s">
        <v>81</v>
      </c>
      <c r="AY348" s="152" t="s">
        <v>165</v>
      </c>
      <c r="BK348" s="161" t="n">
        <f aca="false">SUM(BK349:BK357)</f>
        <v>0</v>
      </c>
    </row>
    <row r="349" s="22" customFormat="true" ht="24" hidden="false" customHeight="true" outlineLevel="0" collapsed="false">
      <c r="B349" s="164"/>
      <c r="C349" s="165" t="s">
        <v>724</v>
      </c>
      <c r="D349" s="165" t="s">
        <v>167</v>
      </c>
      <c r="E349" s="166" t="s">
        <v>4109</v>
      </c>
      <c r="F349" s="167" t="s">
        <v>4110</v>
      </c>
      <c r="G349" s="168" t="s">
        <v>170</v>
      </c>
      <c r="H349" s="169" t="n">
        <v>14.2</v>
      </c>
      <c r="I349" s="170"/>
      <c r="J349" s="171" t="n">
        <f aca="false">ROUND(I349*H349,2)</f>
        <v>0</v>
      </c>
      <c r="K349" s="215" t="s">
        <v>171</v>
      </c>
      <c r="L349" s="23"/>
      <c r="M349" s="172"/>
      <c r="N349" s="173" t="s">
        <v>44</v>
      </c>
      <c r="O349" s="54"/>
      <c r="P349" s="174" t="n">
        <f aca="false">O349*H349</f>
        <v>0</v>
      </c>
      <c r="Q349" s="174" t="n">
        <v>0.00079</v>
      </c>
      <c r="R349" s="174" t="n">
        <f aca="false">Q349*H349</f>
        <v>0.011218</v>
      </c>
      <c r="S349" s="174" t="n">
        <v>0</v>
      </c>
      <c r="T349" s="174" t="n">
        <f aca="false">S349*H349</f>
        <v>0</v>
      </c>
      <c r="U349" s="175"/>
      <c r="AR349" s="176" t="s">
        <v>273</v>
      </c>
      <c r="AT349" s="176" t="s">
        <v>167</v>
      </c>
      <c r="AU349" s="176" t="s">
        <v>83</v>
      </c>
      <c r="AY349" s="3" t="s">
        <v>165</v>
      </c>
      <c r="BE349" s="177" t="n">
        <f aca="false">IF(N349="základní",J349,0)</f>
        <v>0</v>
      </c>
      <c r="BF349" s="177" t="n">
        <f aca="false">IF(N349="snížená",J349,0)</f>
        <v>0</v>
      </c>
      <c r="BG349" s="177" t="n">
        <f aca="false">IF(N349="zákl. přenesená",J349,0)</f>
        <v>0</v>
      </c>
      <c r="BH349" s="177" t="n">
        <f aca="false">IF(N349="sníž. přenesená",J349,0)</f>
        <v>0</v>
      </c>
      <c r="BI349" s="177" t="n">
        <f aca="false">IF(N349="nulová",J349,0)</f>
        <v>0</v>
      </c>
      <c r="BJ349" s="3" t="s">
        <v>81</v>
      </c>
      <c r="BK349" s="177" t="n">
        <f aca="false">ROUND(I349*H349,2)</f>
        <v>0</v>
      </c>
      <c r="BL349" s="3" t="s">
        <v>273</v>
      </c>
      <c r="BM349" s="176" t="s">
        <v>4111</v>
      </c>
    </row>
    <row r="350" s="178" customFormat="true" ht="12" hidden="false" customHeight="false" outlineLevel="0" collapsed="false">
      <c r="B350" s="179"/>
      <c r="D350" s="180" t="s">
        <v>174</v>
      </c>
      <c r="E350" s="181"/>
      <c r="F350" s="182" t="s">
        <v>4112</v>
      </c>
      <c r="H350" s="181"/>
      <c r="I350" s="183"/>
      <c r="L350" s="179"/>
      <c r="M350" s="184"/>
      <c r="N350" s="185"/>
      <c r="O350" s="185"/>
      <c r="P350" s="185"/>
      <c r="Q350" s="185"/>
      <c r="R350" s="185"/>
      <c r="S350" s="185"/>
      <c r="T350" s="185"/>
      <c r="U350" s="186"/>
      <c r="AT350" s="181" t="s">
        <v>174</v>
      </c>
      <c r="AU350" s="181" t="s">
        <v>83</v>
      </c>
      <c r="AV350" s="178" t="s">
        <v>81</v>
      </c>
      <c r="AW350" s="178" t="s">
        <v>176</v>
      </c>
      <c r="AX350" s="178" t="s">
        <v>73</v>
      </c>
      <c r="AY350" s="181" t="s">
        <v>165</v>
      </c>
    </row>
    <row r="351" s="187" customFormat="true" ht="12" hidden="false" customHeight="false" outlineLevel="0" collapsed="false">
      <c r="B351" s="188"/>
      <c r="D351" s="180" t="s">
        <v>174</v>
      </c>
      <c r="E351" s="189"/>
      <c r="F351" s="190" t="s">
        <v>4113</v>
      </c>
      <c r="H351" s="191" t="n">
        <v>14.2</v>
      </c>
      <c r="I351" s="192"/>
      <c r="L351" s="188"/>
      <c r="M351" s="193"/>
      <c r="N351" s="194"/>
      <c r="O351" s="194"/>
      <c r="P351" s="194"/>
      <c r="Q351" s="194"/>
      <c r="R351" s="194"/>
      <c r="S351" s="194"/>
      <c r="T351" s="194"/>
      <c r="U351" s="195"/>
      <c r="AT351" s="189" t="s">
        <v>174</v>
      </c>
      <c r="AU351" s="189" t="s">
        <v>83</v>
      </c>
      <c r="AV351" s="187" t="s">
        <v>83</v>
      </c>
      <c r="AW351" s="187" t="s">
        <v>176</v>
      </c>
      <c r="AX351" s="187" t="s">
        <v>73</v>
      </c>
      <c r="AY351" s="189" t="s">
        <v>165</v>
      </c>
    </row>
    <row r="352" s="196" customFormat="true" ht="12" hidden="false" customHeight="false" outlineLevel="0" collapsed="false">
      <c r="B352" s="197"/>
      <c r="D352" s="180" t="s">
        <v>174</v>
      </c>
      <c r="E352" s="198"/>
      <c r="F352" s="199" t="s">
        <v>178</v>
      </c>
      <c r="H352" s="200" t="n">
        <v>14.2</v>
      </c>
      <c r="I352" s="201"/>
      <c r="L352" s="197"/>
      <c r="M352" s="202"/>
      <c r="N352" s="203"/>
      <c r="O352" s="203"/>
      <c r="P352" s="203"/>
      <c r="Q352" s="203"/>
      <c r="R352" s="203"/>
      <c r="S352" s="203"/>
      <c r="T352" s="203"/>
      <c r="U352" s="204"/>
      <c r="AT352" s="198" t="s">
        <v>174</v>
      </c>
      <c r="AU352" s="198" t="s">
        <v>83</v>
      </c>
      <c r="AV352" s="196" t="s">
        <v>172</v>
      </c>
      <c r="AW352" s="196" t="s">
        <v>176</v>
      </c>
      <c r="AX352" s="196" t="s">
        <v>81</v>
      </c>
      <c r="AY352" s="198" t="s">
        <v>165</v>
      </c>
    </row>
    <row r="353" s="22" customFormat="true" ht="24" hidden="false" customHeight="true" outlineLevel="0" collapsed="false">
      <c r="B353" s="164"/>
      <c r="C353" s="165" t="s">
        <v>728</v>
      </c>
      <c r="D353" s="165" t="s">
        <v>167</v>
      </c>
      <c r="E353" s="166" t="s">
        <v>1857</v>
      </c>
      <c r="F353" s="167" t="s">
        <v>1858</v>
      </c>
      <c r="G353" s="168" t="s">
        <v>170</v>
      </c>
      <c r="H353" s="169" t="n">
        <v>18</v>
      </c>
      <c r="I353" s="170"/>
      <c r="J353" s="171" t="n">
        <f aca="false">ROUND(I353*H353,2)</f>
        <v>0</v>
      </c>
      <c r="K353" s="215" t="s">
        <v>171</v>
      </c>
      <c r="L353" s="23"/>
      <c r="M353" s="172"/>
      <c r="N353" s="173" t="s">
        <v>44</v>
      </c>
      <c r="O353" s="54"/>
      <c r="P353" s="174" t="n">
        <f aca="false">O353*H353</f>
        <v>0</v>
      </c>
      <c r="Q353" s="174" t="n">
        <v>0.0035</v>
      </c>
      <c r="R353" s="174" t="n">
        <f aca="false">Q353*H353</f>
        <v>0.063</v>
      </c>
      <c r="S353" s="174" t="n">
        <v>0</v>
      </c>
      <c r="T353" s="174" t="n">
        <f aca="false">S353*H353</f>
        <v>0</v>
      </c>
      <c r="U353" s="175"/>
      <c r="AR353" s="176" t="s">
        <v>273</v>
      </c>
      <c r="AT353" s="176" t="s">
        <v>167</v>
      </c>
      <c r="AU353" s="176" t="s">
        <v>83</v>
      </c>
      <c r="AY353" s="3" t="s">
        <v>165</v>
      </c>
      <c r="BE353" s="177" t="n">
        <f aca="false">IF(N353="základní",J353,0)</f>
        <v>0</v>
      </c>
      <c r="BF353" s="177" t="n">
        <f aca="false">IF(N353="snížená",J353,0)</f>
        <v>0</v>
      </c>
      <c r="BG353" s="177" t="n">
        <f aca="false">IF(N353="zákl. přenesená",J353,0)</f>
        <v>0</v>
      </c>
      <c r="BH353" s="177" t="n">
        <f aca="false">IF(N353="sníž. přenesená",J353,0)</f>
        <v>0</v>
      </c>
      <c r="BI353" s="177" t="n">
        <f aca="false">IF(N353="nulová",J353,0)</f>
        <v>0</v>
      </c>
      <c r="BJ353" s="3" t="s">
        <v>81</v>
      </c>
      <c r="BK353" s="177" t="n">
        <f aca="false">ROUND(I353*H353,2)</f>
        <v>0</v>
      </c>
      <c r="BL353" s="3" t="s">
        <v>273</v>
      </c>
      <c r="BM353" s="176" t="s">
        <v>4114</v>
      </c>
    </row>
    <row r="354" s="178" customFormat="true" ht="24" hidden="false" customHeight="false" outlineLevel="0" collapsed="false">
      <c r="B354" s="179"/>
      <c r="D354" s="180" t="s">
        <v>174</v>
      </c>
      <c r="E354" s="181"/>
      <c r="F354" s="182" t="s">
        <v>4115</v>
      </c>
      <c r="H354" s="181"/>
      <c r="I354" s="183"/>
      <c r="L354" s="179"/>
      <c r="M354" s="184"/>
      <c r="N354" s="185"/>
      <c r="O354" s="185"/>
      <c r="P354" s="185"/>
      <c r="Q354" s="185"/>
      <c r="R354" s="185"/>
      <c r="S354" s="185"/>
      <c r="T354" s="185"/>
      <c r="U354" s="186"/>
      <c r="AT354" s="181" t="s">
        <v>174</v>
      </c>
      <c r="AU354" s="181" t="s">
        <v>83</v>
      </c>
      <c r="AV354" s="178" t="s">
        <v>81</v>
      </c>
      <c r="AW354" s="178" t="s">
        <v>176</v>
      </c>
      <c r="AX354" s="178" t="s">
        <v>73</v>
      </c>
      <c r="AY354" s="181" t="s">
        <v>165</v>
      </c>
    </row>
    <row r="355" s="187" customFormat="true" ht="12" hidden="false" customHeight="false" outlineLevel="0" collapsed="false">
      <c r="B355" s="188"/>
      <c r="D355" s="180" t="s">
        <v>174</v>
      </c>
      <c r="E355" s="189"/>
      <c r="F355" s="190" t="s">
        <v>4089</v>
      </c>
      <c r="H355" s="191" t="n">
        <v>18</v>
      </c>
      <c r="I355" s="192"/>
      <c r="L355" s="188"/>
      <c r="M355" s="193"/>
      <c r="N355" s="194"/>
      <c r="O355" s="194"/>
      <c r="P355" s="194"/>
      <c r="Q355" s="194"/>
      <c r="R355" s="194"/>
      <c r="S355" s="194"/>
      <c r="T355" s="194"/>
      <c r="U355" s="195"/>
      <c r="AT355" s="189" t="s">
        <v>174</v>
      </c>
      <c r="AU355" s="189" t="s">
        <v>83</v>
      </c>
      <c r="AV355" s="187" t="s">
        <v>83</v>
      </c>
      <c r="AW355" s="187" t="s">
        <v>176</v>
      </c>
      <c r="AX355" s="187" t="s">
        <v>73</v>
      </c>
      <c r="AY355" s="189" t="s">
        <v>165</v>
      </c>
    </row>
    <row r="356" s="196" customFormat="true" ht="12" hidden="false" customHeight="false" outlineLevel="0" collapsed="false">
      <c r="B356" s="197"/>
      <c r="D356" s="180" t="s">
        <v>174</v>
      </c>
      <c r="E356" s="198"/>
      <c r="F356" s="199" t="s">
        <v>178</v>
      </c>
      <c r="H356" s="200" t="n">
        <v>18</v>
      </c>
      <c r="I356" s="201"/>
      <c r="L356" s="197"/>
      <c r="M356" s="202"/>
      <c r="N356" s="203"/>
      <c r="O356" s="203"/>
      <c r="P356" s="203"/>
      <c r="Q356" s="203"/>
      <c r="R356" s="203"/>
      <c r="S356" s="203"/>
      <c r="T356" s="203"/>
      <c r="U356" s="204"/>
      <c r="AT356" s="198" t="s">
        <v>174</v>
      </c>
      <c r="AU356" s="198" t="s">
        <v>83</v>
      </c>
      <c r="AV356" s="196" t="s">
        <v>172</v>
      </c>
      <c r="AW356" s="196" t="s">
        <v>176</v>
      </c>
      <c r="AX356" s="196" t="s">
        <v>81</v>
      </c>
      <c r="AY356" s="198" t="s">
        <v>165</v>
      </c>
    </row>
    <row r="357" s="22" customFormat="true" ht="48" hidden="false" customHeight="true" outlineLevel="0" collapsed="false">
      <c r="B357" s="164"/>
      <c r="C357" s="165" t="s">
        <v>734</v>
      </c>
      <c r="D357" s="165" t="s">
        <v>167</v>
      </c>
      <c r="E357" s="166" t="s">
        <v>4116</v>
      </c>
      <c r="F357" s="167" t="s">
        <v>4117</v>
      </c>
      <c r="G357" s="168" t="s">
        <v>265</v>
      </c>
      <c r="H357" s="169" t="n">
        <v>0.074</v>
      </c>
      <c r="I357" s="170"/>
      <c r="J357" s="171" t="n">
        <f aca="false">ROUND(I357*H357,2)</f>
        <v>0</v>
      </c>
      <c r="K357" s="167" t="s">
        <v>171</v>
      </c>
      <c r="L357" s="23"/>
      <c r="M357" s="172"/>
      <c r="N357" s="173" t="s">
        <v>44</v>
      </c>
      <c r="O357" s="54"/>
      <c r="P357" s="174" t="n">
        <f aca="false">O357*H357</f>
        <v>0</v>
      </c>
      <c r="Q357" s="174" t="n">
        <v>0</v>
      </c>
      <c r="R357" s="174" t="n">
        <f aca="false">Q357*H357</f>
        <v>0</v>
      </c>
      <c r="S357" s="174" t="n">
        <v>0</v>
      </c>
      <c r="T357" s="174" t="n">
        <f aca="false">S357*H357</f>
        <v>0</v>
      </c>
      <c r="U357" s="175"/>
      <c r="AR357" s="176" t="s">
        <v>273</v>
      </c>
      <c r="AT357" s="176" t="s">
        <v>167</v>
      </c>
      <c r="AU357" s="176" t="s">
        <v>83</v>
      </c>
      <c r="AY357" s="3" t="s">
        <v>165</v>
      </c>
      <c r="BE357" s="177" t="n">
        <f aca="false">IF(N357="základní",J357,0)</f>
        <v>0</v>
      </c>
      <c r="BF357" s="177" t="n">
        <f aca="false">IF(N357="snížená",J357,0)</f>
        <v>0</v>
      </c>
      <c r="BG357" s="177" t="n">
        <f aca="false">IF(N357="zákl. přenesená",J357,0)</f>
        <v>0</v>
      </c>
      <c r="BH357" s="177" t="n">
        <f aca="false">IF(N357="sníž. přenesená",J357,0)</f>
        <v>0</v>
      </c>
      <c r="BI357" s="177" t="n">
        <f aca="false">IF(N357="nulová",J357,0)</f>
        <v>0</v>
      </c>
      <c r="BJ357" s="3" t="s">
        <v>81</v>
      </c>
      <c r="BK357" s="177" t="n">
        <f aca="false">ROUND(I357*H357,2)</f>
        <v>0</v>
      </c>
      <c r="BL357" s="3" t="s">
        <v>273</v>
      </c>
      <c r="BM357" s="176" t="s">
        <v>4118</v>
      </c>
    </row>
    <row r="358" s="150" customFormat="true" ht="23" hidden="false" customHeight="true" outlineLevel="0" collapsed="false">
      <c r="B358" s="151"/>
      <c r="D358" s="152" t="s">
        <v>72</v>
      </c>
      <c r="E358" s="162" t="s">
        <v>2499</v>
      </c>
      <c r="F358" s="162" t="s">
        <v>2500</v>
      </c>
      <c r="I358" s="154"/>
      <c r="J358" s="163" t="n">
        <f aca="false">BK358</f>
        <v>0</v>
      </c>
      <c r="L358" s="151"/>
      <c r="M358" s="156"/>
      <c r="N358" s="157"/>
      <c r="O358" s="157"/>
      <c r="P358" s="158" t="n">
        <f aca="false">SUM(P359:P395)</f>
        <v>0</v>
      </c>
      <c r="Q358" s="157"/>
      <c r="R358" s="158" t="n">
        <f aca="false">SUM(R359:R395)</f>
        <v>0.6047282</v>
      </c>
      <c r="S358" s="157"/>
      <c r="T358" s="158" t="n">
        <f aca="false">SUM(T359:T395)</f>
        <v>0.918</v>
      </c>
      <c r="U358" s="159"/>
      <c r="AR358" s="152" t="s">
        <v>83</v>
      </c>
      <c r="AT358" s="160" t="s">
        <v>72</v>
      </c>
      <c r="AU358" s="160" t="s">
        <v>81</v>
      </c>
      <c r="AY358" s="152" t="s">
        <v>165</v>
      </c>
      <c r="BK358" s="161" t="n">
        <f aca="false">SUM(BK359:BK395)</f>
        <v>0</v>
      </c>
    </row>
    <row r="359" s="22" customFormat="true" ht="24" hidden="false" customHeight="true" outlineLevel="0" collapsed="false">
      <c r="B359" s="164"/>
      <c r="C359" s="165" t="s">
        <v>745</v>
      </c>
      <c r="D359" s="165" t="s">
        <v>167</v>
      </c>
      <c r="E359" s="166" t="s">
        <v>4119</v>
      </c>
      <c r="F359" s="167" t="s">
        <v>4120</v>
      </c>
      <c r="G359" s="168" t="s">
        <v>170</v>
      </c>
      <c r="H359" s="169" t="n">
        <v>54</v>
      </c>
      <c r="I359" s="170"/>
      <c r="J359" s="171" t="n">
        <f aca="false">ROUND(I359*H359,2)</f>
        <v>0</v>
      </c>
      <c r="K359" s="167" t="s">
        <v>171</v>
      </c>
      <c r="L359" s="23"/>
      <c r="M359" s="172"/>
      <c r="N359" s="173" t="s">
        <v>44</v>
      </c>
      <c r="O359" s="54"/>
      <c r="P359" s="174" t="n">
        <f aca="false">O359*H359</f>
        <v>0</v>
      </c>
      <c r="Q359" s="174" t="n">
        <v>0</v>
      </c>
      <c r="R359" s="174" t="n">
        <f aca="false">Q359*H359</f>
        <v>0</v>
      </c>
      <c r="S359" s="174" t="n">
        <v>0.017</v>
      </c>
      <c r="T359" s="174" t="n">
        <f aca="false">S359*H359</f>
        <v>0.918</v>
      </c>
      <c r="U359" s="175"/>
      <c r="AR359" s="176" t="s">
        <v>273</v>
      </c>
      <c r="AT359" s="176" t="s">
        <v>167</v>
      </c>
      <c r="AU359" s="176" t="s">
        <v>83</v>
      </c>
      <c r="AY359" s="3" t="s">
        <v>165</v>
      </c>
      <c r="BE359" s="177" t="n">
        <f aca="false">IF(N359="základní",J359,0)</f>
        <v>0</v>
      </c>
      <c r="BF359" s="177" t="n">
        <f aca="false">IF(N359="snížená",J359,0)</f>
        <v>0</v>
      </c>
      <c r="BG359" s="177" t="n">
        <f aca="false">IF(N359="zákl. přenesená",J359,0)</f>
        <v>0</v>
      </c>
      <c r="BH359" s="177" t="n">
        <f aca="false">IF(N359="sníž. přenesená",J359,0)</f>
        <v>0</v>
      </c>
      <c r="BI359" s="177" t="n">
        <f aca="false">IF(N359="nulová",J359,0)</f>
        <v>0</v>
      </c>
      <c r="BJ359" s="3" t="s">
        <v>81</v>
      </c>
      <c r="BK359" s="177" t="n">
        <f aca="false">ROUND(I359*H359,2)</f>
        <v>0</v>
      </c>
      <c r="BL359" s="3" t="s">
        <v>273</v>
      </c>
      <c r="BM359" s="176" t="s">
        <v>4121</v>
      </c>
    </row>
    <row r="360" s="187" customFormat="true" ht="12" hidden="false" customHeight="false" outlineLevel="0" collapsed="false">
      <c r="B360" s="188"/>
      <c r="D360" s="180" t="s">
        <v>174</v>
      </c>
      <c r="E360" s="189"/>
      <c r="F360" s="190" t="s">
        <v>4122</v>
      </c>
      <c r="H360" s="191" t="n">
        <v>54</v>
      </c>
      <c r="I360" s="192"/>
      <c r="L360" s="188"/>
      <c r="M360" s="193"/>
      <c r="N360" s="194"/>
      <c r="O360" s="194"/>
      <c r="P360" s="194"/>
      <c r="Q360" s="194"/>
      <c r="R360" s="194"/>
      <c r="S360" s="194"/>
      <c r="T360" s="194"/>
      <c r="U360" s="195"/>
      <c r="AT360" s="189" t="s">
        <v>174</v>
      </c>
      <c r="AU360" s="189" t="s">
        <v>83</v>
      </c>
      <c r="AV360" s="187" t="s">
        <v>83</v>
      </c>
      <c r="AW360" s="187" t="s">
        <v>176</v>
      </c>
      <c r="AX360" s="187" t="s">
        <v>73</v>
      </c>
      <c r="AY360" s="189" t="s">
        <v>165</v>
      </c>
    </row>
    <row r="361" s="196" customFormat="true" ht="12" hidden="false" customHeight="false" outlineLevel="0" collapsed="false">
      <c r="B361" s="197"/>
      <c r="D361" s="180" t="s">
        <v>174</v>
      </c>
      <c r="E361" s="198"/>
      <c r="F361" s="199" t="s">
        <v>178</v>
      </c>
      <c r="H361" s="200" t="n">
        <v>54</v>
      </c>
      <c r="I361" s="201"/>
      <c r="L361" s="197"/>
      <c r="M361" s="202"/>
      <c r="N361" s="203"/>
      <c r="O361" s="203"/>
      <c r="P361" s="203"/>
      <c r="Q361" s="203"/>
      <c r="R361" s="203"/>
      <c r="S361" s="203"/>
      <c r="T361" s="203"/>
      <c r="U361" s="204"/>
      <c r="AT361" s="198" t="s">
        <v>174</v>
      </c>
      <c r="AU361" s="198" t="s">
        <v>83</v>
      </c>
      <c r="AV361" s="196" t="s">
        <v>172</v>
      </c>
      <c r="AW361" s="196" t="s">
        <v>176</v>
      </c>
      <c r="AX361" s="196" t="s">
        <v>81</v>
      </c>
      <c r="AY361" s="198" t="s">
        <v>165</v>
      </c>
    </row>
    <row r="362" s="22" customFormat="true" ht="24" hidden="false" customHeight="true" outlineLevel="0" collapsed="false">
      <c r="B362" s="164"/>
      <c r="C362" s="165" t="s">
        <v>750</v>
      </c>
      <c r="D362" s="165" t="s">
        <v>167</v>
      </c>
      <c r="E362" s="166" t="s">
        <v>4123</v>
      </c>
      <c r="F362" s="167" t="s">
        <v>4124</v>
      </c>
      <c r="G362" s="168" t="s">
        <v>2536</v>
      </c>
      <c r="H362" s="169" t="n">
        <v>519.67</v>
      </c>
      <c r="I362" s="170"/>
      <c r="J362" s="171" t="n">
        <f aca="false">ROUND(I362*H362,2)</f>
        <v>0</v>
      </c>
      <c r="K362" s="167" t="s">
        <v>171</v>
      </c>
      <c r="L362" s="23"/>
      <c r="M362" s="172"/>
      <c r="N362" s="173" t="s">
        <v>44</v>
      </c>
      <c r="O362" s="54"/>
      <c r="P362" s="174" t="n">
        <f aca="false">O362*H362</f>
        <v>0</v>
      </c>
      <c r="Q362" s="174" t="n">
        <v>6E-005</v>
      </c>
      <c r="R362" s="174" t="n">
        <f aca="false">Q362*H362</f>
        <v>0.0311802</v>
      </c>
      <c r="S362" s="174" t="n">
        <v>0</v>
      </c>
      <c r="T362" s="174" t="n">
        <f aca="false">S362*H362</f>
        <v>0</v>
      </c>
      <c r="U362" s="175"/>
      <c r="AR362" s="176" t="s">
        <v>273</v>
      </c>
      <c r="AT362" s="176" t="s">
        <v>167</v>
      </c>
      <c r="AU362" s="176" t="s">
        <v>83</v>
      </c>
      <c r="AY362" s="3" t="s">
        <v>165</v>
      </c>
      <c r="BE362" s="177" t="n">
        <f aca="false">IF(N362="základní",J362,0)</f>
        <v>0</v>
      </c>
      <c r="BF362" s="177" t="n">
        <f aca="false">IF(N362="snížená",J362,0)</f>
        <v>0</v>
      </c>
      <c r="BG362" s="177" t="n">
        <f aca="false">IF(N362="zákl. přenesená",J362,0)</f>
        <v>0</v>
      </c>
      <c r="BH362" s="177" t="n">
        <f aca="false">IF(N362="sníž. přenesená",J362,0)</f>
        <v>0</v>
      </c>
      <c r="BI362" s="177" t="n">
        <f aca="false">IF(N362="nulová",J362,0)</f>
        <v>0</v>
      </c>
      <c r="BJ362" s="3" t="s">
        <v>81</v>
      </c>
      <c r="BK362" s="177" t="n">
        <f aca="false">ROUND(I362*H362,2)</f>
        <v>0</v>
      </c>
      <c r="BL362" s="3" t="s">
        <v>273</v>
      </c>
      <c r="BM362" s="176" t="s">
        <v>4125</v>
      </c>
    </row>
    <row r="363" s="178" customFormat="true" ht="12" hidden="false" customHeight="false" outlineLevel="0" collapsed="false">
      <c r="B363" s="179"/>
      <c r="D363" s="180" t="s">
        <v>174</v>
      </c>
      <c r="E363" s="181"/>
      <c r="F363" s="182" t="s">
        <v>4126</v>
      </c>
      <c r="H363" s="181"/>
      <c r="I363" s="183"/>
      <c r="L363" s="179"/>
      <c r="M363" s="184"/>
      <c r="N363" s="185"/>
      <c r="O363" s="185"/>
      <c r="P363" s="185"/>
      <c r="Q363" s="185"/>
      <c r="R363" s="185"/>
      <c r="S363" s="185"/>
      <c r="T363" s="185"/>
      <c r="U363" s="186"/>
      <c r="AT363" s="181" t="s">
        <v>174</v>
      </c>
      <c r="AU363" s="181" t="s">
        <v>83</v>
      </c>
      <c r="AV363" s="178" t="s">
        <v>81</v>
      </c>
      <c r="AW363" s="178" t="s">
        <v>176</v>
      </c>
      <c r="AX363" s="178" t="s">
        <v>73</v>
      </c>
      <c r="AY363" s="181" t="s">
        <v>165</v>
      </c>
    </row>
    <row r="364" s="187" customFormat="true" ht="24" hidden="false" customHeight="false" outlineLevel="0" collapsed="false">
      <c r="B364" s="188"/>
      <c r="D364" s="180" t="s">
        <v>174</v>
      </c>
      <c r="E364" s="189"/>
      <c r="F364" s="190" t="s">
        <v>4127</v>
      </c>
      <c r="H364" s="191" t="n">
        <v>4.53024</v>
      </c>
      <c r="I364" s="192"/>
      <c r="L364" s="188"/>
      <c r="M364" s="193"/>
      <c r="N364" s="194"/>
      <c r="O364" s="194"/>
      <c r="P364" s="194"/>
      <c r="Q364" s="194"/>
      <c r="R364" s="194"/>
      <c r="S364" s="194"/>
      <c r="T364" s="194"/>
      <c r="U364" s="195"/>
      <c r="AT364" s="189" t="s">
        <v>174</v>
      </c>
      <c r="AU364" s="189" t="s">
        <v>83</v>
      </c>
      <c r="AV364" s="187" t="s">
        <v>83</v>
      </c>
      <c r="AW364" s="187" t="s">
        <v>176</v>
      </c>
      <c r="AX364" s="187" t="s">
        <v>73</v>
      </c>
      <c r="AY364" s="189" t="s">
        <v>165</v>
      </c>
    </row>
    <row r="365" s="187" customFormat="true" ht="24" hidden="false" customHeight="false" outlineLevel="0" collapsed="false">
      <c r="B365" s="188"/>
      <c r="D365" s="180" t="s">
        <v>174</v>
      </c>
      <c r="E365" s="189"/>
      <c r="F365" s="190" t="s">
        <v>4128</v>
      </c>
      <c r="H365" s="191" t="n">
        <v>190.08</v>
      </c>
      <c r="I365" s="192"/>
      <c r="L365" s="188"/>
      <c r="M365" s="193"/>
      <c r="N365" s="194"/>
      <c r="O365" s="194"/>
      <c r="P365" s="194"/>
      <c r="Q365" s="194"/>
      <c r="R365" s="194"/>
      <c r="S365" s="194"/>
      <c r="T365" s="194"/>
      <c r="U365" s="195"/>
      <c r="AT365" s="189" t="s">
        <v>174</v>
      </c>
      <c r="AU365" s="189" t="s">
        <v>83</v>
      </c>
      <c r="AV365" s="187" t="s">
        <v>83</v>
      </c>
      <c r="AW365" s="187" t="s">
        <v>176</v>
      </c>
      <c r="AX365" s="187" t="s">
        <v>73</v>
      </c>
      <c r="AY365" s="189" t="s">
        <v>165</v>
      </c>
    </row>
    <row r="366" s="187" customFormat="true" ht="12" hidden="false" customHeight="false" outlineLevel="0" collapsed="false">
      <c r="B366" s="188"/>
      <c r="D366" s="180" t="s">
        <v>174</v>
      </c>
      <c r="E366" s="189"/>
      <c r="F366" s="190" t="s">
        <v>4129</v>
      </c>
      <c r="H366" s="191" t="n">
        <v>325.05984</v>
      </c>
      <c r="I366" s="192"/>
      <c r="L366" s="188"/>
      <c r="M366" s="193"/>
      <c r="N366" s="194"/>
      <c r="O366" s="194"/>
      <c r="P366" s="194"/>
      <c r="Q366" s="194"/>
      <c r="R366" s="194"/>
      <c r="S366" s="194"/>
      <c r="T366" s="194"/>
      <c r="U366" s="195"/>
      <c r="AT366" s="189" t="s">
        <v>174</v>
      </c>
      <c r="AU366" s="189" t="s">
        <v>83</v>
      </c>
      <c r="AV366" s="187" t="s">
        <v>83</v>
      </c>
      <c r="AW366" s="187" t="s">
        <v>176</v>
      </c>
      <c r="AX366" s="187" t="s">
        <v>73</v>
      </c>
      <c r="AY366" s="189" t="s">
        <v>165</v>
      </c>
    </row>
    <row r="367" s="196" customFormat="true" ht="12" hidden="false" customHeight="false" outlineLevel="0" collapsed="false">
      <c r="B367" s="197"/>
      <c r="D367" s="180" t="s">
        <v>174</v>
      </c>
      <c r="E367" s="198"/>
      <c r="F367" s="199" t="s">
        <v>178</v>
      </c>
      <c r="H367" s="200" t="n">
        <v>519.67008</v>
      </c>
      <c r="I367" s="201"/>
      <c r="L367" s="197"/>
      <c r="M367" s="202"/>
      <c r="N367" s="203"/>
      <c r="O367" s="203"/>
      <c r="P367" s="203"/>
      <c r="Q367" s="203"/>
      <c r="R367" s="203"/>
      <c r="S367" s="203"/>
      <c r="T367" s="203"/>
      <c r="U367" s="204"/>
      <c r="AT367" s="198" t="s">
        <v>174</v>
      </c>
      <c r="AU367" s="198" t="s">
        <v>83</v>
      </c>
      <c r="AV367" s="196" t="s">
        <v>172</v>
      </c>
      <c r="AW367" s="196" t="s">
        <v>176</v>
      </c>
      <c r="AX367" s="196" t="s">
        <v>81</v>
      </c>
      <c r="AY367" s="198" t="s">
        <v>165</v>
      </c>
    </row>
    <row r="368" s="22" customFormat="true" ht="16.5" hidden="false" customHeight="true" outlineLevel="0" collapsed="false">
      <c r="B368" s="164"/>
      <c r="C368" s="205" t="s">
        <v>755</v>
      </c>
      <c r="D368" s="205" t="s">
        <v>262</v>
      </c>
      <c r="E368" s="206" t="s">
        <v>4130</v>
      </c>
      <c r="F368" s="207" t="s">
        <v>4131</v>
      </c>
      <c r="G368" s="208" t="s">
        <v>265</v>
      </c>
      <c r="H368" s="209" t="n">
        <v>0.005</v>
      </c>
      <c r="I368" s="210"/>
      <c r="J368" s="211" t="n">
        <f aca="false">ROUND(I368*H368,2)</f>
        <v>0</v>
      </c>
      <c r="K368" s="207" t="s">
        <v>171</v>
      </c>
      <c r="L368" s="212"/>
      <c r="M368" s="213"/>
      <c r="N368" s="214" t="s">
        <v>44</v>
      </c>
      <c r="O368" s="54"/>
      <c r="P368" s="174" t="n">
        <f aca="false">O368*H368</f>
        <v>0</v>
      </c>
      <c r="Q368" s="174" t="n">
        <v>1</v>
      </c>
      <c r="R368" s="174" t="n">
        <f aca="false">Q368*H368</f>
        <v>0.005</v>
      </c>
      <c r="S368" s="174" t="n">
        <v>0</v>
      </c>
      <c r="T368" s="174" t="n">
        <f aca="false">S368*H368</f>
        <v>0</v>
      </c>
      <c r="U368" s="175"/>
      <c r="AR368" s="176" t="s">
        <v>369</v>
      </c>
      <c r="AT368" s="176" t="s">
        <v>262</v>
      </c>
      <c r="AU368" s="176" t="s">
        <v>83</v>
      </c>
      <c r="AY368" s="3" t="s">
        <v>165</v>
      </c>
      <c r="BE368" s="177" t="n">
        <f aca="false">IF(N368="základní",J368,0)</f>
        <v>0</v>
      </c>
      <c r="BF368" s="177" t="n">
        <f aca="false">IF(N368="snížená",J368,0)</f>
        <v>0</v>
      </c>
      <c r="BG368" s="177" t="n">
        <f aca="false">IF(N368="zákl. přenesená",J368,0)</f>
        <v>0</v>
      </c>
      <c r="BH368" s="177" t="n">
        <f aca="false">IF(N368="sníž. přenesená",J368,0)</f>
        <v>0</v>
      </c>
      <c r="BI368" s="177" t="n">
        <f aca="false">IF(N368="nulová",J368,0)</f>
        <v>0</v>
      </c>
      <c r="BJ368" s="3" t="s">
        <v>81</v>
      </c>
      <c r="BK368" s="177" t="n">
        <f aca="false">ROUND(I368*H368,2)</f>
        <v>0</v>
      </c>
      <c r="BL368" s="3" t="s">
        <v>273</v>
      </c>
      <c r="BM368" s="176" t="s">
        <v>4132</v>
      </c>
    </row>
    <row r="369" s="178" customFormat="true" ht="12" hidden="false" customHeight="false" outlineLevel="0" collapsed="false">
      <c r="B369" s="179"/>
      <c r="D369" s="180" t="s">
        <v>174</v>
      </c>
      <c r="E369" s="181"/>
      <c r="F369" s="182" t="s">
        <v>4126</v>
      </c>
      <c r="H369" s="181"/>
      <c r="I369" s="183"/>
      <c r="L369" s="179"/>
      <c r="M369" s="184"/>
      <c r="N369" s="185"/>
      <c r="O369" s="185"/>
      <c r="P369" s="185"/>
      <c r="Q369" s="185"/>
      <c r="R369" s="185"/>
      <c r="S369" s="185"/>
      <c r="T369" s="185"/>
      <c r="U369" s="186"/>
      <c r="AT369" s="181" t="s">
        <v>174</v>
      </c>
      <c r="AU369" s="181" t="s">
        <v>83</v>
      </c>
      <c r="AV369" s="178" t="s">
        <v>81</v>
      </c>
      <c r="AW369" s="178" t="s">
        <v>176</v>
      </c>
      <c r="AX369" s="178" t="s">
        <v>73</v>
      </c>
      <c r="AY369" s="181" t="s">
        <v>165</v>
      </c>
    </row>
    <row r="370" s="187" customFormat="true" ht="24" hidden="false" customHeight="false" outlineLevel="0" collapsed="false">
      <c r="B370" s="188"/>
      <c r="D370" s="180" t="s">
        <v>174</v>
      </c>
      <c r="E370" s="189"/>
      <c r="F370" s="190" t="s">
        <v>4133</v>
      </c>
      <c r="H370" s="191" t="n">
        <v>0.004983264</v>
      </c>
      <c r="I370" s="192"/>
      <c r="L370" s="188"/>
      <c r="M370" s="193"/>
      <c r="N370" s="194"/>
      <c r="O370" s="194"/>
      <c r="P370" s="194"/>
      <c r="Q370" s="194"/>
      <c r="R370" s="194"/>
      <c r="S370" s="194"/>
      <c r="T370" s="194"/>
      <c r="U370" s="195"/>
      <c r="AT370" s="189" t="s">
        <v>174</v>
      </c>
      <c r="AU370" s="189" t="s">
        <v>83</v>
      </c>
      <c r="AV370" s="187" t="s">
        <v>83</v>
      </c>
      <c r="AW370" s="187" t="s">
        <v>176</v>
      </c>
      <c r="AX370" s="187" t="s">
        <v>73</v>
      </c>
      <c r="AY370" s="189" t="s">
        <v>165</v>
      </c>
    </row>
    <row r="371" s="196" customFormat="true" ht="12" hidden="false" customHeight="false" outlineLevel="0" collapsed="false">
      <c r="B371" s="197"/>
      <c r="D371" s="180" t="s">
        <v>174</v>
      </c>
      <c r="E371" s="198"/>
      <c r="F371" s="199" t="s">
        <v>178</v>
      </c>
      <c r="H371" s="200" t="n">
        <v>0.004983264</v>
      </c>
      <c r="I371" s="201"/>
      <c r="L371" s="197"/>
      <c r="M371" s="202"/>
      <c r="N371" s="203"/>
      <c r="O371" s="203"/>
      <c r="P371" s="203"/>
      <c r="Q371" s="203"/>
      <c r="R371" s="203"/>
      <c r="S371" s="203"/>
      <c r="T371" s="203"/>
      <c r="U371" s="204"/>
      <c r="AT371" s="198" t="s">
        <v>174</v>
      </c>
      <c r="AU371" s="198" t="s">
        <v>83</v>
      </c>
      <c r="AV371" s="196" t="s">
        <v>172</v>
      </c>
      <c r="AW371" s="196" t="s">
        <v>176</v>
      </c>
      <c r="AX371" s="196" t="s">
        <v>81</v>
      </c>
      <c r="AY371" s="198" t="s">
        <v>165</v>
      </c>
    </row>
    <row r="372" s="22" customFormat="true" ht="16.5" hidden="false" customHeight="true" outlineLevel="0" collapsed="false">
      <c r="B372" s="164"/>
      <c r="C372" s="205" t="s">
        <v>759</v>
      </c>
      <c r="D372" s="205" t="s">
        <v>262</v>
      </c>
      <c r="E372" s="206" t="s">
        <v>4134</v>
      </c>
      <c r="F372" s="207" t="s">
        <v>4135</v>
      </c>
      <c r="G372" s="208" t="s">
        <v>265</v>
      </c>
      <c r="H372" s="209" t="n">
        <v>0.209</v>
      </c>
      <c r="I372" s="210"/>
      <c r="J372" s="211" t="n">
        <f aca="false">ROUND(I372*H372,2)</f>
        <v>0</v>
      </c>
      <c r="K372" s="207" t="s">
        <v>171</v>
      </c>
      <c r="L372" s="212"/>
      <c r="M372" s="213"/>
      <c r="N372" s="214" t="s">
        <v>44</v>
      </c>
      <c r="O372" s="54"/>
      <c r="P372" s="174" t="n">
        <f aca="false">O372*H372</f>
        <v>0</v>
      </c>
      <c r="Q372" s="174" t="n">
        <v>1</v>
      </c>
      <c r="R372" s="174" t="n">
        <f aca="false">Q372*H372</f>
        <v>0.209</v>
      </c>
      <c r="S372" s="174" t="n">
        <v>0</v>
      </c>
      <c r="T372" s="174" t="n">
        <f aca="false">S372*H372</f>
        <v>0</v>
      </c>
      <c r="U372" s="175"/>
      <c r="AR372" s="176" t="s">
        <v>369</v>
      </c>
      <c r="AT372" s="176" t="s">
        <v>262</v>
      </c>
      <c r="AU372" s="176" t="s">
        <v>83</v>
      </c>
      <c r="AY372" s="3" t="s">
        <v>165</v>
      </c>
      <c r="BE372" s="177" t="n">
        <f aca="false">IF(N372="základní",J372,0)</f>
        <v>0</v>
      </c>
      <c r="BF372" s="177" t="n">
        <f aca="false">IF(N372="snížená",J372,0)</f>
        <v>0</v>
      </c>
      <c r="BG372" s="177" t="n">
        <f aca="false">IF(N372="zákl. přenesená",J372,0)</f>
        <v>0</v>
      </c>
      <c r="BH372" s="177" t="n">
        <f aca="false">IF(N372="sníž. přenesená",J372,0)</f>
        <v>0</v>
      </c>
      <c r="BI372" s="177" t="n">
        <f aca="false">IF(N372="nulová",J372,0)</f>
        <v>0</v>
      </c>
      <c r="BJ372" s="3" t="s">
        <v>81</v>
      </c>
      <c r="BK372" s="177" t="n">
        <f aca="false">ROUND(I372*H372,2)</f>
        <v>0</v>
      </c>
      <c r="BL372" s="3" t="s">
        <v>273</v>
      </c>
      <c r="BM372" s="176" t="s">
        <v>4136</v>
      </c>
    </row>
    <row r="373" s="178" customFormat="true" ht="12" hidden="false" customHeight="false" outlineLevel="0" collapsed="false">
      <c r="B373" s="179"/>
      <c r="D373" s="180" t="s">
        <v>174</v>
      </c>
      <c r="E373" s="181"/>
      <c r="F373" s="182" t="s">
        <v>4126</v>
      </c>
      <c r="H373" s="181"/>
      <c r="I373" s="183"/>
      <c r="L373" s="179"/>
      <c r="M373" s="184"/>
      <c r="N373" s="185"/>
      <c r="O373" s="185"/>
      <c r="P373" s="185"/>
      <c r="Q373" s="185"/>
      <c r="R373" s="185"/>
      <c r="S373" s="185"/>
      <c r="T373" s="185"/>
      <c r="U373" s="186"/>
      <c r="AT373" s="181" t="s">
        <v>174</v>
      </c>
      <c r="AU373" s="181" t="s">
        <v>83</v>
      </c>
      <c r="AV373" s="178" t="s">
        <v>81</v>
      </c>
      <c r="AW373" s="178" t="s">
        <v>176</v>
      </c>
      <c r="AX373" s="178" t="s">
        <v>73</v>
      </c>
      <c r="AY373" s="181" t="s">
        <v>165</v>
      </c>
    </row>
    <row r="374" s="187" customFormat="true" ht="24" hidden="false" customHeight="false" outlineLevel="0" collapsed="false">
      <c r="B374" s="188"/>
      <c r="D374" s="180" t="s">
        <v>174</v>
      </c>
      <c r="E374" s="189"/>
      <c r="F374" s="190" t="s">
        <v>4137</v>
      </c>
      <c r="H374" s="191" t="n">
        <v>0.209088</v>
      </c>
      <c r="I374" s="192"/>
      <c r="L374" s="188"/>
      <c r="M374" s="193"/>
      <c r="N374" s="194"/>
      <c r="O374" s="194"/>
      <c r="P374" s="194"/>
      <c r="Q374" s="194"/>
      <c r="R374" s="194"/>
      <c r="S374" s="194"/>
      <c r="T374" s="194"/>
      <c r="U374" s="195"/>
      <c r="AT374" s="189" t="s">
        <v>174</v>
      </c>
      <c r="AU374" s="189" t="s">
        <v>83</v>
      </c>
      <c r="AV374" s="187" t="s">
        <v>83</v>
      </c>
      <c r="AW374" s="187" t="s">
        <v>176</v>
      </c>
      <c r="AX374" s="187" t="s">
        <v>73</v>
      </c>
      <c r="AY374" s="189" t="s">
        <v>165</v>
      </c>
    </row>
    <row r="375" s="196" customFormat="true" ht="12" hidden="false" customHeight="false" outlineLevel="0" collapsed="false">
      <c r="B375" s="197"/>
      <c r="D375" s="180" t="s">
        <v>174</v>
      </c>
      <c r="E375" s="198"/>
      <c r="F375" s="199" t="s">
        <v>178</v>
      </c>
      <c r="H375" s="200" t="n">
        <v>0.209088</v>
      </c>
      <c r="I375" s="201"/>
      <c r="L375" s="197"/>
      <c r="M375" s="202"/>
      <c r="N375" s="203"/>
      <c r="O375" s="203"/>
      <c r="P375" s="203"/>
      <c r="Q375" s="203"/>
      <c r="R375" s="203"/>
      <c r="S375" s="203"/>
      <c r="T375" s="203"/>
      <c r="U375" s="204"/>
      <c r="AT375" s="198" t="s">
        <v>174</v>
      </c>
      <c r="AU375" s="198" t="s">
        <v>83</v>
      </c>
      <c r="AV375" s="196" t="s">
        <v>172</v>
      </c>
      <c r="AW375" s="196" t="s">
        <v>176</v>
      </c>
      <c r="AX375" s="196" t="s">
        <v>81</v>
      </c>
      <c r="AY375" s="198" t="s">
        <v>165</v>
      </c>
    </row>
    <row r="376" s="22" customFormat="true" ht="24" hidden="false" customHeight="true" outlineLevel="0" collapsed="false">
      <c r="B376" s="164"/>
      <c r="C376" s="205" t="s">
        <v>765</v>
      </c>
      <c r="D376" s="205" t="s">
        <v>262</v>
      </c>
      <c r="E376" s="206" t="s">
        <v>4138</v>
      </c>
      <c r="F376" s="207" t="s">
        <v>4139</v>
      </c>
      <c r="G376" s="208" t="s">
        <v>265</v>
      </c>
      <c r="H376" s="209" t="n">
        <v>0.358</v>
      </c>
      <c r="I376" s="210"/>
      <c r="J376" s="211" t="n">
        <f aca="false">ROUND(I376*H376,2)</f>
        <v>0</v>
      </c>
      <c r="K376" s="207" t="s">
        <v>171</v>
      </c>
      <c r="L376" s="212"/>
      <c r="M376" s="213"/>
      <c r="N376" s="214" t="s">
        <v>44</v>
      </c>
      <c r="O376" s="54"/>
      <c r="P376" s="174" t="n">
        <f aca="false">O376*H376</f>
        <v>0</v>
      </c>
      <c r="Q376" s="174" t="n">
        <v>1</v>
      </c>
      <c r="R376" s="174" t="n">
        <f aca="false">Q376*H376</f>
        <v>0.358</v>
      </c>
      <c r="S376" s="174" t="n">
        <v>0</v>
      </c>
      <c r="T376" s="174" t="n">
        <f aca="false">S376*H376</f>
        <v>0</v>
      </c>
      <c r="U376" s="175"/>
      <c r="AR376" s="176" t="s">
        <v>369</v>
      </c>
      <c r="AT376" s="176" t="s">
        <v>262</v>
      </c>
      <c r="AU376" s="176" t="s">
        <v>83</v>
      </c>
      <c r="AY376" s="3" t="s">
        <v>165</v>
      </c>
      <c r="BE376" s="177" t="n">
        <f aca="false">IF(N376="základní",J376,0)</f>
        <v>0</v>
      </c>
      <c r="BF376" s="177" t="n">
        <f aca="false">IF(N376="snížená",J376,0)</f>
        <v>0</v>
      </c>
      <c r="BG376" s="177" t="n">
        <f aca="false">IF(N376="zákl. přenesená",J376,0)</f>
        <v>0</v>
      </c>
      <c r="BH376" s="177" t="n">
        <f aca="false">IF(N376="sníž. přenesená",J376,0)</f>
        <v>0</v>
      </c>
      <c r="BI376" s="177" t="n">
        <f aca="false">IF(N376="nulová",J376,0)</f>
        <v>0</v>
      </c>
      <c r="BJ376" s="3" t="s">
        <v>81</v>
      </c>
      <c r="BK376" s="177" t="n">
        <f aca="false">ROUND(I376*H376,2)</f>
        <v>0</v>
      </c>
      <c r="BL376" s="3" t="s">
        <v>273</v>
      </c>
      <c r="BM376" s="176" t="s">
        <v>4140</v>
      </c>
    </row>
    <row r="377" s="178" customFormat="true" ht="12" hidden="false" customHeight="false" outlineLevel="0" collapsed="false">
      <c r="B377" s="179"/>
      <c r="D377" s="180" t="s">
        <v>174</v>
      </c>
      <c r="E377" s="181"/>
      <c r="F377" s="182" t="s">
        <v>4126</v>
      </c>
      <c r="H377" s="181"/>
      <c r="I377" s="183"/>
      <c r="L377" s="179"/>
      <c r="M377" s="184"/>
      <c r="N377" s="185"/>
      <c r="O377" s="185"/>
      <c r="P377" s="185"/>
      <c r="Q377" s="185"/>
      <c r="R377" s="185"/>
      <c r="S377" s="185"/>
      <c r="T377" s="185"/>
      <c r="U377" s="186"/>
      <c r="AT377" s="181" t="s">
        <v>174</v>
      </c>
      <c r="AU377" s="181" t="s">
        <v>83</v>
      </c>
      <c r="AV377" s="178" t="s">
        <v>81</v>
      </c>
      <c r="AW377" s="178" t="s">
        <v>176</v>
      </c>
      <c r="AX377" s="178" t="s">
        <v>73</v>
      </c>
      <c r="AY377" s="181" t="s">
        <v>165</v>
      </c>
    </row>
    <row r="378" s="187" customFormat="true" ht="12" hidden="false" customHeight="false" outlineLevel="0" collapsed="false">
      <c r="B378" s="188"/>
      <c r="D378" s="180" t="s">
        <v>174</v>
      </c>
      <c r="E378" s="189"/>
      <c r="F378" s="190" t="s">
        <v>4141</v>
      </c>
      <c r="H378" s="191" t="n">
        <v>0.357565824</v>
      </c>
      <c r="I378" s="192"/>
      <c r="L378" s="188"/>
      <c r="M378" s="193"/>
      <c r="N378" s="194"/>
      <c r="O378" s="194"/>
      <c r="P378" s="194"/>
      <c r="Q378" s="194"/>
      <c r="R378" s="194"/>
      <c r="S378" s="194"/>
      <c r="T378" s="194"/>
      <c r="U378" s="195"/>
      <c r="AT378" s="189" t="s">
        <v>174</v>
      </c>
      <c r="AU378" s="189" t="s">
        <v>83</v>
      </c>
      <c r="AV378" s="187" t="s">
        <v>83</v>
      </c>
      <c r="AW378" s="187" t="s">
        <v>176</v>
      </c>
      <c r="AX378" s="187" t="s">
        <v>73</v>
      </c>
      <c r="AY378" s="189" t="s">
        <v>165</v>
      </c>
    </row>
    <row r="379" s="196" customFormat="true" ht="12" hidden="false" customHeight="false" outlineLevel="0" collapsed="false">
      <c r="B379" s="197"/>
      <c r="D379" s="180" t="s">
        <v>174</v>
      </c>
      <c r="E379" s="198"/>
      <c r="F379" s="199" t="s">
        <v>178</v>
      </c>
      <c r="H379" s="200" t="n">
        <v>0.357565824</v>
      </c>
      <c r="I379" s="201"/>
      <c r="L379" s="197"/>
      <c r="M379" s="202"/>
      <c r="N379" s="203"/>
      <c r="O379" s="203"/>
      <c r="P379" s="203"/>
      <c r="Q379" s="203"/>
      <c r="R379" s="203"/>
      <c r="S379" s="203"/>
      <c r="T379" s="203"/>
      <c r="U379" s="204"/>
      <c r="AT379" s="198" t="s">
        <v>174</v>
      </c>
      <c r="AU379" s="198" t="s">
        <v>83</v>
      </c>
      <c r="AV379" s="196" t="s">
        <v>172</v>
      </c>
      <c r="AW379" s="196" t="s">
        <v>176</v>
      </c>
      <c r="AX379" s="196" t="s">
        <v>81</v>
      </c>
      <c r="AY379" s="198" t="s">
        <v>165</v>
      </c>
    </row>
    <row r="380" s="22" customFormat="true" ht="16.5" hidden="false" customHeight="true" outlineLevel="0" collapsed="false">
      <c r="B380" s="164"/>
      <c r="C380" s="205" t="s">
        <v>776</v>
      </c>
      <c r="D380" s="205" t="s">
        <v>262</v>
      </c>
      <c r="E380" s="206" t="s">
        <v>4142</v>
      </c>
      <c r="F380" s="207" t="s">
        <v>4143</v>
      </c>
      <c r="G380" s="208" t="s">
        <v>1239</v>
      </c>
      <c r="H380" s="209" t="n">
        <v>0.6</v>
      </c>
      <c r="I380" s="210"/>
      <c r="J380" s="211" t="n">
        <f aca="false">ROUND(I380*H380,2)</f>
        <v>0</v>
      </c>
      <c r="K380" s="207" t="s">
        <v>171</v>
      </c>
      <c r="L380" s="212"/>
      <c r="M380" s="213"/>
      <c r="N380" s="214" t="s">
        <v>44</v>
      </c>
      <c r="O380" s="54"/>
      <c r="P380" s="174" t="n">
        <f aca="false">O380*H380</f>
        <v>0</v>
      </c>
      <c r="Q380" s="174" t="n">
        <v>0.00041</v>
      </c>
      <c r="R380" s="174" t="n">
        <f aca="false">Q380*H380</f>
        <v>0.000246</v>
      </c>
      <c r="S380" s="174" t="n">
        <v>0</v>
      </c>
      <c r="T380" s="174" t="n">
        <f aca="false">S380*H380</f>
        <v>0</v>
      </c>
      <c r="U380" s="175"/>
      <c r="AR380" s="176" t="s">
        <v>369</v>
      </c>
      <c r="AT380" s="176" t="s">
        <v>262</v>
      </c>
      <c r="AU380" s="176" t="s">
        <v>83</v>
      </c>
      <c r="AY380" s="3" t="s">
        <v>165</v>
      </c>
      <c r="BE380" s="177" t="n">
        <f aca="false">IF(N380="základní",J380,0)</f>
        <v>0</v>
      </c>
      <c r="BF380" s="177" t="n">
        <f aca="false">IF(N380="snížená",J380,0)</f>
        <v>0</v>
      </c>
      <c r="BG380" s="177" t="n">
        <f aca="false">IF(N380="zákl. přenesená",J380,0)</f>
        <v>0</v>
      </c>
      <c r="BH380" s="177" t="n">
        <f aca="false">IF(N380="sníž. přenesená",J380,0)</f>
        <v>0</v>
      </c>
      <c r="BI380" s="177" t="n">
        <f aca="false">IF(N380="nulová",J380,0)</f>
        <v>0</v>
      </c>
      <c r="BJ380" s="3" t="s">
        <v>81</v>
      </c>
      <c r="BK380" s="177" t="n">
        <f aca="false">ROUND(I380*H380,2)</f>
        <v>0</v>
      </c>
      <c r="BL380" s="3" t="s">
        <v>273</v>
      </c>
      <c r="BM380" s="176" t="s">
        <v>4144</v>
      </c>
    </row>
    <row r="381" s="187" customFormat="true" ht="12" hidden="false" customHeight="false" outlineLevel="0" collapsed="false">
      <c r="B381" s="188"/>
      <c r="D381" s="180" t="s">
        <v>174</v>
      </c>
      <c r="E381" s="189"/>
      <c r="F381" s="190" t="s">
        <v>4145</v>
      </c>
      <c r="H381" s="191" t="n">
        <v>0.6</v>
      </c>
      <c r="I381" s="192"/>
      <c r="L381" s="188"/>
      <c r="M381" s="193"/>
      <c r="N381" s="194"/>
      <c r="O381" s="194"/>
      <c r="P381" s="194"/>
      <c r="Q381" s="194"/>
      <c r="R381" s="194"/>
      <c r="S381" s="194"/>
      <c r="T381" s="194"/>
      <c r="U381" s="195"/>
      <c r="AT381" s="189" t="s">
        <v>174</v>
      </c>
      <c r="AU381" s="189" t="s">
        <v>83</v>
      </c>
      <c r="AV381" s="187" t="s">
        <v>83</v>
      </c>
      <c r="AW381" s="187" t="s">
        <v>176</v>
      </c>
      <c r="AX381" s="187" t="s">
        <v>73</v>
      </c>
      <c r="AY381" s="189" t="s">
        <v>165</v>
      </c>
    </row>
    <row r="382" s="196" customFormat="true" ht="12" hidden="false" customHeight="false" outlineLevel="0" collapsed="false">
      <c r="B382" s="197"/>
      <c r="D382" s="180" t="s">
        <v>174</v>
      </c>
      <c r="E382" s="198"/>
      <c r="F382" s="199" t="s">
        <v>178</v>
      </c>
      <c r="H382" s="200" t="n">
        <v>0.6</v>
      </c>
      <c r="I382" s="201"/>
      <c r="L382" s="197"/>
      <c r="M382" s="202"/>
      <c r="N382" s="203"/>
      <c r="O382" s="203"/>
      <c r="P382" s="203"/>
      <c r="Q382" s="203"/>
      <c r="R382" s="203"/>
      <c r="S382" s="203"/>
      <c r="T382" s="203"/>
      <c r="U382" s="204"/>
      <c r="AT382" s="198" t="s">
        <v>174</v>
      </c>
      <c r="AU382" s="198" t="s">
        <v>83</v>
      </c>
      <c r="AV382" s="196" t="s">
        <v>172</v>
      </c>
      <c r="AW382" s="196" t="s">
        <v>176</v>
      </c>
      <c r="AX382" s="196" t="s">
        <v>81</v>
      </c>
      <c r="AY382" s="198" t="s">
        <v>165</v>
      </c>
    </row>
    <row r="383" s="22" customFormat="true" ht="24" hidden="false" customHeight="true" outlineLevel="0" collapsed="false">
      <c r="B383" s="164"/>
      <c r="C383" s="205" t="s">
        <v>780</v>
      </c>
      <c r="D383" s="205" t="s">
        <v>262</v>
      </c>
      <c r="E383" s="206" t="s">
        <v>4146</v>
      </c>
      <c r="F383" s="207" t="s">
        <v>4147</v>
      </c>
      <c r="G383" s="208" t="s">
        <v>1239</v>
      </c>
      <c r="H383" s="209" t="n">
        <v>0.6</v>
      </c>
      <c r="I383" s="210"/>
      <c r="J383" s="211" t="n">
        <f aca="false">ROUND(I383*H383,2)</f>
        <v>0</v>
      </c>
      <c r="K383" s="207" t="s">
        <v>171</v>
      </c>
      <c r="L383" s="212"/>
      <c r="M383" s="213"/>
      <c r="N383" s="214" t="s">
        <v>44</v>
      </c>
      <c r="O383" s="54"/>
      <c r="P383" s="174" t="n">
        <f aca="false">O383*H383</f>
        <v>0</v>
      </c>
      <c r="Q383" s="174" t="n">
        <v>0.00025</v>
      </c>
      <c r="R383" s="174" t="n">
        <f aca="false">Q383*H383</f>
        <v>0.00015</v>
      </c>
      <c r="S383" s="174" t="n">
        <v>0</v>
      </c>
      <c r="T383" s="174" t="n">
        <f aca="false">S383*H383</f>
        <v>0</v>
      </c>
      <c r="U383" s="175"/>
      <c r="AR383" s="176" t="s">
        <v>369</v>
      </c>
      <c r="AT383" s="176" t="s">
        <v>262</v>
      </c>
      <c r="AU383" s="176" t="s">
        <v>83</v>
      </c>
      <c r="AY383" s="3" t="s">
        <v>165</v>
      </c>
      <c r="BE383" s="177" t="n">
        <f aca="false">IF(N383="základní",J383,0)</f>
        <v>0</v>
      </c>
      <c r="BF383" s="177" t="n">
        <f aca="false">IF(N383="snížená",J383,0)</f>
        <v>0</v>
      </c>
      <c r="BG383" s="177" t="n">
        <f aca="false">IF(N383="zákl. přenesená",J383,0)</f>
        <v>0</v>
      </c>
      <c r="BH383" s="177" t="n">
        <f aca="false">IF(N383="sníž. přenesená",J383,0)</f>
        <v>0</v>
      </c>
      <c r="BI383" s="177" t="n">
        <f aca="false">IF(N383="nulová",J383,0)</f>
        <v>0</v>
      </c>
      <c r="BJ383" s="3" t="s">
        <v>81</v>
      </c>
      <c r="BK383" s="177" t="n">
        <f aca="false">ROUND(I383*H383,2)</f>
        <v>0</v>
      </c>
      <c r="BL383" s="3" t="s">
        <v>273</v>
      </c>
      <c r="BM383" s="176" t="s">
        <v>4148</v>
      </c>
    </row>
    <row r="384" s="187" customFormat="true" ht="12" hidden="false" customHeight="false" outlineLevel="0" collapsed="false">
      <c r="B384" s="188"/>
      <c r="D384" s="180" t="s">
        <v>174</v>
      </c>
      <c r="E384" s="189"/>
      <c r="F384" s="190" t="s">
        <v>4145</v>
      </c>
      <c r="H384" s="191" t="n">
        <v>0.6</v>
      </c>
      <c r="I384" s="192"/>
      <c r="L384" s="188"/>
      <c r="M384" s="193"/>
      <c r="N384" s="194"/>
      <c r="O384" s="194"/>
      <c r="P384" s="194"/>
      <c r="Q384" s="194"/>
      <c r="R384" s="194"/>
      <c r="S384" s="194"/>
      <c r="T384" s="194"/>
      <c r="U384" s="195"/>
      <c r="AT384" s="189" t="s">
        <v>174</v>
      </c>
      <c r="AU384" s="189" t="s">
        <v>83</v>
      </c>
      <c r="AV384" s="187" t="s">
        <v>83</v>
      </c>
      <c r="AW384" s="187" t="s">
        <v>176</v>
      </c>
      <c r="AX384" s="187" t="s">
        <v>73</v>
      </c>
      <c r="AY384" s="189" t="s">
        <v>165</v>
      </c>
    </row>
    <row r="385" s="196" customFormat="true" ht="12" hidden="false" customHeight="false" outlineLevel="0" collapsed="false">
      <c r="B385" s="197"/>
      <c r="D385" s="180" t="s">
        <v>174</v>
      </c>
      <c r="E385" s="198"/>
      <c r="F385" s="199" t="s">
        <v>178</v>
      </c>
      <c r="H385" s="200" t="n">
        <v>0.6</v>
      </c>
      <c r="I385" s="201"/>
      <c r="L385" s="197"/>
      <c r="M385" s="202"/>
      <c r="N385" s="203"/>
      <c r="O385" s="203"/>
      <c r="P385" s="203"/>
      <c r="Q385" s="203"/>
      <c r="R385" s="203"/>
      <c r="S385" s="203"/>
      <c r="T385" s="203"/>
      <c r="U385" s="204"/>
      <c r="AT385" s="198" t="s">
        <v>174</v>
      </c>
      <c r="AU385" s="198" t="s">
        <v>83</v>
      </c>
      <c r="AV385" s="196" t="s">
        <v>172</v>
      </c>
      <c r="AW385" s="196" t="s">
        <v>176</v>
      </c>
      <c r="AX385" s="196" t="s">
        <v>81</v>
      </c>
      <c r="AY385" s="198" t="s">
        <v>165</v>
      </c>
    </row>
    <row r="386" s="22" customFormat="true" ht="16.5" hidden="false" customHeight="true" outlineLevel="0" collapsed="false">
      <c r="B386" s="164"/>
      <c r="C386" s="205" t="s">
        <v>785</v>
      </c>
      <c r="D386" s="205" t="s">
        <v>262</v>
      </c>
      <c r="E386" s="206" t="s">
        <v>4149</v>
      </c>
      <c r="F386" s="207" t="s">
        <v>4150</v>
      </c>
      <c r="G386" s="208" t="s">
        <v>1239</v>
      </c>
      <c r="H386" s="209" t="n">
        <v>0.6</v>
      </c>
      <c r="I386" s="210"/>
      <c r="J386" s="211" t="n">
        <f aca="false">ROUND(I386*H386,2)</f>
        <v>0</v>
      </c>
      <c r="K386" s="207" t="s">
        <v>171</v>
      </c>
      <c r="L386" s="212"/>
      <c r="M386" s="213"/>
      <c r="N386" s="214" t="s">
        <v>44</v>
      </c>
      <c r="O386" s="54"/>
      <c r="P386" s="174" t="n">
        <f aca="false">O386*H386</f>
        <v>0</v>
      </c>
      <c r="Q386" s="174" t="n">
        <v>0.00192</v>
      </c>
      <c r="R386" s="174" t="n">
        <f aca="false">Q386*H386</f>
        <v>0.001152</v>
      </c>
      <c r="S386" s="174" t="n">
        <v>0</v>
      </c>
      <c r="T386" s="174" t="n">
        <f aca="false">S386*H386</f>
        <v>0</v>
      </c>
      <c r="U386" s="175"/>
      <c r="AR386" s="176" t="s">
        <v>369</v>
      </c>
      <c r="AT386" s="176" t="s">
        <v>262</v>
      </c>
      <c r="AU386" s="176" t="s">
        <v>83</v>
      </c>
      <c r="AY386" s="3" t="s">
        <v>165</v>
      </c>
      <c r="BE386" s="177" t="n">
        <f aca="false">IF(N386="základní",J386,0)</f>
        <v>0</v>
      </c>
      <c r="BF386" s="177" t="n">
        <f aca="false">IF(N386="snížená",J386,0)</f>
        <v>0</v>
      </c>
      <c r="BG386" s="177" t="n">
        <f aca="false">IF(N386="zákl. přenesená",J386,0)</f>
        <v>0</v>
      </c>
      <c r="BH386" s="177" t="n">
        <f aca="false">IF(N386="sníž. přenesená",J386,0)</f>
        <v>0</v>
      </c>
      <c r="BI386" s="177" t="n">
        <f aca="false">IF(N386="nulová",J386,0)</f>
        <v>0</v>
      </c>
      <c r="BJ386" s="3" t="s">
        <v>81</v>
      </c>
      <c r="BK386" s="177" t="n">
        <f aca="false">ROUND(I386*H386,2)</f>
        <v>0</v>
      </c>
      <c r="BL386" s="3" t="s">
        <v>273</v>
      </c>
      <c r="BM386" s="176" t="s">
        <v>4151</v>
      </c>
    </row>
    <row r="387" s="187" customFormat="true" ht="12" hidden="false" customHeight="false" outlineLevel="0" collapsed="false">
      <c r="B387" s="188"/>
      <c r="D387" s="180" t="s">
        <v>174</v>
      </c>
      <c r="E387" s="189"/>
      <c r="F387" s="190" t="s">
        <v>4145</v>
      </c>
      <c r="H387" s="191" t="n">
        <v>0.6</v>
      </c>
      <c r="I387" s="192"/>
      <c r="L387" s="188"/>
      <c r="M387" s="193"/>
      <c r="N387" s="194"/>
      <c r="O387" s="194"/>
      <c r="P387" s="194"/>
      <c r="Q387" s="194"/>
      <c r="R387" s="194"/>
      <c r="S387" s="194"/>
      <c r="T387" s="194"/>
      <c r="U387" s="195"/>
      <c r="AT387" s="189" t="s">
        <v>174</v>
      </c>
      <c r="AU387" s="189" t="s">
        <v>83</v>
      </c>
      <c r="AV387" s="187" t="s">
        <v>83</v>
      </c>
      <c r="AW387" s="187" t="s">
        <v>176</v>
      </c>
      <c r="AX387" s="187" t="s">
        <v>73</v>
      </c>
      <c r="AY387" s="189" t="s">
        <v>165</v>
      </c>
    </row>
    <row r="388" s="196" customFormat="true" ht="12" hidden="false" customHeight="false" outlineLevel="0" collapsed="false">
      <c r="B388" s="197"/>
      <c r="D388" s="180" t="s">
        <v>174</v>
      </c>
      <c r="E388" s="198"/>
      <c r="F388" s="199" t="s">
        <v>178</v>
      </c>
      <c r="H388" s="200" t="n">
        <v>0.6</v>
      </c>
      <c r="I388" s="201"/>
      <c r="L388" s="197"/>
      <c r="M388" s="202"/>
      <c r="N388" s="203"/>
      <c r="O388" s="203"/>
      <c r="P388" s="203"/>
      <c r="Q388" s="203"/>
      <c r="R388" s="203"/>
      <c r="S388" s="203"/>
      <c r="T388" s="203"/>
      <c r="U388" s="204"/>
      <c r="AT388" s="198" t="s">
        <v>174</v>
      </c>
      <c r="AU388" s="198" t="s">
        <v>83</v>
      </c>
      <c r="AV388" s="196" t="s">
        <v>172</v>
      </c>
      <c r="AW388" s="196" t="s">
        <v>176</v>
      </c>
      <c r="AX388" s="196" t="s">
        <v>81</v>
      </c>
      <c r="AY388" s="198" t="s">
        <v>165</v>
      </c>
    </row>
    <row r="389" s="22" customFormat="true" ht="16.5" hidden="false" customHeight="true" outlineLevel="0" collapsed="false">
      <c r="B389" s="164"/>
      <c r="C389" s="165" t="s">
        <v>921</v>
      </c>
      <c r="D389" s="165" t="s">
        <v>167</v>
      </c>
      <c r="E389" s="166" t="s">
        <v>4152</v>
      </c>
      <c r="F389" s="167" t="s">
        <v>4153</v>
      </c>
      <c r="G389" s="168" t="s">
        <v>2536</v>
      </c>
      <c r="H389" s="169" t="n">
        <v>519.67</v>
      </c>
      <c r="I389" s="170"/>
      <c r="J389" s="171" t="n">
        <f aca="false">ROUND(I389*H389,2)</f>
        <v>0</v>
      </c>
      <c r="K389" s="167"/>
      <c r="L389" s="23"/>
      <c r="M389" s="172"/>
      <c r="N389" s="173" t="s">
        <v>44</v>
      </c>
      <c r="O389" s="54"/>
      <c r="P389" s="174" t="n">
        <f aca="false">O389*H389</f>
        <v>0</v>
      </c>
      <c r="Q389" s="174" t="n">
        <v>0</v>
      </c>
      <c r="R389" s="174" t="n">
        <f aca="false">Q389*H389</f>
        <v>0</v>
      </c>
      <c r="S389" s="174" t="n">
        <v>0</v>
      </c>
      <c r="T389" s="174" t="n">
        <f aca="false">S389*H389</f>
        <v>0</v>
      </c>
      <c r="U389" s="175"/>
      <c r="AR389" s="176" t="s">
        <v>273</v>
      </c>
      <c r="AT389" s="176" t="s">
        <v>167</v>
      </c>
      <c r="AU389" s="176" t="s">
        <v>83</v>
      </c>
      <c r="AY389" s="3" t="s">
        <v>165</v>
      </c>
      <c r="BE389" s="177" t="n">
        <f aca="false">IF(N389="základní",J389,0)</f>
        <v>0</v>
      </c>
      <c r="BF389" s="177" t="n">
        <f aca="false">IF(N389="snížená",J389,0)</f>
        <v>0</v>
      </c>
      <c r="BG389" s="177" t="n">
        <f aca="false">IF(N389="zákl. přenesená",J389,0)</f>
        <v>0</v>
      </c>
      <c r="BH389" s="177" t="n">
        <f aca="false">IF(N389="sníž. přenesená",J389,0)</f>
        <v>0</v>
      </c>
      <c r="BI389" s="177" t="n">
        <f aca="false">IF(N389="nulová",J389,0)</f>
        <v>0</v>
      </c>
      <c r="BJ389" s="3" t="s">
        <v>81</v>
      </c>
      <c r="BK389" s="177" t="n">
        <f aca="false">ROUND(I389*H389,2)</f>
        <v>0</v>
      </c>
      <c r="BL389" s="3" t="s">
        <v>273</v>
      </c>
      <c r="BM389" s="176" t="s">
        <v>4154</v>
      </c>
    </row>
    <row r="390" s="178" customFormat="true" ht="12" hidden="false" customHeight="false" outlineLevel="0" collapsed="false">
      <c r="B390" s="179"/>
      <c r="D390" s="180" t="s">
        <v>174</v>
      </c>
      <c r="E390" s="181"/>
      <c r="F390" s="182" t="s">
        <v>4126</v>
      </c>
      <c r="H390" s="181"/>
      <c r="I390" s="183"/>
      <c r="L390" s="179"/>
      <c r="M390" s="184"/>
      <c r="N390" s="185"/>
      <c r="O390" s="185"/>
      <c r="P390" s="185"/>
      <c r="Q390" s="185"/>
      <c r="R390" s="185"/>
      <c r="S390" s="185"/>
      <c r="T390" s="185"/>
      <c r="U390" s="186"/>
      <c r="AT390" s="181" t="s">
        <v>174</v>
      </c>
      <c r="AU390" s="181" t="s">
        <v>83</v>
      </c>
      <c r="AV390" s="178" t="s">
        <v>81</v>
      </c>
      <c r="AW390" s="178" t="s">
        <v>176</v>
      </c>
      <c r="AX390" s="178" t="s">
        <v>73</v>
      </c>
      <c r="AY390" s="181" t="s">
        <v>165</v>
      </c>
    </row>
    <row r="391" s="187" customFormat="true" ht="24" hidden="false" customHeight="false" outlineLevel="0" collapsed="false">
      <c r="B391" s="188"/>
      <c r="D391" s="180" t="s">
        <v>174</v>
      </c>
      <c r="E391" s="189"/>
      <c r="F391" s="190" t="s">
        <v>4127</v>
      </c>
      <c r="H391" s="191" t="n">
        <v>4.53024</v>
      </c>
      <c r="I391" s="192"/>
      <c r="L391" s="188"/>
      <c r="M391" s="193"/>
      <c r="N391" s="194"/>
      <c r="O391" s="194"/>
      <c r="P391" s="194"/>
      <c r="Q391" s="194"/>
      <c r="R391" s="194"/>
      <c r="S391" s="194"/>
      <c r="T391" s="194"/>
      <c r="U391" s="195"/>
      <c r="AT391" s="189" t="s">
        <v>174</v>
      </c>
      <c r="AU391" s="189" t="s">
        <v>83</v>
      </c>
      <c r="AV391" s="187" t="s">
        <v>83</v>
      </c>
      <c r="AW391" s="187" t="s">
        <v>176</v>
      </c>
      <c r="AX391" s="187" t="s">
        <v>73</v>
      </c>
      <c r="AY391" s="189" t="s">
        <v>165</v>
      </c>
    </row>
    <row r="392" s="187" customFormat="true" ht="24" hidden="false" customHeight="false" outlineLevel="0" collapsed="false">
      <c r="B392" s="188"/>
      <c r="D392" s="180" t="s">
        <v>174</v>
      </c>
      <c r="E392" s="189"/>
      <c r="F392" s="190" t="s">
        <v>4128</v>
      </c>
      <c r="H392" s="191" t="n">
        <v>190.08</v>
      </c>
      <c r="I392" s="192"/>
      <c r="L392" s="188"/>
      <c r="M392" s="193"/>
      <c r="N392" s="194"/>
      <c r="O392" s="194"/>
      <c r="P392" s="194"/>
      <c r="Q392" s="194"/>
      <c r="R392" s="194"/>
      <c r="S392" s="194"/>
      <c r="T392" s="194"/>
      <c r="U392" s="195"/>
      <c r="AT392" s="189" t="s">
        <v>174</v>
      </c>
      <c r="AU392" s="189" t="s">
        <v>83</v>
      </c>
      <c r="AV392" s="187" t="s">
        <v>83</v>
      </c>
      <c r="AW392" s="187" t="s">
        <v>176</v>
      </c>
      <c r="AX392" s="187" t="s">
        <v>73</v>
      </c>
      <c r="AY392" s="189" t="s">
        <v>165</v>
      </c>
    </row>
    <row r="393" s="187" customFormat="true" ht="12" hidden="false" customHeight="false" outlineLevel="0" collapsed="false">
      <c r="B393" s="188"/>
      <c r="D393" s="180" t="s">
        <v>174</v>
      </c>
      <c r="E393" s="189"/>
      <c r="F393" s="190" t="s">
        <v>4129</v>
      </c>
      <c r="H393" s="191" t="n">
        <v>325.05984</v>
      </c>
      <c r="I393" s="192"/>
      <c r="L393" s="188"/>
      <c r="M393" s="193"/>
      <c r="N393" s="194"/>
      <c r="O393" s="194"/>
      <c r="P393" s="194"/>
      <c r="Q393" s="194"/>
      <c r="R393" s="194"/>
      <c r="S393" s="194"/>
      <c r="T393" s="194"/>
      <c r="U393" s="195"/>
      <c r="AT393" s="189" t="s">
        <v>174</v>
      </c>
      <c r="AU393" s="189" t="s">
        <v>83</v>
      </c>
      <c r="AV393" s="187" t="s">
        <v>83</v>
      </c>
      <c r="AW393" s="187" t="s">
        <v>176</v>
      </c>
      <c r="AX393" s="187" t="s">
        <v>73</v>
      </c>
      <c r="AY393" s="189" t="s">
        <v>165</v>
      </c>
    </row>
    <row r="394" s="196" customFormat="true" ht="12" hidden="false" customHeight="false" outlineLevel="0" collapsed="false">
      <c r="B394" s="197"/>
      <c r="D394" s="180" t="s">
        <v>174</v>
      </c>
      <c r="E394" s="198"/>
      <c r="F394" s="199" t="s">
        <v>178</v>
      </c>
      <c r="H394" s="200" t="n">
        <v>519.67008</v>
      </c>
      <c r="I394" s="201"/>
      <c r="L394" s="197"/>
      <c r="M394" s="202"/>
      <c r="N394" s="203"/>
      <c r="O394" s="203"/>
      <c r="P394" s="203"/>
      <c r="Q394" s="203"/>
      <c r="R394" s="203"/>
      <c r="S394" s="203"/>
      <c r="T394" s="203"/>
      <c r="U394" s="204"/>
      <c r="AT394" s="198" t="s">
        <v>174</v>
      </c>
      <c r="AU394" s="198" t="s">
        <v>83</v>
      </c>
      <c r="AV394" s="196" t="s">
        <v>172</v>
      </c>
      <c r="AW394" s="196" t="s">
        <v>176</v>
      </c>
      <c r="AX394" s="196" t="s">
        <v>81</v>
      </c>
      <c r="AY394" s="198" t="s">
        <v>165</v>
      </c>
    </row>
    <row r="395" s="22" customFormat="true" ht="36" hidden="false" customHeight="true" outlineLevel="0" collapsed="false">
      <c r="B395" s="164"/>
      <c r="C395" s="165" t="s">
        <v>925</v>
      </c>
      <c r="D395" s="165" t="s">
        <v>167</v>
      </c>
      <c r="E395" s="166" t="s">
        <v>4155</v>
      </c>
      <c r="F395" s="167" t="s">
        <v>4156</v>
      </c>
      <c r="G395" s="168" t="s">
        <v>265</v>
      </c>
      <c r="H395" s="169" t="n">
        <v>0.605</v>
      </c>
      <c r="I395" s="170"/>
      <c r="J395" s="171" t="n">
        <f aca="false">ROUND(I395*H395,2)</f>
        <v>0</v>
      </c>
      <c r="K395" s="167" t="s">
        <v>171</v>
      </c>
      <c r="L395" s="23"/>
      <c r="M395" s="226"/>
      <c r="N395" s="227" t="s">
        <v>44</v>
      </c>
      <c r="O395" s="228"/>
      <c r="P395" s="229" t="n">
        <f aca="false">O395*H395</f>
        <v>0</v>
      </c>
      <c r="Q395" s="229" t="n">
        <v>0</v>
      </c>
      <c r="R395" s="229" t="n">
        <f aca="false">Q395*H395</f>
        <v>0</v>
      </c>
      <c r="S395" s="229" t="n">
        <v>0</v>
      </c>
      <c r="T395" s="229" t="n">
        <f aca="false">S395*H395</f>
        <v>0</v>
      </c>
      <c r="U395" s="230"/>
      <c r="AR395" s="176" t="s">
        <v>273</v>
      </c>
      <c r="AT395" s="176" t="s">
        <v>167</v>
      </c>
      <c r="AU395" s="176" t="s">
        <v>83</v>
      </c>
      <c r="AY395" s="3" t="s">
        <v>165</v>
      </c>
      <c r="BE395" s="177" t="n">
        <f aca="false">IF(N395="základní",J395,0)</f>
        <v>0</v>
      </c>
      <c r="BF395" s="177" t="n">
        <f aca="false">IF(N395="snížená",J395,0)</f>
        <v>0</v>
      </c>
      <c r="BG395" s="177" t="n">
        <f aca="false">IF(N395="zákl. přenesená",J395,0)</f>
        <v>0</v>
      </c>
      <c r="BH395" s="177" t="n">
        <f aca="false">IF(N395="sníž. přenesená",J395,0)</f>
        <v>0</v>
      </c>
      <c r="BI395" s="177" t="n">
        <f aca="false">IF(N395="nulová",J395,0)</f>
        <v>0</v>
      </c>
      <c r="BJ395" s="3" t="s">
        <v>81</v>
      </c>
      <c r="BK395" s="177" t="n">
        <f aca="false">ROUND(I395*H395,2)</f>
        <v>0</v>
      </c>
      <c r="BL395" s="3" t="s">
        <v>273</v>
      </c>
      <c r="BM395" s="176" t="s">
        <v>4157</v>
      </c>
    </row>
    <row r="396" s="22" customFormat="true" ht="7" hidden="false" customHeight="true" outlineLevel="0" collapsed="false">
      <c r="B396" s="38"/>
      <c r="C396" s="39"/>
      <c r="D396" s="39"/>
      <c r="E396" s="39"/>
      <c r="F396" s="39"/>
      <c r="G396" s="39"/>
      <c r="H396" s="39"/>
      <c r="I396" s="122"/>
      <c r="J396" s="39"/>
      <c r="K396" s="39"/>
      <c r="L396" s="23"/>
    </row>
  </sheetData>
  <sheetProtection algorithmName="SHA-512" hashValue="Hz2ThJ737jtzVIoGfc/bqIgPpTurCag8d/Sa9WbutHjXZm+uO6V/Jlp6VeptugX9WMPwW51n1qgDGoexnFylgg==" saltValue="GLAkg3Eqz5OEGTwmJYXCLw==" spinCount="100000" sheet="true" objects="true" scenarios="true"/>
  <autoFilter ref="C90:K395"/>
  <mergeCells count="9">
    <mergeCell ref="L2:V2"/>
    <mergeCell ref="E7:H7"/>
    <mergeCell ref="E9:H9"/>
    <mergeCell ref="E18:H18"/>
    <mergeCell ref="E27:H27"/>
    <mergeCell ref="E48:H48"/>
    <mergeCell ref="E50:H50"/>
    <mergeCell ref="E81:H81"/>
    <mergeCell ref="E83:H83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24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" activeCellId="0" sqref="E1"/>
    </sheetView>
  </sheetViews>
  <sheetFormatPr defaultColWidth="8.76953125" defaultRowHeight="11" zeroHeight="false" outlineLevelRow="0" outlineLevelCol="0"/>
  <cols>
    <col collapsed="false" customWidth="true" hidden="false" outlineLevel="0" max="1" min="1" style="0" width="8.25"/>
    <col collapsed="false" customWidth="true" hidden="false" outlineLevel="0" max="2" min="2" style="0" width="1.75"/>
    <col collapsed="false" customWidth="true" hidden="false" outlineLevel="0" max="4" min="3" style="0" width="4.25"/>
    <col collapsed="false" customWidth="true" hidden="false" outlineLevel="0" max="5" min="5" style="0" width="17.25"/>
    <col collapsed="false" customWidth="true" hidden="false" outlineLevel="0" max="6" min="6" style="0" width="50.75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95" width="20.25"/>
    <col collapsed="false" customWidth="true" hidden="false" outlineLevel="0" max="11" min="10" style="0" width="20.25"/>
    <col collapsed="false" customWidth="true" hidden="false" outlineLevel="0" max="12" min="12" style="0" width="9.25"/>
    <col collapsed="false" customWidth="true" hidden="true" outlineLevel="0" max="13" min="13" style="0" width="10.75"/>
    <col collapsed="false" customWidth="true" hidden="true" outlineLevel="0" max="14" min="14" style="0" width="9.25"/>
    <col collapsed="false" customWidth="true" hidden="true" outlineLevel="0" max="21" min="15" style="0" width="14.25"/>
    <col collapsed="false" customWidth="true" hidden="false" outlineLevel="0" max="22" min="22" style="0" width="12.25"/>
    <col collapsed="false" customWidth="true" hidden="false" outlineLevel="0" max="23" min="23" style="0" width="16.25"/>
    <col collapsed="false" customWidth="true" hidden="false" outlineLevel="0" max="24" min="24" style="0" width="12.25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5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5"/>
    <col collapsed="false" customWidth="true" hidden="true" outlineLevel="0" max="65" min="44" style="0" width="9.25"/>
  </cols>
  <sheetData>
    <row r="2" customFormat="false" ht="37" hidden="false" customHeight="true" outlineLevel="0" collapsed="false"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104</v>
      </c>
    </row>
    <row r="3" customFormat="false" ht="7" hidden="false" customHeight="true" outlineLevel="0" collapsed="false">
      <c r="B3" s="4"/>
      <c r="C3" s="5"/>
      <c r="D3" s="5"/>
      <c r="E3" s="5"/>
      <c r="F3" s="5"/>
      <c r="G3" s="5"/>
      <c r="H3" s="5"/>
      <c r="I3" s="96"/>
      <c r="J3" s="5"/>
      <c r="K3" s="5"/>
      <c r="L3" s="6"/>
      <c r="AT3" s="3" t="s">
        <v>83</v>
      </c>
    </row>
    <row r="4" customFormat="false" ht="25" hidden="false" customHeight="true" outlineLevel="0" collapsed="false">
      <c r="B4" s="6"/>
      <c r="D4" s="7" t="s">
        <v>108</v>
      </c>
      <c r="L4" s="6"/>
      <c r="M4" s="97" t="s">
        <v>10</v>
      </c>
      <c r="AT4" s="3" t="s">
        <v>3</v>
      </c>
    </row>
    <row r="5" customFormat="false" ht="7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16</v>
      </c>
      <c r="L6" s="6"/>
    </row>
    <row r="7" customFormat="false" ht="16.5" hidden="false" customHeight="true" outlineLevel="0" collapsed="false">
      <c r="B7" s="6"/>
      <c r="E7" s="98" t="str">
        <f aca="false">'Rekapitulace stavby'!K6</f>
        <v>Rekonstrukce MŠ Štěpánov</v>
      </c>
      <c r="F7" s="98"/>
      <c r="G7" s="98"/>
      <c r="H7" s="98"/>
      <c r="L7" s="6"/>
    </row>
    <row r="8" s="22" customFormat="true" ht="12" hidden="false" customHeight="true" outlineLevel="0" collapsed="false">
      <c r="B8" s="23"/>
      <c r="D8" s="15" t="s">
        <v>109</v>
      </c>
      <c r="I8" s="99"/>
      <c r="L8" s="23"/>
    </row>
    <row r="9" s="22" customFormat="true" ht="37" hidden="false" customHeight="true" outlineLevel="0" collapsed="false">
      <c r="B9" s="23"/>
      <c r="E9" s="100" t="s">
        <v>4158</v>
      </c>
      <c r="F9" s="100"/>
      <c r="G9" s="100"/>
      <c r="H9" s="100"/>
      <c r="I9" s="99"/>
      <c r="L9" s="23"/>
    </row>
    <row r="10" s="22" customFormat="true" ht="11" hidden="false" customHeight="false" outlineLevel="0" collapsed="false">
      <c r="B10" s="23"/>
      <c r="I10" s="99"/>
      <c r="L10" s="23"/>
    </row>
    <row r="11" s="22" customFormat="true" ht="12" hidden="false" customHeight="true" outlineLevel="0" collapsed="false">
      <c r="B11" s="23"/>
      <c r="D11" s="15" t="s">
        <v>18</v>
      </c>
      <c r="F11" s="16" t="s">
        <v>19</v>
      </c>
      <c r="I11" s="101" t="s">
        <v>20</v>
      </c>
      <c r="J11" s="16"/>
      <c r="L11" s="23"/>
    </row>
    <row r="12" s="22" customFormat="true" ht="12" hidden="false" customHeight="true" outlineLevel="0" collapsed="false">
      <c r="B12" s="23"/>
      <c r="D12" s="15" t="s">
        <v>21</v>
      </c>
      <c r="F12" s="16" t="s">
        <v>22</v>
      </c>
      <c r="I12" s="101" t="s">
        <v>23</v>
      </c>
      <c r="J12" s="102" t="str">
        <f aca="false">'Rekapitulace stavby'!AN8</f>
        <v>30. 3. 2020</v>
      </c>
      <c r="L12" s="23"/>
    </row>
    <row r="13" s="22" customFormat="true" ht="11" hidden="false" customHeight="true" outlineLevel="0" collapsed="false">
      <c r="B13" s="23"/>
      <c r="I13" s="99"/>
      <c r="L13" s="23"/>
    </row>
    <row r="14" s="22" customFormat="true" ht="12" hidden="false" customHeight="true" outlineLevel="0" collapsed="false">
      <c r="B14" s="23"/>
      <c r="D14" s="15" t="s">
        <v>25</v>
      </c>
      <c r="I14" s="101" t="s">
        <v>26</v>
      </c>
      <c r="J14" s="16" t="s">
        <v>27</v>
      </c>
      <c r="L14" s="23"/>
    </row>
    <row r="15" s="22" customFormat="true" ht="18" hidden="false" customHeight="true" outlineLevel="0" collapsed="false">
      <c r="B15" s="23"/>
      <c r="E15" s="16" t="s">
        <v>28</v>
      </c>
      <c r="I15" s="101" t="s">
        <v>29</v>
      </c>
      <c r="J15" s="16" t="s">
        <v>30</v>
      </c>
      <c r="L15" s="23"/>
    </row>
    <row r="16" s="22" customFormat="true" ht="7" hidden="false" customHeight="true" outlineLevel="0" collapsed="false">
      <c r="B16" s="23"/>
      <c r="I16" s="99"/>
      <c r="L16" s="23"/>
    </row>
    <row r="17" s="22" customFormat="true" ht="12" hidden="false" customHeight="true" outlineLevel="0" collapsed="false">
      <c r="B17" s="23"/>
      <c r="D17" s="15" t="s">
        <v>31</v>
      </c>
      <c r="I17" s="101" t="s">
        <v>26</v>
      </c>
      <c r="J17" s="17" t="str">
        <f aca="false">'Rekapitulace stavby'!AN13</f>
        <v>Vyplň údaj</v>
      </c>
      <c r="L17" s="23"/>
    </row>
    <row r="18" s="22" customFormat="true" ht="18" hidden="false" customHeight="true" outlineLevel="0" collapsed="false">
      <c r="B18" s="23"/>
      <c r="E18" s="103" t="str">
        <f aca="false">'Rekapitulace stavby'!E14</f>
        <v>Vyplň údaj</v>
      </c>
      <c r="F18" s="103"/>
      <c r="G18" s="103"/>
      <c r="H18" s="103"/>
      <c r="I18" s="101" t="s">
        <v>29</v>
      </c>
      <c r="J18" s="17" t="str">
        <f aca="false">'Rekapitulace stavby'!AN14</f>
        <v>Vyplň údaj</v>
      </c>
      <c r="L18" s="23"/>
    </row>
    <row r="19" s="22" customFormat="true" ht="7" hidden="false" customHeight="true" outlineLevel="0" collapsed="false">
      <c r="B19" s="23"/>
      <c r="I19" s="99"/>
      <c r="L19" s="23"/>
    </row>
    <row r="20" s="22" customFormat="true" ht="12" hidden="false" customHeight="true" outlineLevel="0" collapsed="false">
      <c r="B20" s="23"/>
      <c r="D20" s="15" t="s">
        <v>33</v>
      </c>
      <c r="I20" s="101" t="s">
        <v>26</v>
      </c>
      <c r="J20" s="16" t="s">
        <v>27</v>
      </c>
      <c r="L20" s="23"/>
    </row>
    <row r="21" s="22" customFormat="true" ht="18" hidden="false" customHeight="true" outlineLevel="0" collapsed="false">
      <c r="B21" s="23"/>
      <c r="E21" s="16" t="s">
        <v>34</v>
      </c>
      <c r="I21" s="101" t="s">
        <v>29</v>
      </c>
      <c r="J21" s="16" t="s">
        <v>30</v>
      </c>
      <c r="L21" s="23"/>
    </row>
    <row r="22" s="22" customFormat="true" ht="7" hidden="false" customHeight="true" outlineLevel="0" collapsed="false">
      <c r="B22" s="23"/>
      <c r="I22" s="99"/>
      <c r="L22" s="23"/>
    </row>
    <row r="23" s="22" customFormat="true" ht="12" hidden="false" customHeight="true" outlineLevel="0" collapsed="false">
      <c r="B23" s="23"/>
      <c r="D23" s="15" t="s">
        <v>35</v>
      </c>
      <c r="I23" s="101" t="s">
        <v>26</v>
      </c>
      <c r="J23" s="16" t="s">
        <v>27</v>
      </c>
      <c r="L23" s="23"/>
    </row>
    <row r="24" s="22" customFormat="true" ht="18" hidden="false" customHeight="true" outlineLevel="0" collapsed="false">
      <c r="B24" s="23"/>
      <c r="E24" s="16" t="s">
        <v>36</v>
      </c>
      <c r="I24" s="101" t="s">
        <v>29</v>
      </c>
      <c r="J24" s="16" t="s">
        <v>30</v>
      </c>
      <c r="L24" s="23"/>
    </row>
    <row r="25" s="22" customFormat="true" ht="7" hidden="false" customHeight="true" outlineLevel="0" collapsed="false">
      <c r="B25" s="23"/>
      <c r="I25" s="99"/>
      <c r="L25" s="23"/>
    </row>
    <row r="26" s="22" customFormat="true" ht="12" hidden="false" customHeight="true" outlineLevel="0" collapsed="false">
      <c r="B26" s="23"/>
      <c r="D26" s="15" t="s">
        <v>37</v>
      </c>
      <c r="I26" s="99"/>
      <c r="L26" s="23"/>
    </row>
    <row r="27" s="104" customFormat="true" ht="16.5" hidden="false" customHeight="true" outlineLevel="0" collapsed="false">
      <c r="B27" s="105"/>
      <c r="E27" s="20" t="s">
        <v>111</v>
      </c>
      <c r="F27" s="20"/>
      <c r="G27" s="20"/>
      <c r="H27" s="20"/>
      <c r="I27" s="106"/>
      <c r="L27" s="105"/>
    </row>
    <row r="28" s="22" customFormat="true" ht="7" hidden="false" customHeight="true" outlineLevel="0" collapsed="false">
      <c r="B28" s="23"/>
      <c r="I28" s="99"/>
      <c r="L28" s="23"/>
    </row>
    <row r="29" s="22" customFormat="true" ht="7" hidden="false" customHeight="true" outlineLevel="0" collapsed="false">
      <c r="B29" s="23"/>
      <c r="D29" s="52"/>
      <c r="E29" s="52"/>
      <c r="F29" s="52"/>
      <c r="G29" s="52"/>
      <c r="H29" s="52"/>
      <c r="I29" s="107"/>
      <c r="J29" s="52"/>
      <c r="K29" s="52"/>
      <c r="L29" s="23"/>
    </row>
    <row r="30" s="22" customFormat="true" ht="25.25" hidden="false" customHeight="true" outlineLevel="0" collapsed="false">
      <c r="B30" s="23"/>
      <c r="D30" s="108" t="s">
        <v>39</v>
      </c>
      <c r="I30" s="99"/>
      <c r="J30" s="109" t="n">
        <f aca="false">ROUND(J88, 2)</f>
        <v>0</v>
      </c>
      <c r="L30" s="23"/>
    </row>
    <row r="31" s="22" customFormat="true" ht="7" hidden="false" customHeight="true" outlineLevel="0" collapsed="false">
      <c r="B31" s="23"/>
      <c r="D31" s="52"/>
      <c r="E31" s="52"/>
      <c r="F31" s="52"/>
      <c r="G31" s="52"/>
      <c r="H31" s="52"/>
      <c r="I31" s="107"/>
      <c r="J31" s="52"/>
      <c r="K31" s="52"/>
      <c r="L31" s="23"/>
    </row>
    <row r="32" s="22" customFormat="true" ht="14.5" hidden="false" customHeight="true" outlineLevel="0" collapsed="false">
      <c r="B32" s="23"/>
      <c r="F32" s="110" t="s">
        <v>41</v>
      </c>
      <c r="I32" s="111" t="s">
        <v>40</v>
      </c>
      <c r="J32" s="110" t="s">
        <v>42</v>
      </c>
      <c r="L32" s="23"/>
    </row>
    <row r="33" s="22" customFormat="true" ht="14.5" hidden="false" customHeight="true" outlineLevel="0" collapsed="false">
      <c r="B33" s="23"/>
      <c r="D33" s="112" t="s">
        <v>43</v>
      </c>
      <c r="E33" s="15" t="s">
        <v>44</v>
      </c>
      <c r="F33" s="113" t="n">
        <f aca="false">ROUND((SUM(BE88:BE240)),  2)</f>
        <v>0</v>
      </c>
      <c r="I33" s="114" t="n">
        <v>0.21</v>
      </c>
      <c r="J33" s="113" t="n">
        <f aca="false">ROUND(((SUM(BE88:BE240))*I33),  2)</f>
        <v>0</v>
      </c>
      <c r="L33" s="23"/>
    </row>
    <row r="34" s="22" customFormat="true" ht="14.5" hidden="false" customHeight="true" outlineLevel="0" collapsed="false">
      <c r="B34" s="23"/>
      <c r="E34" s="15" t="s">
        <v>45</v>
      </c>
      <c r="F34" s="113" t="n">
        <f aca="false">ROUND((SUM(BF88:BF240)),  2)</f>
        <v>0</v>
      </c>
      <c r="I34" s="114" t="n">
        <v>0.15</v>
      </c>
      <c r="J34" s="113" t="n">
        <f aca="false">ROUND(((SUM(BF88:BF240))*I34),  2)</f>
        <v>0</v>
      </c>
      <c r="L34" s="23"/>
    </row>
    <row r="35" s="22" customFormat="true" ht="14.5" hidden="true" customHeight="true" outlineLevel="0" collapsed="false">
      <c r="B35" s="23"/>
      <c r="E35" s="15" t="s">
        <v>46</v>
      </c>
      <c r="F35" s="113" t="n">
        <f aca="false">ROUND((SUM(BG88:BG240)),  2)</f>
        <v>0</v>
      </c>
      <c r="I35" s="114" t="n">
        <v>0.21</v>
      </c>
      <c r="J35" s="113" t="n">
        <f aca="false">0</f>
        <v>0</v>
      </c>
      <c r="L35" s="23"/>
    </row>
    <row r="36" s="22" customFormat="true" ht="14.5" hidden="true" customHeight="true" outlineLevel="0" collapsed="false">
      <c r="B36" s="23"/>
      <c r="E36" s="15" t="s">
        <v>47</v>
      </c>
      <c r="F36" s="113" t="n">
        <f aca="false">ROUND((SUM(BH88:BH240)),  2)</f>
        <v>0</v>
      </c>
      <c r="I36" s="114" t="n">
        <v>0.15</v>
      </c>
      <c r="J36" s="113" t="n">
        <f aca="false">0</f>
        <v>0</v>
      </c>
      <c r="L36" s="23"/>
    </row>
    <row r="37" s="22" customFormat="true" ht="14.5" hidden="true" customHeight="true" outlineLevel="0" collapsed="false">
      <c r="B37" s="23"/>
      <c r="E37" s="15" t="s">
        <v>48</v>
      </c>
      <c r="F37" s="113" t="n">
        <f aca="false">ROUND((SUM(BI88:BI240)),  2)</f>
        <v>0</v>
      </c>
      <c r="I37" s="114" t="n">
        <v>0</v>
      </c>
      <c r="J37" s="113" t="n">
        <f aca="false">0</f>
        <v>0</v>
      </c>
      <c r="L37" s="23"/>
    </row>
    <row r="38" s="22" customFormat="true" ht="7" hidden="false" customHeight="true" outlineLevel="0" collapsed="false">
      <c r="B38" s="23"/>
      <c r="I38" s="99"/>
      <c r="L38" s="23"/>
    </row>
    <row r="39" s="22" customFormat="true" ht="25.25" hidden="false" customHeight="true" outlineLevel="0" collapsed="false">
      <c r="B39" s="23"/>
      <c r="C39" s="115"/>
      <c r="D39" s="116" t="s">
        <v>49</v>
      </c>
      <c r="E39" s="57"/>
      <c r="F39" s="57"/>
      <c r="G39" s="117" t="s">
        <v>50</v>
      </c>
      <c r="H39" s="118" t="s">
        <v>51</v>
      </c>
      <c r="I39" s="119"/>
      <c r="J39" s="120" t="n">
        <f aca="false">SUM(J30:J37)</f>
        <v>0</v>
      </c>
      <c r="K39" s="121"/>
      <c r="L39" s="23"/>
    </row>
    <row r="40" s="22" customFormat="true" ht="14.5" hidden="false" customHeight="true" outlineLevel="0" collapsed="false">
      <c r="B40" s="38"/>
      <c r="C40" s="39"/>
      <c r="D40" s="39"/>
      <c r="E40" s="39"/>
      <c r="F40" s="39"/>
      <c r="G40" s="39"/>
      <c r="H40" s="39"/>
      <c r="I40" s="122"/>
      <c r="J40" s="39"/>
      <c r="K40" s="39"/>
      <c r="L40" s="23"/>
    </row>
    <row r="44" s="22" customFormat="true" ht="7" hidden="false" customHeight="true" outlineLevel="0" collapsed="false">
      <c r="B44" s="40"/>
      <c r="C44" s="41"/>
      <c r="D44" s="41"/>
      <c r="E44" s="41"/>
      <c r="F44" s="41"/>
      <c r="G44" s="41"/>
      <c r="H44" s="41"/>
      <c r="I44" s="123"/>
      <c r="J44" s="41"/>
      <c r="K44" s="41"/>
      <c r="L44" s="23"/>
    </row>
    <row r="45" s="22" customFormat="true" ht="25" hidden="false" customHeight="true" outlineLevel="0" collapsed="false">
      <c r="B45" s="23"/>
      <c r="C45" s="7" t="s">
        <v>112</v>
      </c>
      <c r="I45" s="99"/>
      <c r="L45" s="23"/>
    </row>
    <row r="46" s="22" customFormat="true" ht="7" hidden="false" customHeight="true" outlineLevel="0" collapsed="false">
      <c r="B46" s="23"/>
      <c r="I46" s="99"/>
      <c r="L46" s="23"/>
    </row>
    <row r="47" s="22" customFormat="true" ht="12" hidden="false" customHeight="true" outlineLevel="0" collapsed="false">
      <c r="B47" s="23"/>
      <c r="C47" s="15" t="s">
        <v>16</v>
      </c>
      <c r="I47" s="99"/>
      <c r="L47" s="23"/>
    </row>
    <row r="48" s="22" customFormat="true" ht="16.5" hidden="false" customHeight="true" outlineLevel="0" collapsed="false">
      <c r="B48" s="23"/>
      <c r="E48" s="98" t="str">
        <f aca="false">E7</f>
        <v>Rekonstrukce MŠ Štěpánov</v>
      </c>
      <c r="F48" s="98"/>
      <c r="G48" s="98"/>
      <c r="H48" s="98"/>
      <c r="I48" s="99"/>
      <c r="L48" s="23"/>
    </row>
    <row r="49" s="22" customFormat="true" ht="12" hidden="false" customHeight="true" outlineLevel="0" collapsed="false">
      <c r="B49" s="23"/>
      <c r="C49" s="15" t="s">
        <v>109</v>
      </c>
      <c r="I49" s="99"/>
      <c r="L49" s="23"/>
    </row>
    <row r="50" s="22" customFormat="true" ht="16.5" hidden="false" customHeight="true" outlineLevel="0" collapsed="false">
      <c r="B50" s="23"/>
      <c r="E50" s="100" t="str">
        <f aca="false">E9</f>
        <v>9-11 - SO 03 - Odlučovač tuků</v>
      </c>
      <c r="F50" s="100"/>
      <c r="G50" s="100"/>
      <c r="H50" s="100"/>
      <c r="I50" s="99"/>
      <c r="L50" s="23"/>
    </row>
    <row r="51" s="22" customFormat="true" ht="7" hidden="false" customHeight="true" outlineLevel="0" collapsed="false">
      <c r="B51" s="23"/>
      <c r="I51" s="99"/>
      <c r="L51" s="23"/>
    </row>
    <row r="52" s="22" customFormat="true" ht="12" hidden="false" customHeight="true" outlineLevel="0" collapsed="false">
      <c r="B52" s="23"/>
      <c r="C52" s="15" t="s">
        <v>21</v>
      </c>
      <c r="F52" s="16" t="str">
        <f aca="false">F12</f>
        <v>Štěpánov</v>
      </c>
      <c r="I52" s="101" t="s">
        <v>23</v>
      </c>
      <c r="J52" s="102" t="str">
        <f aca="false">IF(J12="","",J12)</f>
        <v>30. 3. 2020</v>
      </c>
      <c r="L52" s="23"/>
    </row>
    <row r="53" s="22" customFormat="true" ht="7" hidden="false" customHeight="true" outlineLevel="0" collapsed="false">
      <c r="B53" s="23"/>
      <c r="I53" s="99"/>
      <c r="L53" s="23"/>
    </row>
    <row r="54" s="22" customFormat="true" ht="28" hidden="false" customHeight="true" outlineLevel="0" collapsed="false">
      <c r="B54" s="23"/>
      <c r="C54" s="15" t="s">
        <v>25</v>
      </c>
      <c r="F54" s="16" t="str">
        <f aca="false">E15</f>
        <v>Obec Štěpánov, Horní 444/7, Štěpánov</v>
      </c>
      <c r="I54" s="101" t="s">
        <v>33</v>
      </c>
      <c r="J54" s="124" t="str">
        <f aca="false">E21</f>
        <v>SPZ DESIGN, s.r.o</v>
      </c>
      <c r="L54" s="23"/>
    </row>
    <row r="55" s="22" customFormat="true" ht="15.25" hidden="false" customHeight="true" outlineLevel="0" collapsed="false">
      <c r="B55" s="23"/>
      <c r="C55" s="15" t="s">
        <v>31</v>
      </c>
      <c r="F55" s="16" t="str">
        <f aca="false">IF(E18="","",E18)</f>
        <v>Vyplň údaj</v>
      </c>
      <c r="I55" s="101" t="s">
        <v>35</v>
      </c>
      <c r="J55" s="124" t="str">
        <f aca="false">E24</f>
        <v>Ing.Zavadil</v>
      </c>
      <c r="L55" s="23"/>
    </row>
    <row r="56" s="22" customFormat="true" ht="10.25" hidden="false" customHeight="true" outlineLevel="0" collapsed="false">
      <c r="B56" s="23"/>
      <c r="I56" s="99"/>
      <c r="L56" s="23"/>
    </row>
    <row r="57" s="22" customFormat="true" ht="29.25" hidden="false" customHeight="true" outlineLevel="0" collapsed="false">
      <c r="B57" s="23"/>
      <c r="C57" s="125" t="s">
        <v>113</v>
      </c>
      <c r="D57" s="115"/>
      <c r="E57" s="115"/>
      <c r="F57" s="115"/>
      <c r="G57" s="115"/>
      <c r="H57" s="115"/>
      <c r="I57" s="126"/>
      <c r="J57" s="127" t="s">
        <v>114</v>
      </c>
      <c r="K57" s="115"/>
      <c r="L57" s="23"/>
    </row>
    <row r="58" s="22" customFormat="true" ht="10.25" hidden="false" customHeight="true" outlineLevel="0" collapsed="false">
      <c r="B58" s="23"/>
      <c r="I58" s="99"/>
      <c r="L58" s="23"/>
    </row>
    <row r="59" s="22" customFormat="true" ht="23" hidden="false" customHeight="true" outlineLevel="0" collapsed="false">
      <c r="B59" s="23"/>
      <c r="C59" s="128" t="s">
        <v>71</v>
      </c>
      <c r="I59" s="99"/>
      <c r="J59" s="109" t="n">
        <f aca="false">J88</f>
        <v>0</v>
      </c>
      <c r="L59" s="23"/>
      <c r="AU59" s="3" t="s">
        <v>115</v>
      </c>
    </row>
    <row r="60" s="129" customFormat="true" ht="25" hidden="false" customHeight="true" outlineLevel="0" collapsed="false">
      <c r="B60" s="130"/>
      <c r="D60" s="131" t="s">
        <v>116</v>
      </c>
      <c r="E60" s="132"/>
      <c r="F60" s="132"/>
      <c r="G60" s="132"/>
      <c r="H60" s="132"/>
      <c r="I60" s="133"/>
      <c r="J60" s="134" t="n">
        <f aca="false">J89</f>
        <v>0</v>
      </c>
      <c r="L60" s="130"/>
    </row>
    <row r="61" s="135" customFormat="true" ht="20" hidden="false" customHeight="true" outlineLevel="0" collapsed="false">
      <c r="B61" s="136"/>
      <c r="D61" s="137" t="s">
        <v>117</v>
      </c>
      <c r="E61" s="138"/>
      <c r="F61" s="138"/>
      <c r="G61" s="138"/>
      <c r="H61" s="138"/>
      <c r="I61" s="139"/>
      <c r="J61" s="140" t="n">
        <f aca="false">J90</f>
        <v>0</v>
      </c>
      <c r="L61" s="136"/>
    </row>
    <row r="62" s="135" customFormat="true" ht="20" hidden="false" customHeight="true" outlineLevel="0" collapsed="false">
      <c r="B62" s="136"/>
      <c r="D62" s="137" t="s">
        <v>118</v>
      </c>
      <c r="E62" s="138"/>
      <c r="F62" s="138"/>
      <c r="G62" s="138"/>
      <c r="H62" s="138"/>
      <c r="I62" s="139"/>
      <c r="J62" s="140" t="n">
        <f aca="false">J162</f>
        <v>0</v>
      </c>
      <c r="L62" s="136"/>
    </row>
    <row r="63" s="135" customFormat="true" ht="20" hidden="false" customHeight="true" outlineLevel="0" collapsed="false">
      <c r="B63" s="136"/>
      <c r="D63" s="137" t="s">
        <v>119</v>
      </c>
      <c r="E63" s="138"/>
      <c r="F63" s="138"/>
      <c r="G63" s="138"/>
      <c r="H63" s="138"/>
      <c r="I63" s="139"/>
      <c r="J63" s="140" t="n">
        <f aca="false">J180</f>
        <v>0</v>
      </c>
      <c r="L63" s="136"/>
    </row>
    <row r="64" s="135" customFormat="true" ht="20" hidden="false" customHeight="true" outlineLevel="0" collapsed="false">
      <c r="B64" s="136"/>
      <c r="D64" s="137" t="s">
        <v>120</v>
      </c>
      <c r="E64" s="138"/>
      <c r="F64" s="138"/>
      <c r="G64" s="138"/>
      <c r="H64" s="138"/>
      <c r="I64" s="139"/>
      <c r="J64" s="140" t="n">
        <f aca="false">J182</f>
        <v>0</v>
      </c>
      <c r="L64" s="136"/>
    </row>
    <row r="65" s="135" customFormat="true" ht="20" hidden="false" customHeight="true" outlineLevel="0" collapsed="false">
      <c r="B65" s="136"/>
      <c r="D65" s="137" t="s">
        <v>3849</v>
      </c>
      <c r="E65" s="138"/>
      <c r="F65" s="138"/>
      <c r="G65" s="138"/>
      <c r="H65" s="138"/>
      <c r="I65" s="139"/>
      <c r="J65" s="140" t="n">
        <f aca="false">J200</f>
        <v>0</v>
      </c>
      <c r="L65" s="136"/>
    </row>
    <row r="66" s="135" customFormat="true" ht="20" hidden="false" customHeight="true" outlineLevel="0" collapsed="false">
      <c r="B66" s="136"/>
      <c r="D66" s="137" t="s">
        <v>127</v>
      </c>
      <c r="E66" s="138"/>
      <c r="F66" s="138"/>
      <c r="G66" s="138"/>
      <c r="H66" s="138"/>
      <c r="I66" s="139"/>
      <c r="J66" s="140" t="n">
        <f aca="false">J224</f>
        <v>0</v>
      </c>
      <c r="L66" s="136"/>
    </row>
    <row r="67" s="129" customFormat="true" ht="25" hidden="false" customHeight="true" outlineLevel="0" collapsed="false">
      <c r="B67" s="130"/>
      <c r="D67" s="131" t="s">
        <v>128</v>
      </c>
      <c r="E67" s="132"/>
      <c r="F67" s="132"/>
      <c r="G67" s="132"/>
      <c r="H67" s="132"/>
      <c r="I67" s="133"/>
      <c r="J67" s="134" t="n">
        <f aca="false">J226</f>
        <v>0</v>
      </c>
      <c r="L67" s="130"/>
    </row>
    <row r="68" s="135" customFormat="true" ht="20" hidden="false" customHeight="true" outlineLevel="0" collapsed="false">
      <c r="B68" s="136"/>
      <c r="D68" s="137" t="s">
        <v>129</v>
      </c>
      <c r="E68" s="138"/>
      <c r="F68" s="138"/>
      <c r="G68" s="138"/>
      <c r="H68" s="138"/>
      <c r="I68" s="139"/>
      <c r="J68" s="140" t="n">
        <f aca="false">J227</f>
        <v>0</v>
      </c>
      <c r="L68" s="136"/>
    </row>
    <row r="69" s="22" customFormat="true" ht="21.75" hidden="false" customHeight="true" outlineLevel="0" collapsed="false">
      <c r="B69" s="23"/>
      <c r="I69" s="99"/>
      <c r="L69" s="23"/>
    </row>
    <row r="70" s="22" customFormat="true" ht="7" hidden="false" customHeight="true" outlineLevel="0" collapsed="false">
      <c r="B70" s="38"/>
      <c r="C70" s="39"/>
      <c r="D70" s="39"/>
      <c r="E70" s="39"/>
      <c r="F70" s="39"/>
      <c r="G70" s="39"/>
      <c r="H70" s="39"/>
      <c r="I70" s="122"/>
      <c r="J70" s="39"/>
      <c r="K70" s="39"/>
      <c r="L70" s="23"/>
    </row>
    <row r="74" s="22" customFormat="true" ht="7" hidden="false" customHeight="true" outlineLevel="0" collapsed="false">
      <c r="B74" s="40"/>
      <c r="C74" s="41"/>
      <c r="D74" s="41"/>
      <c r="E74" s="41"/>
      <c r="F74" s="41"/>
      <c r="G74" s="41"/>
      <c r="H74" s="41"/>
      <c r="I74" s="123"/>
      <c r="J74" s="41"/>
      <c r="K74" s="41"/>
      <c r="L74" s="23"/>
    </row>
    <row r="75" s="22" customFormat="true" ht="25" hidden="false" customHeight="true" outlineLevel="0" collapsed="false">
      <c r="B75" s="23"/>
      <c r="C75" s="7" t="s">
        <v>149</v>
      </c>
      <c r="I75" s="99"/>
      <c r="L75" s="23"/>
    </row>
    <row r="76" s="22" customFormat="true" ht="7" hidden="false" customHeight="true" outlineLevel="0" collapsed="false">
      <c r="B76" s="23"/>
      <c r="I76" s="99"/>
      <c r="L76" s="23"/>
    </row>
    <row r="77" s="22" customFormat="true" ht="12" hidden="false" customHeight="true" outlineLevel="0" collapsed="false">
      <c r="B77" s="23"/>
      <c r="C77" s="15" t="s">
        <v>16</v>
      </c>
      <c r="I77" s="99"/>
      <c r="L77" s="23"/>
    </row>
    <row r="78" s="22" customFormat="true" ht="16.5" hidden="false" customHeight="true" outlineLevel="0" collapsed="false">
      <c r="B78" s="23"/>
      <c r="E78" s="98" t="str">
        <f aca="false">E7</f>
        <v>Rekonstrukce MŠ Štěpánov</v>
      </c>
      <c r="F78" s="98"/>
      <c r="G78" s="98"/>
      <c r="H78" s="98"/>
      <c r="I78" s="99"/>
      <c r="L78" s="23"/>
    </row>
    <row r="79" s="22" customFormat="true" ht="12" hidden="false" customHeight="true" outlineLevel="0" collapsed="false">
      <c r="B79" s="23"/>
      <c r="C79" s="15" t="s">
        <v>109</v>
      </c>
      <c r="I79" s="99"/>
      <c r="L79" s="23"/>
    </row>
    <row r="80" s="22" customFormat="true" ht="16.5" hidden="false" customHeight="true" outlineLevel="0" collapsed="false">
      <c r="B80" s="23"/>
      <c r="E80" s="100" t="str">
        <f aca="false">E9</f>
        <v>9-11 - SO 03 - Odlučovač tuků</v>
      </c>
      <c r="F80" s="100"/>
      <c r="G80" s="100"/>
      <c r="H80" s="100"/>
      <c r="I80" s="99"/>
      <c r="L80" s="23"/>
    </row>
    <row r="81" s="22" customFormat="true" ht="7" hidden="false" customHeight="true" outlineLevel="0" collapsed="false">
      <c r="B81" s="23"/>
      <c r="I81" s="99"/>
      <c r="L81" s="23"/>
    </row>
    <row r="82" s="22" customFormat="true" ht="12" hidden="false" customHeight="true" outlineLevel="0" collapsed="false">
      <c r="B82" s="23"/>
      <c r="C82" s="15" t="s">
        <v>21</v>
      </c>
      <c r="F82" s="16" t="str">
        <f aca="false">F12</f>
        <v>Štěpánov</v>
      </c>
      <c r="I82" s="101" t="s">
        <v>23</v>
      </c>
      <c r="J82" s="102" t="str">
        <f aca="false">IF(J12="","",J12)</f>
        <v>30. 3. 2020</v>
      </c>
      <c r="L82" s="23"/>
    </row>
    <row r="83" s="22" customFormat="true" ht="7" hidden="false" customHeight="true" outlineLevel="0" collapsed="false">
      <c r="B83" s="23"/>
      <c r="I83" s="99"/>
      <c r="L83" s="23"/>
    </row>
    <row r="84" s="22" customFormat="true" ht="28" hidden="false" customHeight="true" outlineLevel="0" collapsed="false">
      <c r="B84" s="23"/>
      <c r="C84" s="15" t="s">
        <v>25</v>
      </c>
      <c r="F84" s="16" t="str">
        <f aca="false">E15</f>
        <v>Obec Štěpánov, Horní 444/7, Štěpánov</v>
      </c>
      <c r="I84" s="101" t="s">
        <v>33</v>
      </c>
      <c r="J84" s="124" t="str">
        <f aca="false">E21</f>
        <v>SPZ DESIGN, s.r.o</v>
      </c>
      <c r="L84" s="23"/>
    </row>
    <row r="85" s="22" customFormat="true" ht="15.25" hidden="false" customHeight="true" outlineLevel="0" collapsed="false">
      <c r="B85" s="23"/>
      <c r="C85" s="15" t="s">
        <v>31</v>
      </c>
      <c r="F85" s="16" t="str">
        <f aca="false">IF(E18="","",E18)</f>
        <v>Vyplň údaj</v>
      </c>
      <c r="I85" s="101" t="s">
        <v>35</v>
      </c>
      <c r="J85" s="124" t="str">
        <f aca="false">E24</f>
        <v>Ing.Zavadil</v>
      </c>
      <c r="L85" s="23"/>
    </row>
    <row r="86" s="22" customFormat="true" ht="10.25" hidden="false" customHeight="true" outlineLevel="0" collapsed="false">
      <c r="B86" s="23"/>
      <c r="I86" s="99"/>
      <c r="L86" s="23"/>
    </row>
    <row r="87" s="141" customFormat="true" ht="29.25" hidden="false" customHeight="true" outlineLevel="0" collapsed="false">
      <c r="B87" s="142"/>
      <c r="C87" s="143" t="s">
        <v>150</v>
      </c>
      <c r="D87" s="144" t="s">
        <v>58</v>
      </c>
      <c r="E87" s="144" t="s">
        <v>54</v>
      </c>
      <c r="F87" s="144" t="s">
        <v>55</v>
      </c>
      <c r="G87" s="144" t="s">
        <v>151</v>
      </c>
      <c r="H87" s="144" t="s">
        <v>152</v>
      </c>
      <c r="I87" s="145" t="s">
        <v>153</v>
      </c>
      <c r="J87" s="144" t="s">
        <v>114</v>
      </c>
      <c r="K87" s="146" t="s">
        <v>154</v>
      </c>
      <c r="L87" s="142"/>
      <c r="M87" s="61"/>
      <c r="N87" s="62" t="s">
        <v>43</v>
      </c>
      <c r="O87" s="62" t="s">
        <v>155</v>
      </c>
      <c r="P87" s="62" t="s">
        <v>156</v>
      </c>
      <c r="Q87" s="62" t="s">
        <v>157</v>
      </c>
      <c r="R87" s="62" t="s">
        <v>158</v>
      </c>
      <c r="S87" s="62" t="s">
        <v>159</v>
      </c>
      <c r="T87" s="62" t="s">
        <v>160</v>
      </c>
      <c r="U87" s="63" t="s">
        <v>161</v>
      </c>
    </row>
    <row r="88" s="22" customFormat="true" ht="23" hidden="false" customHeight="true" outlineLevel="0" collapsed="false">
      <c r="B88" s="23"/>
      <c r="C88" s="67" t="s">
        <v>162</v>
      </c>
      <c r="I88" s="99"/>
      <c r="J88" s="147" t="n">
        <f aca="false">BK88</f>
        <v>0</v>
      </c>
      <c r="L88" s="23"/>
      <c r="M88" s="64"/>
      <c r="N88" s="52"/>
      <c r="O88" s="52"/>
      <c r="P88" s="148" t="n">
        <f aca="false">P89+P226</f>
        <v>0</v>
      </c>
      <c r="Q88" s="52"/>
      <c r="R88" s="148" t="n">
        <f aca="false">R89+R226</f>
        <v>15.94420662</v>
      </c>
      <c r="S88" s="52"/>
      <c r="T88" s="148" t="n">
        <f aca="false">T89+T226</f>
        <v>0</v>
      </c>
      <c r="U88" s="53"/>
      <c r="AT88" s="3" t="s">
        <v>72</v>
      </c>
      <c r="AU88" s="3" t="s">
        <v>115</v>
      </c>
      <c r="BK88" s="149" t="n">
        <f aca="false">BK89+BK226</f>
        <v>0</v>
      </c>
    </row>
    <row r="89" s="150" customFormat="true" ht="26" hidden="false" customHeight="true" outlineLevel="0" collapsed="false">
      <c r="B89" s="151"/>
      <c r="D89" s="152" t="s">
        <v>72</v>
      </c>
      <c r="E89" s="153" t="s">
        <v>163</v>
      </c>
      <c r="F89" s="153" t="s">
        <v>164</v>
      </c>
      <c r="I89" s="154"/>
      <c r="J89" s="155" t="n">
        <f aca="false">BK89</f>
        <v>0</v>
      </c>
      <c r="L89" s="151"/>
      <c r="M89" s="156"/>
      <c r="N89" s="157"/>
      <c r="O89" s="157"/>
      <c r="P89" s="158" t="n">
        <f aca="false">P90+P162+P180+P182+P200+P224</f>
        <v>0</v>
      </c>
      <c r="Q89" s="157"/>
      <c r="R89" s="158" t="n">
        <f aca="false">R90+R162+R180+R182+R200+R224</f>
        <v>15.94220662</v>
      </c>
      <c r="S89" s="157"/>
      <c r="T89" s="158" t="n">
        <f aca="false">T90+T162+T180+T182+T200+T224</f>
        <v>0</v>
      </c>
      <c r="U89" s="159"/>
      <c r="AR89" s="152" t="s">
        <v>81</v>
      </c>
      <c r="AT89" s="160" t="s">
        <v>72</v>
      </c>
      <c r="AU89" s="160" t="s">
        <v>73</v>
      </c>
      <c r="AY89" s="152" t="s">
        <v>165</v>
      </c>
      <c r="BK89" s="161" t="n">
        <f aca="false">BK90+BK162+BK180+BK182+BK200+BK224</f>
        <v>0</v>
      </c>
    </row>
    <row r="90" s="150" customFormat="true" ht="23" hidden="false" customHeight="true" outlineLevel="0" collapsed="false">
      <c r="B90" s="151"/>
      <c r="D90" s="152" t="s">
        <v>72</v>
      </c>
      <c r="E90" s="162" t="s">
        <v>81</v>
      </c>
      <c r="F90" s="162" t="s">
        <v>166</v>
      </c>
      <c r="I90" s="154"/>
      <c r="J90" s="163" t="n">
        <f aca="false">BK90</f>
        <v>0</v>
      </c>
      <c r="L90" s="151"/>
      <c r="M90" s="156"/>
      <c r="N90" s="157"/>
      <c r="O90" s="157"/>
      <c r="P90" s="158" t="n">
        <f aca="false">SUM(P91:P161)</f>
        <v>0</v>
      </c>
      <c r="Q90" s="157"/>
      <c r="R90" s="158" t="n">
        <f aca="false">SUM(R91:R161)</f>
        <v>3.78614</v>
      </c>
      <c r="S90" s="157"/>
      <c r="T90" s="158" t="n">
        <f aca="false">SUM(T91:T161)</f>
        <v>0</v>
      </c>
      <c r="U90" s="159"/>
      <c r="AR90" s="152" t="s">
        <v>81</v>
      </c>
      <c r="AT90" s="160" t="s">
        <v>72</v>
      </c>
      <c r="AU90" s="160" t="s">
        <v>81</v>
      </c>
      <c r="AY90" s="152" t="s">
        <v>165</v>
      </c>
      <c r="BK90" s="161" t="n">
        <f aca="false">SUM(BK91:BK161)</f>
        <v>0</v>
      </c>
    </row>
    <row r="91" s="22" customFormat="true" ht="16.5" hidden="false" customHeight="true" outlineLevel="0" collapsed="false">
      <c r="B91" s="164"/>
      <c r="C91" s="165" t="s">
        <v>81</v>
      </c>
      <c r="D91" s="165" t="s">
        <v>167</v>
      </c>
      <c r="E91" s="166" t="s">
        <v>4159</v>
      </c>
      <c r="F91" s="167" t="s">
        <v>4160</v>
      </c>
      <c r="G91" s="168" t="s">
        <v>181</v>
      </c>
      <c r="H91" s="169" t="n">
        <v>0.6</v>
      </c>
      <c r="I91" s="170"/>
      <c r="J91" s="171" t="n">
        <f aca="false">ROUND(I91*H91,2)</f>
        <v>0</v>
      </c>
      <c r="K91" s="167" t="s">
        <v>171</v>
      </c>
      <c r="L91" s="23"/>
      <c r="M91" s="172"/>
      <c r="N91" s="173" t="s">
        <v>44</v>
      </c>
      <c r="O91" s="54"/>
      <c r="P91" s="174" t="n">
        <f aca="false">O91*H91</f>
        <v>0</v>
      </c>
      <c r="Q91" s="174" t="n">
        <v>0.0369</v>
      </c>
      <c r="R91" s="174" t="n">
        <f aca="false">Q91*H91</f>
        <v>0.02214</v>
      </c>
      <c r="S91" s="174" t="n">
        <v>0</v>
      </c>
      <c r="T91" s="174" t="n">
        <f aca="false">S91*H91</f>
        <v>0</v>
      </c>
      <c r="U91" s="175"/>
      <c r="AR91" s="176" t="s">
        <v>172</v>
      </c>
      <c r="AT91" s="176" t="s">
        <v>167</v>
      </c>
      <c r="AU91" s="176" t="s">
        <v>83</v>
      </c>
      <c r="AY91" s="3" t="s">
        <v>165</v>
      </c>
      <c r="BE91" s="177" t="n">
        <f aca="false">IF(N91="základní",J91,0)</f>
        <v>0</v>
      </c>
      <c r="BF91" s="177" t="n">
        <f aca="false">IF(N91="snížená",J91,0)</f>
        <v>0</v>
      </c>
      <c r="BG91" s="177" t="n">
        <f aca="false">IF(N91="zákl. přenesená",J91,0)</f>
        <v>0</v>
      </c>
      <c r="BH91" s="177" t="n">
        <f aca="false">IF(N91="sníž. přenesená",J91,0)</f>
        <v>0</v>
      </c>
      <c r="BI91" s="177" t="n">
        <f aca="false">IF(N91="nulová",J91,0)</f>
        <v>0</v>
      </c>
      <c r="BJ91" s="3" t="s">
        <v>81</v>
      </c>
      <c r="BK91" s="177" t="n">
        <f aca="false">ROUND(I91*H91,2)</f>
        <v>0</v>
      </c>
      <c r="BL91" s="3" t="s">
        <v>172</v>
      </c>
      <c r="BM91" s="176" t="s">
        <v>4161</v>
      </c>
    </row>
    <row r="92" s="187" customFormat="true" ht="12" hidden="false" customHeight="false" outlineLevel="0" collapsed="false">
      <c r="B92" s="188"/>
      <c r="D92" s="180" t="s">
        <v>174</v>
      </c>
      <c r="E92" s="189"/>
      <c r="F92" s="190" t="s">
        <v>4162</v>
      </c>
      <c r="H92" s="191" t="n">
        <v>0.6</v>
      </c>
      <c r="I92" s="192"/>
      <c r="L92" s="188"/>
      <c r="M92" s="193"/>
      <c r="N92" s="194"/>
      <c r="O92" s="194"/>
      <c r="P92" s="194"/>
      <c r="Q92" s="194"/>
      <c r="R92" s="194"/>
      <c r="S92" s="194"/>
      <c r="T92" s="194"/>
      <c r="U92" s="195"/>
      <c r="AT92" s="189" t="s">
        <v>174</v>
      </c>
      <c r="AU92" s="189" t="s">
        <v>83</v>
      </c>
      <c r="AV92" s="187" t="s">
        <v>83</v>
      </c>
      <c r="AW92" s="187" t="s">
        <v>176</v>
      </c>
      <c r="AX92" s="187" t="s">
        <v>73</v>
      </c>
      <c r="AY92" s="189" t="s">
        <v>165</v>
      </c>
    </row>
    <row r="93" s="196" customFormat="true" ht="12" hidden="false" customHeight="false" outlineLevel="0" collapsed="false">
      <c r="B93" s="197"/>
      <c r="D93" s="180" t="s">
        <v>174</v>
      </c>
      <c r="E93" s="198"/>
      <c r="F93" s="199" t="s">
        <v>178</v>
      </c>
      <c r="H93" s="200" t="n">
        <v>0.6</v>
      </c>
      <c r="I93" s="201"/>
      <c r="L93" s="197"/>
      <c r="M93" s="202"/>
      <c r="N93" s="203"/>
      <c r="O93" s="203"/>
      <c r="P93" s="203"/>
      <c r="Q93" s="203"/>
      <c r="R93" s="203"/>
      <c r="S93" s="203"/>
      <c r="T93" s="203"/>
      <c r="U93" s="204"/>
      <c r="AT93" s="198" t="s">
        <v>174</v>
      </c>
      <c r="AU93" s="198" t="s">
        <v>83</v>
      </c>
      <c r="AV93" s="196" t="s">
        <v>172</v>
      </c>
      <c r="AW93" s="196" t="s">
        <v>176</v>
      </c>
      <c r="AX93" s="196" t="s">
        <v>81</v>
      </c>
      <c r="AY93" s="198" t="s">
        <v>165</v>
      </c>
    </row>
    <row r="94" s="22" customFormat="true" ht="24" hidden="false" customHeight="true" outlineLevel="0" collapsed="false">
      <c r="B94" s="164"/>
      <c r="C94" s="165" t="s">
        <v>83</v>
      </c>
      <c r="D94" s="165" t="s">
        <v>167</v>
      </c>
      <c r="E94" s="166" t="s">
        <v>4163</v>
      </c>
      <c r="F94" s="167" t="s">
        <v>4164</v>
      </c>
      <c r="G94" s="168" t="s">
        <v>187</v>
      </c>
      <c r="H94" s="169" t="n">
        <v>0.78</v>
      </c>
      <c r="I94" s="170"/>
      <c r="J94" s="171" t="n">
        <f aca="false">ROUND(I94*H94,2)</f>
        <v>0</v>
      </c>
      <c r="K94" s="167" t="s">
        <v>171</v>
      </c>
      <c r="L94" s="23"/>
      <c r="M94" s="172"/>
      <c r="N94" s="173" t="s">
        <v>44</v>
      </c>
      <c r="O94" s="54"/>
      <c r="P94" s="174" t="n">
        <f aca="false">O94*H94</f>
        <v>0</v>
      </c>
      <c r="Q94" s="174" t="n">
        <v>0</v>
      </c>
      <c r="R94" s="174" t="n">
        <f aca="false">Q94*H94</f>
        <v>0</v>
      </c>
      <c r="S94" s="174" t="n">
        <v>0</v>
      </c>
      <c r="T94" s="174" t="n">
        <f aca="false">S94*H94</f>
        <v>0</v>
      </c>
      <c r="U94" s="175"/>
      <c r="AR94" s="176" t="s">
        <v>172</v>
      </c>
      <c r="AT94" s="176" t="s">
        <v>167</v>
      </c>
      <c r="AU94" s="176" t="s">
        <v>83</v>
      </c>
      <c r="AY94" s="3" t="s">
        <v>165</v>
      </c>
      <c r="BE94" s="177" t="n">
        <f aca="false">IF(N94="základní",J94,0)</f>
        <v>0</v>
      </c>
      <c r="BF94" s="177" t="n">
        <f aca="false">IF(N94="snížená",J94,0)</f>
        <v>0</v>
      </c>
      <c r="BG94" s="177" t="n">
        <f aca="false">IF(N94="zákl. přenesená",J94,0)</f>
        <v>0</v>
      </c>
      <c r="BH94" s="177" t="n">
        <f aca="false">IF(N94="sníž. přenesená",J94,0)</f>
        <v>0</v>
      </c>
      <c r="BI94" s="177" t="n">
        <f aca="false">IF(N94="nulová",J94,0)</f>
        <v>0</v>
      </c>
      <c r="BJ94" s="3" t="s">
        <v>81</v>
      </c>
      <c r="BK94" s="177" t="n">
        <f aca="false">ROUND(I94*H94,2)</f>
        <v>0</v>
      </c>
      <c r="BL94" s="3" t="s">
        <v>172</v>
      </c>
      <c r="BM94" s="176" t="s">
        <v>4165</v>
      </c>
    </row>
    <row r="95" s="187" customFormat="true" ht="12" hidden="false" customHeight="false" outlineLevel="0" collapsed="false">
      <c r="B95" s="188"/>
      <c r="D95" s="180" t="s">
        <v>174</v>
      </c>
      <c r="E95" s="189"/>
      <c r="F95" s="190" t="s">
        <v>4166</v>
      </c>
      <c r="H95" s="191" t="n">
        <v>0.78</v>
      </c>
      <c r="I95" s="192"/>
      <c r="L95" s="188"/>
      <c r="M95" s="193"/>
      <c r="N95" s="194"/>
      <c r="O95" s="194"/>
      <c r="P95" s="194"/>
      <c r="Q95" s="194"/>
      <c r="R95" s="194"/>
      <c r="S95" s="194"/>
      <c r="T95" s="194"/>
      <c r="U95" s="195"/>
      <c r="AT95" s="189" t="s">
        <v>174</v>
      </c>
      <c r="AU95" s="189" t="s">
        <v>83</v>
      </c>
      <c r="AV95" s="187" t="s">
        <v>83</v>
      </c>
      <c r="AW95" s="187" t="s">
        <v>176</v>
      </c>
      <c r="AX95" s="187" t="s">
        <v>73</v>
      </c>
      <c r="AY95" s="189" t="s">
        <v>165</v>
      </c>
    </row>
    <row r="96" s="196" customFormat="true" ht="12" hidden="false" customHeight="false" outlineLevel="0" collapsed="false">
      <c r="B96" s="197"/>
      <c r="D96" s="180" t="s">
        <v>174</v>
      </c>
      <c r="E96" s="198"/>
      <c r="F96" s="199" t="s">
        <v>178</v>
      </c>
      <c r="H96" s="200" t="n">
        <v>0.78</v>
      </c>
      <c r="I96" s="201"/>
      <c r="L96" s="197"/>
      <c r="M96" s="202"/>
      <c r="N96" s="203"/>
      <c r="O96" s="203"/>
      <c r="P96" s="203"/>
      <c r="Q96" s="203"/>
      <c r="R96" s="203"/>
      <c r="S96" s="203"/>
      <c r="T96" s="203"/>
      <c r="U96" s="204"/>
      <c r="AT96" s="198" t="s">
        <v>174</v>
      </c>
      <c r="AU96" s="198" t="s">
        <v>83</v>
      </c>
      <c r="AV96" s="196" t="s">
        <v>172</v>
      </c>
      <c r="AW96" s="196" t="s">
        <v>176</v>
      </c>
      <c r="AX96" s="196" t="s">
        <v>81</v>
      </c>
      <c r="AY96" s="198" t="s">
        <v>165</v>
      </c>
    </row>
    <row r="97" s="22" customFormat="true" ht="24" hidden="false" customHeight="true" outlineLevel="0" collapsed="false">
      <c r="B97" s="164"/>
      <c r="C97" s="165" t="s">
        <v>184</v>
      </c>
      <c r="D97" s="165" t="s">
        <v>167</v>
      </c>
      <c r="E97" s="166" t="s">
        <v>185</v>
      </c>
      <c r="F97" s="167" t="s">
        <v>186</v>
      </c>
      <c r="G97" s="168" t="s">
        <v>187</v>
      </c>
      <c r="H97" s="169" t="n">
        <v>15.055</v>
      </c>
      <c r="I97" s="170"/>
      <c r="J97" s="171" t="n">
        <f aca="false">ROUND(I97*H97,2)</f>
        <v>0</v>
      </c>
      <c r="K97" s="167" t="s">
        <v>171</v>
      </c>
      <c r="L97" s="23"/>
      <c r="M97" s="172"/>
      <c r="N97" s="173" t="s">
        <v>44</v>
      </c>
      <c r="O97" s="54"/>
      <c r="P97" s="174" t="n">
        <f aca="false">O97*H97</f>
        <v>0</v>
      </c>
      <c r="Q97" s="174" t="n">
        <v>0</v>
      </c>
      <c r="R97" s="174" t="n">
        <f aca="false">Q97*H97</f>
        <v>0</v>
      </c>
      <c r="S97" s="174" t="n">
        <v>0</v>
      </c>
      <c r="T97" s="174" t="n">
        <f aca="false">S97*H97</f>
        <v>0</v>
      </c>
      <c r="U97" s="175"/>
      <c r="AR97" s="176" t="s">
        <v>172</v>
      </c>
      <c r="AT97" s="176" t="s">
        <v>167</v>
      </c>
      <c r="AU97" s="176" t="s">
        <v>83</v>
      </c>
      <c r="AY97" s="3" t="s">
        <v>165</v>
      </c>
      <c r="BE97" s="177" t="n">
        <f aca="false">IF(N97="základní",J97,0)</f>
        <v>0</v>
      </c>
      <c r="BF97" s="177" t="n">
        <f aca="false">IF(N97="snížená",J97,0)</f>
        <v>0</v>
      </c>
      <c r="BG97" s="177" t="n">
        <f aca="false">IF(N97="zákl. přenesená",J97,0)</f>
        <v>0</v>
      </c>
      <c r="BH97" s="177" t="n">
        <f aca="false">IF(N97="sníž. přenesená",J97,0)</f>
        <v>0</v>
      </c>
      <c r="BI97" s="177" t="n">
        <f aca="false">IF(N97="nulová",J97,0)</f>
        <v>0</v>
      </c>
      <c r="BJ97" s="3" t="s">
        <v>81</v>
      </c>
      <c r="BK97" s="177" t="n">
        <f aca="false">ROUND(I97*H97,2)</f>
        <v>0</v>
      </c>
      <c r="BL97" s="3" t="s">
        <v>172</v>
      </c>
      <c r="BM97" s="176" t="s">
        <v>4167</v>
      </c>
    </row>
    <row r="98" s="187" customFormat="true" ht="12" hidden="false" customHeight="false" outlineLevel="0" collapsed="false">
      <c r="B98" s="188"/>
      <c r="D98" s="180" t="s">
        <v>174</v>
      </c>
      <c r="E98" s="189"/>
      <c r="F98" s="190" t="s">
        <v>4168</v>
      </c>
      <c r="H98" s="191" t="n">
        <v>1.6</v>
      </c>
      <c r="I98" s="192"/>
      <c r="L98" s="188"/>
      <c r="M98" s="193"/>
      <c r="N98" s="194"/>
      <c r="O98" s="194"/>
      <c r="P98" s="194"/>
      <c r="Q98" s="194"/>
      <c r="R98" s="194"/>
      <c r="S98" s="194"/>
      <c r="T98" s="194"/>
      <c r="U98" s="195"/>
      <c r="AT98" s="189" t="s">
        <v>174</v>
      </c>
      <c r="AU98" s="189" t="s">
        <v>83</v>
      </c>
      <c r="AV98" s="187" t="s">
        <v>83</v>
      </c>
      <c r="AW98" s="187" t="s">
        <v>176</v>
      </c>
      <c r="AX98" s="187" t="s">
        <v>73</v>
      </c>
      <c r="AY98" s="189" t="s">
        <v>165</v>
      </c>
    </row>
    <row r="99" s="187" customFormat="true" ht="12" hidden="false" customHeight="false" outlineLevel="0" collapsed="false">
      <c r="B99" s="188"/>
      <c r="D99" s="180" t="s">
        <v>174</v>
      </c>
      <c r="E99" s="189"/>
      <c r="F99" s="190" t="s">
        <v>4169</v>
      </c>
      <c r="H99" s="191" t="n">
        <v>8.28</v>
      </c>
      <c r="I99" s="192"/>
      <c r="L99" s="188"/>
      <c r="M99" s="193"/>
      <c r="N99" s="194"/>
      <c r="O99" s="194"/>
      <c r="P99" s="194"/>
      <c r="Q99" s="194"/>
      <c r="R99" s="194"/>
      <c r="S99" s="194"/>
      <c r="T99" s="194"/>
      <c r="U99" s="195"/>
      <c r="AT99" s="189" t="s">
        <v>174</v>
      </c>
      <c r="AU99" s="189" t="s">
        <v>83</v>
      </c>
      <c r="AV99" s="187" t="s">
        <v>83</v>
      </c>
      <c r="AW99" s="187" t="s">
        <v>176</v>
      </c>
      <c r="AX99" s="187" t="s">
        <v>73</v>
      </c>
      <c r="AY99" s="189" t="s">
        <v>165</v>
      </c>
    </row>
    <row r="100" s="187" customFormat="true" ht="12" hidden="false" customHeight="false" outlineLevel="0" collapsed="false">
      <c r="B100" s="188"/>
      <c r="D100" s="180" t="s">
        <v>174</v>
      </c>
      <c r="E100" s="189"/>
      <c r="F100" s="190" t="s">
        <v>4170</v>
      </c>
      <c r="H100" s="191" t="n">
        <v>5.175</v>
      </c>
      <c r="I100" s="192"/>
      <c r="L100" s="188"/>
      <c r="M100" s="193"/>
      <c r="N100" s="194"/>
      <c r="O100" s="194"/>
      <c r="P100" s="194"/>
      <c r="Q100" s="194"/>
      <c r="R100" s="194"/>
      <c r="S100" s="194"/>
      <c r="T100" s="194"/>
      <c r="U100" s="195"/>
      <c r="AT100" s="189" t="s">
        <v>174</v>
      </c>
      <c r="AU100" s="189" t="s">
        <v>83</v>
      </c>
      <c r="AV100" s="187" t="s">
        <v>83</v>
      </c>
      <c r="AW100" s="187" t="s">
        <v>176</v>
      </c>
      <c r="AX100" s="187" t="s">
        <v>73</v>
      </c>
      <c r="AY100" s="189" t="s">
        <v>165</v>
      </c>
    </row>
    <row r="101" s="196" customFormat="true" ht="12" hidden="false" customHeight="false" outlineLevel="0" collapsed="false">
      <c r="B101" s="197"/>
      <c r="D101" s="180" t="s">
        <v>174</v>
      </c>
      <c r="E101" s="198"/>
      <c r="F101" s="199" t="s">
        <v>178</v>
      </c>
      <c r="H101" s="200" t="n">
        <v>15.055</v>
      </c>
      <c r="I101" s="201"/>
      <c r="L101" s="197"/>
      <c r="M101" s="202"/>
      <c r="N101" s="203"/>
      <c r="O101" s="203"/>
      <c r="P101" s="203"/>
      <c r="Q101" s="203"/>
      <c r="R101" s="203"/>
      <c r="S101" s="203"/>
      <c r="T101" s="203"/>
      <c r="U101" s="204"/>
      <c r="AT101" s="198" t="s">
        <v>174</v>
      </c>
      <c r="AU101" s="198" t="s">
        <v>83</v>
      </c>
      <c r="AV101" s="196" t="s">
        <v>172</v>
      </c>
      <c r="AW101" s="196" t="s">
        <v>176</v>
      </c>
      <c r="AX101" s="196" t="s">
        <v>81</v>
      </c>
      <c r="AY101" s="198" t="s">
        <v>165</v>
      </c>
    </row>
    <row r="102" s="22" customFormat="true" ht="24" hidden="false" customHeight="true" outlineLevel="0" collapsed="false">
      <c r="B102" s="164"/>
      <c r="C102" s="165" t="s">
        <v>172</v>
      </c>
      <c r="D102" s="165" t="s">
        <v>167</v>
      </c>
      <c r="E102" s="166" t="s">
        <v>192</v>
      </c>
      <c r="F102" s="167" t="s">
        <v>193</v>
      </c>
      <c r="G102" s="168" t="s">
        <v>187</v>
      </c>
      <c r="H102" s="169" t="n">
        <v>15.055</v>
      </c>
      <c r="I102" s="170"/>
      <c r="J102" s="171" t="n">
        <f aca="false">ROUND(I102*H102,2)</f>
        <v>0</v>
      </c>
      <c r="K102" s="167" t="s">
        <v>171</v>
      </c>
      <c r="L102" s="23"/>
      <c r="M102" s="172"/>
      <c r="N102" s="173" t="s">
        <v>44</v>
      </c>
      <c r="O102" s="54"/>
      <c r="P102" s="174" t="n">
        <f aca="false">O102*H102</f>
        <v>0</v>
      </c>
      <c r="Q102" s="174" t="n">
        <v>0</v>
      </c>
      <c r="R102" s="174" t="n">
        <f aca="false">Q102*H102</f>
        <v>0</v>
      </c>
      <c r="S102" s="174" t="n">
        <v>0</v>
      </c>
      <c r="T102" s="174" t="n">
        <f aca="false">S102*H102</f>
        <v>0</v>
      </c>
      <c r="U102" s="175"/>
      <c r="AR102" s="176" t="s">
        <v>172</v>
      </c>
      <c r="AT102" s="176" t="s">
        <v>167</v>
      </c>
      <c r="AU102" s="176" t="s">
        <v>83</v>
      </c>
      <c r="AY102" s="3" t="s">
        <v>165</v>
      </c>
      <c r="BE102" s="177" t="n">
        <f aca="false">IF(N102="základní",J102,0)</f>
        <v>0</v>
      </c>
      <c r="BF102" s="177" t="n">
        <f aca="false">IF(N102="snížená",J102,0)</f>
        <v>0</v>
      </c>
      <c r="BG102" s="177" t="n">
        <f aca="false">IF(N102="zákl. přenesená",J102,0)</f>
        <v>0</v>
      </c>
      <c r="BH102" s="177" t="n">
        <f aca="false">IF(N102="sníž. přenesená",J102,0)</f>
        <v>0</v>
      </c>
      <c r="BI102" s="177" t="n">
        <f aca="false">IF(N102="nulová",J102,0)</f>
        <v>0</v>
      </c>
      <c r="BJ102" s="3" t="s">
        <v>81</v>
      </c>
      <c r="BK102" s="177" t="n">
        <f aca="false">ROUND(I102*H102,2)</f>
        <v>0</v>
      </c>
      <c r="BL102" s="3" t="s">
        <v>172</v>
      </c>
      <c r="BM102" s="176" t="s">
        <v>4171</v>
      </c>
    </row>
    <row r="103" s="22" customFormat="true" ht="24" hidden="false" customHeight="true" outlineLevel="0" collapsed="false">
      <c r="B103" s="164"/>
      <c r="C103" s="165" t="s">
        <v>195</v>
      </c>
      <c r="D103" s="165" t="s">
        <v>167</v>
      </c>
      <c r="E103" s="166" t="s">
        <v>3864</v>
      </c>
      <c r="F103" s="167" t="s">
        <v>3865</v>
      </c>
      <c r="G103" s="168" t="s">
        <v>187</v>
      </c>
      <c r="H103" s="169" t="n">
        <v>3.96</v>
      </c>
      <c r="I103" s="170"/>
      <c r="J103" s="171" t="n">
        <f aca="false">ROUND(I103*H103,2)</f>
        <v>0</v>
      </c>
      <c r="K103" s="167" t="s">
        <v>171</v>
      </c>
      <c r="L103" s="23"/>
      <c r="M103" s="172"/>
      <c r="N103" s="173" t="s">
        <v>44</v>
      </c>
      <c r="O103" s="54"/>
      <c r="P103" s="174" t="n">
        <f aca="false">O103*H103</f>
        <v>0</v>
      </c>
      <c r="Q103" s="174" t="n">
        <v>0</v>
      </c>
      <c r="R103" s="174" t="n">
        <f aca="false">Q103*H103</f>
        <v>0</v>
      </c>
      <c r="S103" s="174" t="n">
        <v>0</v>
      </c>
      <c r="T103" s="174" t="n">
        <f aca="false">S103*H103</f>
        <v>0</v>
      </c>
      <c r="U103" s="175"/>
      <c r="AR103" s="176" t="s">
        <v>172</v>
      </c>
      <c r="AT103" s="176" t="s">
        <v>167</v>
      </c>
      <c r="AU103" s="176" t="s">
        <v>83</v>
      </c>
      <c r="AY103" s="3" t="s">
        <v>165</v>
      </c>
      <c r="BE103" s="177" t="n">
        <f aca="false">IF(N103="základní",J103,0)</f>
        <v>0</v>
      </c>
      <c r="BF103" s="177" t="n">
        <f aca="false">IF(N103="snížená",J103,0)</f>
        <v>0</v>
      </c>
      <c r="BG103" s="177" t="n">
        <f aca="false">IF(N103="zákl. přenesená",J103,0)</f>
        <v>0</v>
      </c>
      <c r="BH103" s="177" t="n">
        <f aca="false">IF(N103="sníž. přenesená",J103,0)</f>
        <v>0</v>
      </c>
      <c r="BI103" s="177" t="n">
        <f aca="false">IF(N103="nulová",J103,0)</f>
        <v>0</v>
      </c>
      <c r="BJ103" s="3" t="s">
        <v>81</v>
      </c>
      <c r="BK103" s="177" t="n">
        <f aca="false">ROUND(I103*H103,2)</f>
        <v>0</v>
      </c>
      <c r="BL103" s="3" t="s">
        <v>172</v>
      </c>
      <c r="BM103" s="176" t="s">
        <v>4172</v>
      </c>
    </row>
    <row r="104" s="187" customFormat="true" ht="12" hidden="false" customHeight="false" outlineLevel="0" collapsed="false">
      <c r="B104" s="188"/>
      <c r="D104" s="180" t="s">
        <v>174</v>
      </c>
      <c r="E104" s="189"/>
      <c r="F104" s="190" t="s">
        <v>4173</v>
      </c>
      <c r="H104" s="191" t="n">
        <v>2.574</v>
      </c>
      <c r="I104" s="192"/>
      <c r="L104" s="188"/>
      <c r="M104" s="193"/>
      <c r="N104" s="194"/>
      <c r="O104" s="194"/>
      <c r="P104" s="194"/>
      <c r="Q104" s="194"/>
      <c r="R104" s="194"/>
      <c r="S104" s="194"/>
      <c r="T104" s="194"/>
      <c r="U104" s="195"/>
      <c r="AT104" s="189" t="s">
        <v>174</v>
      </c>
      <c r="AU104" s="189" t="s">
        <v>83</v>
      </c>
      <c r="AV104" s="187" t="s">
        <v>83</v>
      </c>
      <c r="AW104" s="187" t="s">
        <v>176</v>
      </c>
      <c r="AX104" s="187" t="s">
        <v>73</v>
      </c>
      <c r="AY104" s="189" t="s">
        <v>165</v>
      </c>
    </row>
    <row r="105" s="187" customFormat="true" ht="12" hidden="false" customHeight="false" outlineLevel="0" collapsed="false">
      <c r="B105" s="188"/>
      <c r="D105" s="180" t="s">
        <v>174</v>
      </c>
      <c r="E105" s="189"/>
      <c r="F105" s="190" t="s">
        <v>4174</v>
      </c>
      <c r="H105" s="191" t="n">
        <v>1.386</v>
      </c>
      <c r="I105" s="192"/>
      <c r="L105" s="188"/>
      <c r="M105" s="193"/>
      <c r="N105" s="194"/>
      <c r="O105" s="194"/>
      <c r="P105" s="194"/>
      <c r="Q105" s="194"/>
      <c r="R105" s="194"/>
      <c r="S105" s="194"/>
      <c r="T105" s="194"/>
      <c r="U105" s="195"/>
      <c r="AT105" s="189" t="s">
        <v>174</v>
      </c>
      <c r="AU105" s="189" t="s">
        <v>83</v>
      </c>
      <c r="AV105" s="187" t="s">
        <v>83</v>
      </c>
      <c r="AW105" s="187" t="s">
        <v>176</v>
      </c>
      <c r="AX105" s="187" t="s">
        <v>73</v>
      </c>
      <c r="AY105" s="189" t="s">
        <v>165</v>
      </c>
    </row>
    <row r="106" s="196" customFormat="true" ht="12" hidden="false" customHeight="false" outlineLevel="0" collapsed="false">
      <c r="B106" s="197"/>
      <c r="D106" s="180" t="s">
        <v>174</v>
      </c>
      <c r="E106" s="198"/>
      <c r="F106" s="199" t="s">
        <v>178</v>
      </c>
      <c r="H106" s="200" t="n">
        <v>3.96</v>
      </c>
      <c r="I106" s="201"/>
      <c r="L106" s="197"/>
      <c r="M106" s="202"/>
      <c r="N106" s="203"/>
      <c r="O106" s="203"/>
      <c r="P106" s="203"/>
      <c r="Q106" s="203"/>
      <c r="R106" s="203"/>
      <c r="S106" s="203"/>
      <c r="T106" s="203"/>
      <c r="U106" s="204"/>
      <c r="AT106" s="198" t="s">
        <v>174</v>
      </c>
      <c r="AU106" s="198" t="s">
        <v>83</v>
      </c>
      <c r="AV106" s="196" t="s">
        <v>172</v>
      </c>
      <c r="AW106" s="196" t="s">
        <v>176</v>
      </c>
      <c r="AX106" s="196" t="s">
        <v>81</v>
      </c>
      <c r="AY106" s="198" t="s">
        <v>165</v>
      </c>
    </row>
    <row r="107" s="22" customFormat="true" ht="24" hidden="false" customHeight="true" outlineLevel="0" collapsed="false">
      <c r="B107" s="164"/>
      <c r="C107" s="165" t="s">
        <v>202</v>
      </c>
      <c r="D107" s="165" t="s">
        <v>167</v>
      </c>
      <c r="E107" s="166" t="s">
        <v>3869</v>
      </c>
      <c r="F107" s="167" t="s">
        <v>3870</v>
      </c>
      <c r="G107" s="168" t="s">
        <v>187</v>
      </c>
      <c r="H107" s="169" t="n">
        <v>3.96</v>
      </c>
      <c r="I107" s="170"/>
      <c r="J107" s="171" t="n">
        <f aca="false">ROUND(I107*H107,2)</f>
        <v>0</v>
      </c>
      <c r="K107" s="167" t="s">
        <v>171</v>
      </c>
      <c r="L107" s="23"/>
      <c r="M107" s="172"/>
      <c r="N107" s="173" t="s">
        <v>44</v>
      </c>
      <c r="O107" s="54"/>
      <c r="P107" s="174" t="n">
        <f aca="false">O107*H107</f>
        <v>0</v>
      </c>
      <c r="Q107" s="174" t="n">
        <v>0</v>
      </c>
      <c r="R107" s="174" t="n">
        <f aca="false">Q107*H107</f>
        <v>0</v>
      </c>
      <c r="S107" s="174" t="n">
        <v>0</v>
      </c>
      <c r="T107" s="174" t="n">
        <f aca="false">S107*H107</f>
        <v>0</v>
      </c>
      <c r="U107" s="175"/>
      <c r="AR107" s="176" t="s">
        <v>172</v>
      </c>
      <c r="AT107" s="176" t="s">
        <v>167</v>
      </c>
      <c r="AU107" s="176" t="s">
        <v>83</v>
      </c>
      <c r="AY107" s="3" t="s">
        <v>165</v>
      </c>
      <c r="BE107" s="177" t="n">
        <f aca="false">IF(N107="základní",J107,0)</f>
        <v>0</v>
      </c>
      <c r="BF107" s="177" t="n">
        <f aca="false">IF(N107="snížená",J107,0)</f>
        <v>0</v>
      </c>
      <c r="BG107" s="177" t="n">
        <f aca="false">IF(N107="zákl. přenesená",J107,0)</f>
        <v>0</v>
      </c>
      <c r="BH107" s="177" t="n">
        <f aca="false">IF(N107="sníž. přenesená",J107,0)</f>
        <v>0</v>
      </c>
      <c r="BI107" s="177" t="n">
        <f aca="false">IF(N107="nulová",J107,0)</f>
        <v>0</v>
      </c>
      <c r="BJ107" s="3" t="s">
        <v>81</v>
      </c>
      <c r="BK107" s="177" t="n">
        <f aca="false">ROUND(I107*H107,2)</f>
        <v>0</v>
      </c>
      <c r="BL107" s="3" t="s">
        <v>172</v>
      </c>
      <c r="BM107" s="176" t="s">
        <v>4175</v>
      </c>
    </row>
    <row r="108" s="22" customFormat="true" ht="24" hidden="false" customHeight="true" outlineLevel="0" collapsed="false">
      <c r="B108" s="164"/>
      <c r="C108" s="165" t="s">
        <v>206</v>
      </c>
      <c r="D108" s="165" t="s">
        <v>167</v>
      </c>
      <c r="E108" s="166" t="s">
        <v>240</v>
      </c>
      <c r="F108" s="167" t="s">
        <v>241</v>
      </c>
      <c r="G108" s="168" t="s">
        <v>187</v>
      </c>
      <c r="H108" s="169" t="n">
        <v>7.011</v>
      </c>
      <c r="I108" s="170"/>
      <c r="J108" s="171" t="n">
        <f aca="false">ROUND(I108*H108,2)</f>
        <v>0</v>
      </c>
      <c r="K108" s="167" t="s">
        <v>171</v>
      </c>
      <c r="L108" s="23"/>
      <c r="M108" s="172"/>
      <c r="N108" s="173" t="s">
        <v>44</v>
      </c>
      <c r="O108" s="54"/>
      <c r="P108" s="174" t="n">
        <f aca="false">O108*H108</f>
        <v>0</v>
      </c>
      <c r="Q108" s="174" t="n">
        <v>0</v>
      </c>
      <c r="R108" s="174" t="n">
        <f aca="false">Q108*H108</f>
        <v>0</v>
      </c>
      <c r="S108" s="174" t="n">
        <v>0</v>
      </c>
      <c r="T108" s="174" t="n">
        <f aca="false">S108*H108</f>
        <v>0</v>
      </c>
      <c r="U108" s="175"/>
      <c r="AR108" s="176" t="s">
        <v>172</v>
      </c>
      <c r="AT108" s="176" t="s">
        <v>167</v>
      </c>
      <c r="AU108" s="176" t="s">
        <v>83</v>
      </c>
      <c r="AY108" s="3" t="s">
        <v>165</v>
      </c>
      <c r="BE108" s="177" t="n">
        <f aca="false">IF(N108="základní",J108,0)</f>
        <v>0</v>
      </c>
      <c r="BF108" s="177" t="n">
        <f aca="false">IF(N108="snížená",J108,0)</f>
        <v>0</v>
      </c>
      <c r="BG108" s="177" t="n">
        <f aca="false">IF(N108="zákl. přenesená",J108,0)</f>
        <v>0</v>
      </c>
      <c r="BH108" s="177" t="n">
        <f aca="false">IF(N108="sníž. přenesená",J108,0)</f>
        <v>0</v>
      </c>
      <c r="BI108" s="177" t="n">
        <f aca="false">IF(N108="nulová",J108,0)</f>
        <v>0</v>
      </c>
      <c r="BJ108" s="3" t="s">
        <v>81</v>
      </c>
      <c r="BK108" s="177" t="n">
        <f aca="false">ROUND(I108*H108,2)</f>
        <v>0</v>
      </c>
      <c r="BL108" s="3" t="s">
        <v>172</v>
      </c>
      <c r="BM108" s="176" t="s">
        <v>4176</v>
      </c>
    </row>
    <row r="109" s="187" customFormat="true" ht="12" hidden="false" customHeight="false" outlineLevel="0" collapsed="false">
      <c r="B109" s="188"/>
      <c r="D109" s="180" t="s">
        <v>174</v>
      </c>
      <c r="E109" s="189"/>
      <c r="F109" s="190" t="s">
        <v>4177</v>
      </c>
      <c r="H109" s="191" t="n">
        <v>1.882</v>
      </c>
      <c r="I109" s="192"/>
      <c r="L109" s="188"/>
      <c r="M109" s="193"/>
      <c r="N109" s="194"/>
      <c r="O109" s="194"/>
      <c r="P109" s="194"/>
      <c r="Q109" s="194"/>
      <c r="R109" s="194"/>
      <c r="S109" s="194"/>
      <c r="T109" s="194"/>
      <c r="U109" s="195"/>
      <c r="AT109" s="189" t="s">
        <v>174</v>
      </c>
      <c r="AU109" s="189" t="s">
        <v>83</v>
      </c>
      <c r="AV109" s="187" t="s">
        <v>83</v>
      </c>
      <c r="AW109" s="187" t="s">
        <v>176</v>
      </c>
      <c r="AX109" s="187" t="s">
        <v>73</v>
      </c>
      <c r="AY109" s="189" t="s">
        <v>165</v>
      </c>
    </row>
    <row r="110" s="187" customFormat="true" ht="12" hidden="false" customHeight="false" outlineLevel="0" collapsed="false">
      <c r="B110" s="188"/>
      <c r="D110" s="180" t="s">
        <v>174</v>
      </c>
      <c r="E110" s="189"/>
      <c r="F110" s="190" t="s">
        <v>4178</v>
      </c>
      <c r="H110" s="191" t="n">
        <v>0.844</v>
      </c>
      <c r="I110" s="192"/>
      <c r="L110" s="188"/>
      <c r="M110" s="193"/>
      <c r="N110" s="194"/>
      <c r="O110" s="194"/>
      <c r="P110" s="194"/>
      <c r="Q110" s="194"/>
      <c r="R110" s="194"/>
      <c r="S110" s="194"/>
      <c r="T110" s="194"/>
      <c r="U110" s="195"/>
      <c r="AT110" s="189" t="s">
        <v>174</v>
      </c>
      <c r="AU110" s="189" t="s">
        <v>83</v>
      </c>
      <c r="AV110" s="187" t="s">
        <v>83</v>
      </c>
      <c r="AW110" s="187" t="s">
        <v>176</v>
      </c>
      <c r="AX110" s="187" t="s">
        <v>73</v>
      </c>
      <c r="AY110" s="189" t="s">
        <v>165</v>
      </c>
    </row>
    <row r="111" s="187" customFormat="true" ht="12" hidden="false" customHeight="false" outlineLevel="0" collapsed="false">
      <c r="B111" s="188"/>
      <c r="D111" s="180" t="s">
        <v>174</v>
      </c>
      <c r="E111" s="189"/>
      <c r="F111" s="190" t="s">
        <v>4179</v>
      </c>
      <c r="H111" s="191" t="n">
        <v>2.391424</v>
      </c>
      <c r="I111" s="192"/>
      <c r="L111" s="188"/>
      <c r="M111" s="193"/>
      <c r="N111" s="194"/>
      <c r="O111" s="194"/>
      <c r="P111" s="194"/>
      <c r="Q111" s="194"/>
      <c r="R111" s="194"/>
      <c r="S111" s="194"/>
      <c r="T111" s="194"/>
      <c r="U111" s="195"/>
      <c r="AT111" s="189" t="s">
        <v>174</v>
      </c>
      <c r="AU111" s="189" t="s">
        <v>83</v>
      </c>
      <c r="AV111" s="187" t="s">
        <v>83</v>
      </c>
      <c r="AW111" s="187" t="s">
        <v>176</v>
      </c>
      <c r="AX111" s="187" t="s">
        <v>73</v>
      </c>
      <c r="AY111" s="189" t="s">
        <v>165</v>
      </c>
    </row>
    <row r="112" s="187" customFormat="true" ht="12" hidden="false" customHeight="false" outlineLevel="0" collapsed="false">
      <c r="B112" s="188"/>
      <c r="D112" s="180" t="s">
        <v>174</v>
      </c>
      <c r="E112" s="189"/>
      <c r="F112" s="190" t="s">
        <v>4180</v>
      </c>
      <c r="H112" s="191" t="n">
        <v>0.2732585</v>
      </c>
      <c r="I112" s="192"/>
      <c r="L112" s="188"/>
      <c r="M112" s="193"/>
      <c r="N112" s="194"/>
      <c r="O112" s="194"/>
      <c r="P112" s="194"/>
      <c r="Q112" s="194"/>
      <c r="R112" s="194"/>
      <c r="S112" s="194"/>
      <c r="T112" s="194"/>
      <c r="U112" s="195"/>
      <c r="AT112" s="189" t="s">
        <v>174</v>
      </c>
      <c r="AU112" s="189" t="s">
        <v>83</v>
      </c>
      <c r="AV112" s="187" t="s">
        <v>83</v>
      </c>
      <c r="AW112" s="187" t="s">
        <v>176</v>
      </c>
      <c r="AX112" s="187" t="s">
        <v>73</v>
      </c>
      <c r="AY112" s="189" t="s">
        <v>165</v>
      </c>
    </row>
    <row r="113" s="187" customFormat="true" ht="12" hidden="false" customHeight="false" outlineLevel="0" collapsed="false">
      <c r="B113" s="188"/>
      <c r="D113" s="180" t="s">
        <v>174</v>
      </c>
      <c r="E113" s="189"/>
      <c r="F113" s="190" t="s">
        <v>4181</v>
      </c>
      <c r="H113" s="191" t="n">
        <v>0.4199023875</v>
      </c>
      <c r="I113" s="192"/>
      <c r="L113" s="188"/>
      <c r="M113" s="193"/>
      <c r="N113" s="194"/>
      <c r="O113" s="194"/>
      <c r="P113" s="194"/>
      <c r="Q113" s="194"/>
      <c r="R113" s="194"/>
      <c r="S113" s="194"/>
      <c r="T113" s="194"/>
      <c r="U113" s="195"/>
      <c r="AT113" s="189" t="s">
        <v>174</v>
      </c>
      <c r="AU113" s="189" t="s">
        <v>83</v>
      </c>
      <c r="AV113" s="187" t="s">
        <v>83</v>
      </c>
      <c r="AW113" s="187" t="s">
        <v>176</v>
      </c>
      <c r="AX113" s="187" t="s">
        <v>73</v>
      </c>
      <c r="AY113" s="189" t="s">
        <v>165</v>
      </c>
    </row>
    <row r="114" s="187" customFormat="true" ht="12" hidden="false" customHeight="false" outlineLevel="0" collapsed="false">
      <c r="B114" s="188"/>
      <c r="D114" s="180" t="s">
        <v>174</v>
      </c>
      <c r="E114" s="189"/>
      <c r="F114" s="190" t="s">
        <v>4182</v>
      </c>
      <c r="H114" s="191" t="n">
        <v>0.4</v>
      </c>
      <c r="I114" s="192"/>
      <c r="L114" s="188"/>
      <c r="M114" s="193"/>
      <c r="N114" s="194"/>
      <c r="O114" s="194"/>
      <c r="P114" s="194"/>
      <c r="Q114" s="194"/>
      <c r="R114" s="194"/>
      <c r="S114" s="194"/>
      <c r="T114" s="194"/>
      <c r="U114" s="195"/>
      <c r="AT114" s="189" t="s">
        <v>174</v>
      </c>
      <c r="AU114" s="189" t="s">
        <v>83</v>
      </c>
      <c r="AV114" s="187" t="s">
        <v>83</v>
      </c>
      <c r="AW114" s="187" t="s">
        <v>176</v>
      </c>
      <c r="AX114" s="187" t="s">
        <v>73</v>
      </c>
      <c r="AY114" s="189" t="s">
        <v>165</v>
      </c>
    </row>
    <row r="115" s="187" customFormat="true" ht="12" hidden="false" customHeight="false" outlineLevel="0" collapsed="false">
      <c r="B115" s="188"/>
      <c r="D115" s="180" t="s">
        <v>174</v>
      </c>
      <c r="E115" s="189"/>
      <c r="F115" s="190" t="s">
        <v>4183</v>
      </c>
      <c r="H115" s="191" t="n">
        <v>0.8</v>
      </c>
      <c r="I115" s="192"/>
      <c r="L115" s="188"/>
      <c r="M115" s="193"/>
      <c r="N115" s="194"/>
      <c r="O115" s="194"/>
      <c r="P115" s="194"/>
      <c r="Q115" s="194"/>
      <c r="R115" s="194"/>
      <c r="S115" s="194"/>
      <c r="T115" s="194"/>
      <c r="U115" s="195"/>
      <c r="AT115" s="189" t="s">
        <v>174</v>
      </c>
      <c r="AU115" s="189" t="s">
        <v>83</v>
      </c>
      <c r="AV115" s="187" t="s">
        <v>83</v>
      </c>
      <c r="AW115" s="187" t="s">
        <v>176</v>
      </c>
      <c r="AX115" s="187" t="s">
        <v>73</v>
      </c>
      <c r="AY115" s="189" t="s">
        <v>165</v>
      </c>
    </row>
    <row r="116" s="196" customFormat="true" ht="12" hidden="false" customHeight="false" outlineLevel="0" collapsed="false">
      <c r="B116" s="197"/>
      <c r="D116" s="180" t="s">
        <v>174</v>
      </c>
      <c r="E116" s="198"/>
      <c r="F116" s="199" t="s">
        <v>178</v>
      </c>
      <c r="H116" s="200" t="n">
        <v>7.0105848875</v>
      </c>
      <c r="I116" s="201"/>
      <c r="L116" s="197"/>
      <c r="M116" s="202"/>
      <c r="N116" s="203"/>
      <c r="O116" s="203"/>
      <c r="P116" s="203"/>
      <c r="Q116" s="203"/>
      <c r="R116" s="203"/>
      <c r="S116" s="203"/>
      <c r="T116" s="203"/>
      <c r="U116" s="204"/>
      <c r="AT116" s="198" t="s">
        <v>174</v>
      </c>
      <c r="AU116" s="198" t="s">
        <v>83</v>
      </c>
      <c r="AV116" s="196" t="s">
        <v>172</v>
      </c>
      <c r="AW116" s="196" t="s">
        <v>176</v>
      </c>
      <c r="AX116" s="196" t="s">
        <v>81</v>
      </c>
      <c r="AY116" s="198" t="s">
        <v>165</v>
      </c>
    </row>
    <row r="117" s="22" customFormat="true" ht="24" hidden="false" customHeight="true" outlineLevel="0" collapsed="false">
      <c r="B117" s="164"/>
      <c r="C117" s="165" t="s">
        <v>223</v>
      </c>
      <c r="D117" s="165" t="s">
        <v>167</v>
      </c>
      <c r="E117" s="166" t="s">
        <v>244</v>
      </c>
      <c r="F117" s="167" t="s">
        <v>245</v>
      </c>
      <c r="G117" s="168" t="s">
        <v>187</v>
      </c>
      <c r="H117" s="169" t="n">
        <v>49.077</v>
      </c>
      <c r="I117" s="170"/>
      <c r="J117" s="171" t="n">
        <f aca="false">ROUND(I117*H117,2)</f>
        <v>0</v>
      </c>
      <c r="K117" s="167" t="s">
        <v>171</v>
      </c>
      <c r="L117" s="23"/>
      <c r="M117" s="172"/>
      <c r="N117" s="173" t="s">
        <v>44</v>
      </c>
      <c r="O117" s="54"/>
      <c r="P117" s="174" t="n">
        <f aca="false">O117*H117</f>
        <v>0</v>
      </c>
      <c r="Q117" s="174" t="n">
        <v>0</v>
      </c>
      <c r="R117" s="174" t="n">
        <f aca="false">Q117*H117</f>
        <v>0</v>
      </c>
      <c r="S117" s="174" t="n">
        <v>0</v>
      </c>
      <c r="T117" s="174" t="n">
        <f aca="false">S117*H117</f>
        <v>0</v>
      </c>
      <c r="U117" s="175"/>
      <c r="AR117" s="176" t="s">
        <v>172</v>
      </c>
      <c r="AT117" s="176" t="s">
        <v>167</v>
      </c>
      <c r="AU117" s="176" t="s">
        <v>83</v>
      </c>
      <c r="AY117" s="3" t="s">
        <v>165</v>
      </c>
      <c r="BE117" s="177" t="n">
        <f aca="false">IF(N117="základní",J117,0)</f>
        <v>0</v>
      </c>
      <c r="BF117" s="177" t="n">
        <f aca="false">IF(N117="snížená",J117,0)</f>
        <v>0</v>
      </c>
      <c r="BG117" s="177" t="n">
        <f aca="false">IF(N117="zákl. přenesená",J117,0)</f>
        <v>0</v>
      </c>
      <c r="BH117" s="177" t="n">
        <f aca="false">IF(N117="sníž. přenesená",J117,0)</f>
        <v>0</v>
      </c>
      <c r="BI117" s="177" t="n">
        <f aca="false">IF(N117="nulová",J117,0)</f>
        <v>0</v>
      </c>
      <c r="BJ117" s="3" t="s">
        <v>81</v>
      </c>
      <c r="BK117" s="177" t="n">
        <f aca="false">ROUND(I117*H117,2)</f>
        <v>0</v>
      </c>
      <c r="BL117" s="3" t="s">
        <v>172</v>
      </c>
      <c r="BM117" s="176" t="s">
        <v>4184</v>
      </c>
    </row>
    <row r="118" s="187" customFormat="true" ht="12" hidden="false" customHeight="false" outlineLevel="0" collapsed="false">
      <c r="B118" s="188"/>
      <c r="D118" s="180" t="s">
        <v>174</v>
      </c>
      <c r="E118" s="189"/>
      <c r="F118" s="190" t="s">
        <v>4185</v>
      </c>
      <c r="H118" s="191" t="n">
        <v>49.077</v>
      </c>
      <c r="I118" s="192"/>
      <c r="L118" s="188"/>
      <c r="M118" s="193"/>
      <c r="N118" s="194"/>
      <c r="O118" s="194"/>
      <c r="P118" s="194"/>
      <c r="Q118" s="194"/>
      <c r="R118" s="194"/>
      <c r="S118" s="194"/>
      <c r="T118" s="194"/>
      <c r="U118" s="195"/>
      <c r="AT118" s="189" t="s">
        <v>174</v>
      </c>
      <c r="AU118" s="189" t="s">
        <v>83</v>
      </c>
      <c r="AV118" s="187" t="s">
        <v>83</v>
      </c>
      <c r="AW118" s="187" t="s">
        <v>176</v>
      </c>
      <c r="AX118" s="187" t="s">
        <v>73</v>
      </c>
      <c r="AY118" s="189" t="s">
        <v>165</v>
      </c>
    </row>
    <row r="119" s="196" customFormat="true" ht="12" hidden="false" customHeight="false" outlineLevel="0" collapsed="false">
      <c r="B119" s="197"/>
      <c r="D119" s="180" t="s">
        <v>174</v>
      </c>
      <c r="E119" s="198"/>
      <c r="F119" s="199" t="s">
        <v>178</v>
      </c>
      <c r="H119" s="200" t="n">
        <v>49.077</v>
      </c>
      <c r="I119" s="201"/>
      <c r="L119" s="197"/>
      <c r="M119" s="202"/>
      <c r="N119" s="203"/>
      <c r="O119" s="203"/>
      <c r="P119" s="203"/>
      <c r="Q119" s="203"/>
      <c r="R119" s="203"/>
      <c r="S119" s="203"/>
      <c r="T119" s="203"/>
      <c r="U119" s="204"/>
      <c r="AT119" s="198" t="s">
        <v>174</v>
      </c>
      <c r="AU119" s="198" t="s">
        <v>83</v>
      </c>
      <c r="AV119" s="196" t="s">
        <v>172</v>
      </c>
      <c r="AW119" s="196" t="s">
        <v>176</v>
      </c>
      <c r="AX119" s="196" t="s">
        <v>81</v>
      </c>
      <c r="AY119" s="198" t="s">
        <v>165</v>
      </c>
    </row>
    <row r="120" s="22" customFormat="true" ht="16.5" hidden="false" customHeight="true" outlineLevel="0" collapsed="false">
      <c r="B120" s="164"/>
      <c r="C120" s="165" t="s">
        <v>234</v>
      </c>
      <c r="D120" s="165" t="s">
        <v>167</v>
      </c>
      <c r="E120" s="166" t="s">
        <v>4186</v>
      </c>
      <c r="F120" s="167" t="s">
        <v>4187</v>
      </c>
      <c r="G120" s="168" t="s">
        <v>187</v>
      </c>
      <c r="H120" s="169" t="n">
        <v>7.011</v>
      </c>
      <c r="I120" s="170"/>
      <c r="J120" s="171" t="n">
        <f aca="false">ROUND(I120*H120,2)</f>
        <v>0</v>
      </c>
      <c r="K120" s="167" t="s">
        <v>171</v>
      </c>
      <c r="L120" s="23"/>
      <c r="M120" s="172"/>
      <c r="N120" s="173" t="s">
        <v>44</v>
      </c>
      <c r="O120" s="54"/>
      <c r="P120" s="174" t="n">
        <f aca="false">O120*H120</f>
        <v>0</v>
      </c>
      <c r="Q120" s="174" t="n">
        <v>0</v>
      </c>
      <c r="R120" s="174" t="n">
        <f aca="false">Q120*H120</f>
        <v>0</v>
      </c>
      <c r="S120" s="174" t="n">
        <v>0</v>
      </c>
      <c r="T120" s="174" t="n">
        <f aca="false">S120*H120</f>
        <v>0</v>
      </c>
      <c r="U120" s="175"/>
      <c r="AR120" s="176" t="s">
        <v>172</v>
      </c>
      <c r="AT120" s="176" t="s">
        <v>167</v>
      </c>
      <c r="AU120" s="176" t="s">
        <v>83</v>
      </c>
      <c r="AY120" s="3" t="s">
        <v>165</v>
      </c>
      <c r="BE120" s="177" t="n">
        <f aca="false">IF(N120="základní",J120,0)</f>
        <v>0</v>
      </c>
      <c r="BF120" s="177" t="n">
        <f aca="false">IF(N120="snížená",J120,0)</f>
        <v>0</v>
      </c>
      <c r="BG120" s="177" t="n">
        <f aca="false">IF(N120="zákl. přenesená",J120,0)</f>
        <v>0</v>
      </c>
      <c r="BH120" s="177" t="n">
        <f aca="false">IF(N120="sníž. přenesená",J120,0)</f>
        <v>0</v>
      </c>
      <c r="BI120" s="177" t="n">
        <f aca="false">IF(N120="nulová",J120,0)</f>
        <v>0</v>
      </c>
      <c r="BJ120" s="3" t="s">
        <v>81</v>
      </c>
      <c r="BK120" s="177" t="n">
        <f aca="false">ROUND(I120*H120,2)</f>
        <v>0</v>
      </c>
      <c r="BL120" s="3" t="s">
        <v>172</v>
      </c>
      <c r="BM120" s="176" t="s">
        <v>4188</v>
      </c>
    </row>
    <row r="121" s="22" customFormat="true" ht="16.5" hidden="false" customHeight="true" outlineLevel="0" collapsed="false">
      <c r="B121" s="164"/>
      <c r="C121" s="165" t="s">
        <v>239</v>
      </c>
      <c r="D121" s="165" t="s">
        <v>167</v>
      </c>
      <c r="E121" s="166" t="s">
        <v>249</v>
      </c>
      <c r="F121" s="167" t="s">
        <v>250</v>
      </c>
      <c r="G121" s="168" t="s">
        <v>187</v>
      </c>
      <c r="H121" s="169" t="n">
        <v>7.011</v>
      </c>
      <c r="I121" s="170"/>
      <c r="J121" s="171" t="n">
        <f aca="false">ROUND(I121*H121,2)</f>
        <v>0</v>
      </c>
      <c r="K121" s="167" t="s">
        <v>171</v>
      </c>
      <c r="L121" s="23"/>
      <c r="M121" s="172"/>
      <c r="N121" s="173" t="s">
        <v>44</v>
      </c>
      <c r="O121" s="54"/>
      <c r="P121" s="174" t="n">
        <f aca="false">O121*H121</f>
        <v>0</v>
      </c>
      <c r="Q121" s="174" t="n">
        <v>0</v>
      </c>
      <c r="R121" s="174" t="n">
        <f aca="false">Q121*H121</f>
        <v>0</v>
      </c>
      <c r="S121" s="174" t="n">
        <v>0</v>
      </c>
      <c r="T121" s="174" t="n">
        <f aca="false">S121*H121</f>
        <v>0</v>
      </c>
      <c r="U121" s="175"/>
      <c r="AR121" s="176" t="s">
        <v>172</v>
      </c>
      <c r="AT121" s="176" t="s">
        <v>167</v>
      </c>
      <c r="AU121" s="176" t="s">
        <v>83</v>
      </c>
      <c r="AY121" s="3" t="s">
        <v>165</v>
      </c>
      <c r="BE121" s="177" t="n">
        <f aca="false">IF(N121="základní",J121,0)</f>
        <v>0</v>
      </c>
      <c r="BF121" s="177" t="n">
        <f aca="false">IF(N121="snížená",J121,0)</f>
        <v>0</v>
      </c>
      <c r="BG121" s="177" t="n">
        <f aca="false">IF(N121="zákl. přenesená",J121,0)</f>
        <v>0</v>
      </c>
      <c r="BH121" s="177" t="n">
        <f aca="false">IF(N121="sníž. přenesená",J121,0)</f>
        <v>0</v>
      </c>
      <c r="BI121" s="177" t="n">
        <f aca="false">IF(N121="nulová",J121,0)</f>
        <v>0</v>
      </c>
      <c r="BJ121" s="3" t="s">
        <v>81</v>
      </c>
      <c r="BK121" s="177" t="n">
        <f aca="false">ROUND(I121*H121,2)</f>
        <v>0</v>
      </c>
      <c r="BL121" s="3" t="s">
        <v>172</v>
      </c>
      <c r="BM121" s="176" t="s">
        <v>4189</v>
      </c>
    </row>
    <row r="122" s="22" customFormat="true" ht="24" hidden="false" customHeight="true" outlineLevel="0" collapsed="false">
      <c r="B122" s="164"/>
      <c r="C122" s="165" t="s">
        <v>243</v>
      </c>
      <c r="D122" s="165" t="s">
        <v>167</v>
      </c>
      <c r="E122" s="166" t="s">
        <v>253</v>
      </c>
      <c r="F122" s="167" t="s">
        <v>254</v>
      </c>
      <c r="G122" s="168" t="s">
        <v>187</v>
      </c>
      <c r="H122" s="169" t="n">
        <v>15.612</v>
      </c>
      <c r="I122" s="170"/>
      <c r="J122" s="171" t="n">
        <f aca="false">ROUND(I122*H122,2)</f>
        <v>0</v>
      </c>
      <c r="K122" s="167" t="s">
        <v>171</v>
      </c>
      <c r="L122" s="23"/>
      <c r="M122" s="172"/>
      <c r="N122" s="173" t="s">
        <v>44</v>
      </c>
      <c r="O122" s="54"/>
      <c r="P122" s="174" t="n">
        <f aca="false">O122*H122</f>
        <v>0</v>
      </c>
      <c r="Q122" s="174" t="n">
        <v>0</v>
      </c>
      <c r="R122" s="174" t="n">
        <f aca="false">Q122*H122</f>
        <v>0</v>
      </c>
      <c r="S122" s="174" t="n">
        <v>0</v>
      </c>
      <c r="T122" s="174" t="n">
        <f aca="false">S122*H122</f>
        <v>0</v>
      </c>
      <c r="U122" s="175"/>
      <c r="AR122" s="176" t="s">
        <v>172</v>
      </c>
      <c r="AT122" s="176" t="s">
        <v>167</v>
      </c>
      <c r="AU122" s="176" t="s">
        <v>83</v>
      </c>
      <c r="AY122" s="3" t="s">
        <v>165</v>
      </c>
      <c r="BE122" s="177" t="n">
        <f aca="false">IF(N122="základní",J122,0)</f>
        <v>0</v>
      </c>
      <c r="BF122" s="177" t="n">
        <f aca="false">IF(N122="snížená",J122,0)</f>
        <v>0</v>
      </c>
      <c r="BG122" s="177" t="n">
        <f aca="false">IF(N122="zákl. přenesená",J122,0)</f>
        <v>0</v>
      </c>
      <c r="BH122" s="177" t="n">
        <f aca="false">IF(N122="sníž. přenesená",J122,0)</f>
        <v>0</v>
      </c>
      <c r="BI122" s="177" t="n">
        <f aca="false">IF(N122="nulová",J122,0)</f>
        <v>0</v>
      </c>
      <c r="BJ122" s="3" t="s">
        <v>81</v>
      </c>
      <c r="BK122" s="177" t="n">
        <f aca="false">ROUND(I122*H122,2)</f>
        <v>0</v>
      </c>
      <c r="BL122" s="3" t="s">
        <v>172</v>
      </c>
      <c r="BM122" s="176" t="s">
        <v>4190</v>
      </c>
    </row>
    <row r="123" s="187" customFormat="true" ht="12" hidden="false" customHeight="false" outlineLevel="0" collapsed="false">
      <c r="B123" s="188"/>
      <c r="D123" s="180" t="s">
        <v>174</v>
      </c>
      <c r="E123" s="189"/>
      <c r="F123" s="190" t="s">
        <v>4191</v>
      </c>
      <c r="H123" s="191" t="n">
        <v>2.4948</v>
      </c>
      <c r="I123" s="192"/>
      <c r="L123" s="188"/>
      <c r="M123" s="193"/>
      <c r="N123" s="194"/>
      <c r="O123" s="194"/>
      <c r="P123" s="194"/>
      <c r="Q123" s="194"/>
      <c r="R123" s="194"/>
      <c r="S123" s="194"/>
      <c r="T123" s="194"/>
      <c r="U123" s="195"/>
      <c r="AT123" s="189" t="s">
        <v>174</v>
      </c>
      <c r="AU123" s="189" t="s">
        <v>83</v>
      </c>
      <c r="AV123" s="187" t="s">
        <v>83</v>
      </c>
      <c r="AW123" s="187" t="s">
        <v>176</v>
      </c>
      <c r="AX123" s="187" t="s">
        <v>73</v>
      </c>
      <c r="AY123" s="189" t="s">
        <v>165</v>
      </c>
    </row>
    <row r="124" s="187" customFormat="true" ht="12" hidden="false" customHeight="false" outlineLevel="0" collapsed="false">
      <c r="B124" s="188"/>
      <c r="D124" s="180" t="s">
        <v>174</v>
      </c>
      <c r="E124" s="189"/>
      <c r="F124" s="190" t="s">
        <v>4192</v>
      </c>
      <c r="H124" s="191" t="n">
        <v>1.3464</v>
      </c>
      <c r="I124" s="192"/>
      <c r="L124" s="188"/>
      <c r="M124" s="193"/>
      <c r="N124" s="194"/>
      <c r="O124" s="194"/>
      <c r="P124" s="194"/>
      <c r="Q124" s="194"/>
      <c r="R124" s="194"/>
      <c r="S124" s="194"/>
      <c r="T124" s="194"/>
      <c r="U124" s="195"/>
      <c r="AT124" s="189" t="s">
        <v>174</v>
      </c>
      <c r="AU124" s="189" t="s">
        <v>83</v>
      </c>
      <c r="AV124" s="187" t="s">
        <v>83</v>
      </c>
      <c r="AW124" s="187" t="s">
        <v>176</v>
      </c>
      <c r="AX124" s="187" t="s">
        <v>73</v>
      </c>
      <c r="AY124" s="189" t="s">
        <v>165</v>
      </c>
    </row>
    <row r="125" s="187" customFormat="true" ht="12" hidden="false" customHeight="false" outlineLevel="0" collapsed="false">
      <c r="B125" s="188"/>
      <c r="D125" s="180" t="s">
        <v>174</v>
      </c>
      <c r="E125" s="189"/>
      <c r="F125" s="190" t="s">
        <v>4193</v>
      </c>
      <c r="H125" s="191" t="n">
        <v>1</v>
      </c>
      <c r="I125" s="192"/>
      <c r="L125" s="188"/>
      <c r="M125" s="193"/>
      <c r="N125" s="194"/>
      <c r="O125" s="194"/>
      <c r="P125" s="194"/>
      <c r="Q125" s="194"/>
      <c r="R125" s="194"/>
      <c r="S125" s="194"/>
      <c r="T125" s="194"/>
      <c r="U125" s="195"/>
      <c r="AT125" s="189" t="s">
        <v>174</v>
      </c>
      <c r="AU125" s="189" t="s">
        <v>83</v>
      </c>
      <c r="AV125" s="187" t="s">
        <v>83</v>
      </c>
      <c r="AW125" s="187" t="s">
        <v>176</v>
      </c>
      <c r="AX125" s="187" t="s">
        <v>73</v>
      </c>
      <c r="AY125" s="189" t="s">
        <v>165</v>
      </c>
    </row>
    <row r="126" s="216" customFormat="true" ht="12" hidden="false" customHeight="false" outlineLevel="0" collapsed="false">
      <c r="B126" s="217"/>
      <c r="D126" s="180" t="s">
        <v>174</v>
      </c>
      <c r="E126" s="218"/>
      <c r="F126" s="219" t="s">
        <v>283</v>
      </c>
      <c r="H126" s="220" t="n">
        <v>4.8412</v>
      </c>
      <c r="I126" s="221"/>
      <c r="L126" s="217"/>
      <c r="M126" s="222"/>
      <c r="N126" s="223"/>
      <c r="O126" s="223"/>
      <c r="P126" s="223"/>
      <c r="Q126" s="223"/>
      <c r="R126" s="223"/>
      <c r="S126" s="223"/>
      <c r="T126" s="223"/>
      <c r="U126" s="224"/>
      <c r="AT126" s="218" t="s">
        <v>174</v>
      </c>
      <c r="AU126" s="218" t="s">
        <v>83</v>
      </c>
      <c r="AV126" s="216" t="s">
        <v>184</v>
      </c>
      <c r="AW126" s="216" t="s">
        <v>176</v>
      </c>
      <c r="AX126" s="216" t="s">
        <v>73</v>
      </c>
      <c r="AY126" s="218" t="s">
        <v>165</v>
      </c>
    </row>
    <row r="127" s="187" customFormat="true" ht="12" hidden="false" customHeight="false" outlineLevel="0" collapsed="false">
      <c r="B127" s="188"/>
      <c r="D127" s="180" t="s">
        <v>174</v>
      </c>
      <c r="E127" s="189"/>
      <c r="F127" s="190" t="s">
        <v>4194</v>
      </c>
      <c r="H127" s="191" t="n">
        <v>15.055</v>
      </c>
      <c r="I127" s="192"/>
      <c r="L127" s="188"/>
      <c r="M127" s="193"/>
      <c r="N127" s="194"/>
      <c r="O127" s="194"/>
      <c r="P127" s="194"/>
      <c r="Q127" s="194"/>
      <c r="R127" s="194"/>
      <c r="S127" s="194"/>
      <c r="T127" s="194"/>
      <c r="U127" s="195"/>
      <c r="AT127" s="189" t="s">
        <v>174</v>
      </c>
      <c r="AU127" s="189" t="s">
        <v>83</v>
      </c>
      <c r="AV127" s="187" t="s">
        <v>83</v>
      </c>
      <c r="AW127" s="187" t="s">
        <v>176</v>
      </c>
      <c r="AX127" s="187" t="s">
        <v>73</v>
      </c>
      <c r="AY127" s="189" t="s">
        <v>165</v>
      </c>
    </row>
    <row r="128" s="187" customFormat="true" ht="12" hidden="false" customHeight="false" outlineLevel="0" collapsed="false">
      <c r="B128" s="188"/>
      <c r="D128" s="180" t="s">
        <v>174</v>
      </c>
      <c r="E128" s="189"/>
      <c r="F128" s="190" t="s">
        <v>4195</v>
      </c>
      <c r="H128" s="191" t="n">
        <v>-2.391424</v>
      </c>
      <c r="I128" s="192"/>
      <c r="L128" s="188"/>
      <c r="M128" s="193"/>
      <c r="N128" s="194"/>
      <c r="O128" s="194"/>
      <c r="P128" s="194"/>
      <c r="Q128" s="194"/>
      <c r="R128" s="194"/>
      <c r="S128" s="194"/>
      <c r="T128" s="194"/>
      <c r="U128" s="195"/>
      <c r="AT128" s="189" t="s">
        <v>174</v>
      </c>
      <c r="AU128" s="189" t="s">
        <v>83</v>
      </c>
      <c r="AV128" s="187" t="s">
        <v>83</v>
      </c>
      <c r="AW128" s="187" t="s">
        <v>176</v>
      </c>
      <c r="AX128" s="187" t="s">
        <v>73</v>
      </c>
      <c r="AY128" s="189" t="s">
        <v>165</v>
      </c>
    </row>
    <row r="129" s="187" customFormat="true" ht="12" hidden="false" customHeight="false" outlineLevel="0" collapsed="false">
      <c r="B129" s="188"/>
      <c r="D129" s="180" t="s">
        <v>174</v>
      </c>
      <c r="E129" s="189"/>
      <c r="F129" s="190" t="s">
        <v>4196</v>
      </c>
      <c r="H129" s="191" t="n">
        <v>-0.2732585</v>
      </c>
      <c r="I129" s="192"/>
      <c r="L129" s="188"/>
      <c r="M129" s="193"/>
      <c r="N129" s="194"/>
      <c r="O129" s="194"/>
      <c r="P129" s="194"/>
      <c r="Q129" s="194"/>
      <c r="R129" s="194"/>
      <c r="S129" s="194"/>
      <c r="T129" s="194"/>
      <c r="U129" s="195"/>
      <c r="AT129" s="189" t="s">
        <v>174</v>
      </c>
      <c r="AU129" s="189" t="s">
        <v>83</v>
      </c>
      <c r="AV129" s="187" t="s">
        <v>83</v>
      </c>
      <c r="AW129" s="187" t="s">
        <v>176</v>
      </c>
      <c r="AX129" s="187" t="s">
        <v>73</v>
      </c>
      <c r="AY129" s="189" t="s">
        <v>165</v>
      </c>
    </row>
    <row r="130" s="187" customFormat="true" ht="12" hidden="false" customHeight="false" outlineLevel="0" collapsed="false">
      <c r="B130" s="188"/>
      <c r="D130" s="180" t="s">
        <v>174</v>
      </c>
      <c r="E130" s="189"/>
      <c r="F130" s="190" t="s">
        <v>4197</v>
      </c>
      <c r="H130" s="191" t="n">
        <v>-0.4199023875</v>
      </c>
      <c r="I130" s="192"/>
      <c r="L130" s="188"/>
      <c r="M130" s="193"/>
      <c r="N130" s="194"/>
      <c r="O130" s="194"/>
      <c r="P130" s="194"/>
      <c r="Q130" s="194"/>
      <c r="R130" s="194"/>
      <c r="S130" s="194"/>
      <c r="T130" s="194"/>
      <c r="U130" s="195"/>
      <c r="AT130" s="189" t="s">
        <v>174</v>
      </c>
      <c r="AU130" s="189" t="s">
        <v>83</v>
      </c>
      <c r="AV130" s="187" t="s">
        <v>83</v>
      </c>
      <c r="AW130" s="187" t="s">
        <v>176</v>
      </c>
      <c r="AX130" s="187" t="s">
        <v>73</v>
      </c>
      <c r="AY130" s="189" t="s">
        <v>165</v>
      </c>
    </row>
    <row r="131" s="187" customFormat="true" ht="12" hidden="false" customHeight="false" outlineLevel="0" collapsed="false">
      <c r="B131" s="188"/>
      <c r="D131" s="180" t="s">
        <v>174</v>
      </c>
      <c r="E131" s="189"/>
      <c r="F131" s="190" t="s">
        <v>4198</v>
      </c>
      <c r="H131" s="191" t="n">
        <v>-0.4</v>
      </c>
      <c r="I131" s="192"/>
      <c r="L131" s="188"/>
      <c r="M131" s="193"/>
      <c r="N131" s="194"/>
      <c r="O131" s="194"/>
      <c r="P131" s="194"/>
      <c r="Q131" s="194"/>
      <c r="R131" s="194"/>
      <c r="S131" s="194"/>
      <c r="T131" s="194"/>
      <c r="U131" s="195"/>
      <c r="AT131" s="189" t="s">
        <v>174</v>
      </c>
      <c r="AU131" s="189" t="s">
        <v>83</v>
      </c>
      <c r="AV131" s="187" t="s">
        <v>83</v>
      </c>
      <c r="AW131" s="187" t="s">
        <v>176</v>
      </c>
      <c r="AX131" s="187" t="s">
        <v>73</v>
      </c>
      <c r="AY131" s="189" t="s">
        <v>165</v>
      </c>
    </row>
    <row r="132" s="187" customFormat="true" ht="12" hidden="false" customHeight="false" outlineLevel="0" collapsed="false">
      <c r="B132" s="188"/>
      <c r="D132" s="180" t="s">
        <v>174</v>
      </c>
      <c r="E132" s="189"/>
      <c r="F132" s="190" t="s">
        <v>4199</v>
      </c>
      <c r="H132" s="191" t="n">
        <v>-0.8</v>
      </c>
      <c r="I132" s="192"/>
      <c r="L132" s="188"/>
      <c r="M132" s="193"/>
      <c r="N132" s="194"/>
      <c r="O132" s="194"/>
      <c r="P132" s="194"/>
      <c r="Q132" s="194"/>
      <c r="R132" s="194"/>
      <c r="S132" s="194"/>
      <c r="T132" s="194"/>
      <c r="U132" s="195"/>
      <c r="AT132" s="189" t="s">
        <v>174</v>
      </c>
      <c r="AU132" s="189" t="s">
        <v>83</v>
      </c>
      <c r="AV132" s="187" t="s">
        <v>83</v>
      </c>
      <c r="AW132" s="187" t="s">
        <v>176</v>
      </c>
      <c r="AX132" s="187" t="s">
        <v>73</v>
      </c>
      <c r="AY132" s="189" t="s">
        <v>165</v>
      </c>
    </row>
    <row r="133" s="216" customFormat="true" ht="12" hidden="false" customHeight="false" outlineLevel="0" collapsed="false">
      <c r="B133" s="217"/>
      <c r="D133" s="180" t="s">
        <v>174</v>
      </c>
      <c r="E133" s="218"/>
      <c r="F133" s="219" t="s">
        <v>283</v>
      </c>
      <c r="H133" s="220" t="n">
        <v>10.7704151125</v>
      </c>
      <c r="I133" s="221"/>
      <c r="L133" s="217"/>
      <c r="M133" s="222"/>
      <c r="N133" s="223"/>
      <c r="O133" s="223"/>
      <c r="P133" s="223"/>
      <c r="Q133" s="223"/>
      <c r="R133" s="223"/>
      <c r="S133" s="223"/>
      <c r="T133" s="223"/>
      <c r="U133" s="224"/>
      <c r="AT133" s="218" t="s">
        <v>174</v>
      </c>
      <c r="AU133" s="218" t="s">
        <v>83</v>
      </c>
      <c r="AV133" s="216" t="s">
        <v>184</v>
      </c>
      <c r="AW133" s="216" t="s">
        <v>176</v>
      </c>
      <c r="AX133" s="216" t="s">
        <v>73</v>
      </c>
      <c r="AY133" s="218" t="s">
        <v>165</v>
      </c>
    </row>
    <row r="134" s="196" customFormat="true" ht="12" hidden="false" customHeight="false" outlineLevel="0" collapsed="false">
      <c r="B134" s="197"/>
      <c r="D134" s="180" t="s">
        <v>174</v>
      </c>
      <c r="E134" s="198"/>
      <c r="F134" s="199" t="s">
        <v>178</v>
      </c>
      <c r="H134" s="200" t="n">
        <v>15.6116151125</v>
      </c>
      <c r="I134" s="201"/>
      <c r="L134" s="197"/>
      <c r="M134" s="202"/>
      <c r="N134" s="203"/>
      <c r="O134" s="203"/>
      <c r="P134" s="203"/>
      <c r="Q134" s="203"/>
      <c r="R134" s="203"/>
      <c r="S134" s="203"/>
      <c r="T134" s="203"/>
      <c r="U134" s="204"/>
      <c r="AT134" s="198" t="s">
        <v>174</v>
      </c>
      <c r="AU134" s="198" t="s">
        <v>83</v>
      </c>
      <c r="AV134" s="196" t="s">
        <v>172</v>
      </c>
      <c r="AW134" s="196" t="s">
        <v>176</v>
      </c>
      <c r="AX134" s="196" t="s">
        <v>81</v>
      </c>
      <c r="AY134" s="198" t="s">
        <v>165</v>
      </c>
    </row>
    <row r="135" s="22" customFormat="true" ht="24" hidden="false" customHeight="true" outlineLevel="0" collapsed="false">
      <c r="B135" s="164"/>
      <c r="C135" s="165" t="s">
        <v>248</v>
      </c>
      <c r="D135" s="165" t="s">
        <v>167</v>
      </c>
      <c r="E135" s="166" t="s">
        <v>274</v>
      </c>
      <c r="F135" s="167" t="s">
        <v>275</v>
      </c>
      <c r="G135" s="168" t="s">
        <v>187</v>
      </c>
      <c r="H135" s="169" t="n">
        <v>1.882</v>
      </c>
      <c r="I135" s="170"/>
      <c r="J135" s="171" t="n">
        <f aca="false">ROUND(I135*H135,2)</f>
        <v>0</v>
      </c>
      <c r="K135" s="215" t="s">
        <v>171</v>
      </c>
      <c r="L135" s="23"/>
      <c r="M135" s="172"/>
      <c r="N135" s="173" t="s">
        <v>44</v>
      </c>
      <c r="O135" s="54"/>
      <c r="P135" s="174" t="n">
        <f aca="false">O135*H135</f>
        <v>0</v>
      </c>
      <c r="Q135" s="174" t="n">
        <v>0</v>
      </c>
      <c r="R135" s="174" t="n">
        <f aca="false">Q135*H135</f>
        <v>0</v>
      </c>
      <c r="S135" s="174" t="n">
        <v>0</v>
      </c>
      <c r="T135" s="174" t="n">
        <f aca="false">S135*H135</f>
        <v>0</v>
      </c>
      <c r="U135" s="175"/>
      <c r="AR135" s="176" t="s">
        <v>172</v>
      </c>
      <c r="AT135" s="176" t="s">
        <v>167</v>
      </c>
      <c r="AU135" s="176" t="s">
        <v>83</v>
      </c>
      <c r="AY135" s="3" t="s">
        <v>165</v>
      </c>
      <c r="BE135" s="177" t="n">
        <f aca="false">IF(N135="základní",J135,0)</f>
        <v>0</v>
      </c>
      <c r="BF135" s="177" t="n">
        <f aca="false">IF(N135="snížená",J135,0)</f>
        <v>0</v>
      </c>
      <c r="BG135" s="177" t="n">
        <f aca="false">IF(N135="zákl. přenesená",J135,0)</f>
        <v>0</v>
      </c>
      <c r="BH135" s="177" t="n">
        <f aca="false">IF(N135="sníž. přenesená",J135,0)</f>
        <v>0</v>
      </c>
      <c r="BI135" s="177" t="n">
        <f aca="false">IF(N135="nulová",J135,0)</f>
        <v>0</v>
      </c>
      <c r="BJ135" s="3" t="s">
        <v>81</v>
      </c>
      <c r="BK135" s="177" t="n">
        <f aca="false">ROUND(I135*H135,2)</f>
        <v>0</v>
      </c>
      <c r="BL135" s="3" t="s">
        <v>172</v>
      </c>
      <c r="BM135" s="176" t="s">
        <v>4200</v>
      </c>
    </row>
    <row r="136" s="187" customFormat="true" ht="12" hidden="false" customHeight="false" outlineLevel="0" collapsed="false">
      <c r="B136" s="188"/>
      <c r="D136" s="180" t="s">
        <v>174</v>
      </c>
      <c r="E136" s="189"/>
      <c r="F136" s="190" t="s">
        <v>4201</v>
      </c>
      <c r="H136" s="191" t="n">
        <v>0.906</v>
      </c>
      <c r="I136" s="192"/>
      <c r="L136" s="188"/>
      <c r="M136" s="193"/>
      <c r="N136" s="194"/>
      <c r="O136" s="194"/>
      <c r="P136" s="194"/>
      <c r="Q136" s="194"/>
      <c r="R136" s="194"/>
      <c r="S136" s="194"/>
      <c r="T136" s="194"/>
      <c r="U136" s="195"/>
      <c r="AT136" s="189" t="s">
        <v>174</v>
      </c>
      <c r="AU136" s="189" t="s">
        <v>83</v>
      </c>
      <c r="AV136" s="187" t="s">
        <v>83</v>
      </c>
      <c r="AW136" s="187" t="s">
        <v>176</v>
      </c>
      <c r="AX136" s="187" t="s">
        <v>73</v>
      </c>
      <c r="AY136" s="189" t="s">
        <v>165</v>
      </c>
    </row>
    <row r="137" s="187" customFormat="true" ht="12" hidden="false" customHeight="false" outlineLevel="0" collapsed="false">
      <c r="B137" s="188"/>
      <c r="D137" s="180" t="s">
        <v>174</v>
      </c>
      <c r="E137" s="189"/>
      <c r="F137" s="190" t="s">
        <v>4202</v>
      </c>
      <c r="H137" s="191" t="n">
        <v>0.576</v>
      </c>
      <c r="I137" s="192"/>
      <c r="L137" s="188"/>
      <c r="M137" s="193"/>
      <c r="N137" s="194"/>
      <c r="O137" s="194"/>
      <c r="P137" s="194"/>
      <c r="Q137" s="194"/>
      <c r="R137" s="194"/>
      <c r="S137" s="194"/>
      <c r="T137" s="194"/>
      <c r="U137" s="195"/>
      <c r="AT137" s="189" t="s">
        <v>174</v>
      </c>
      <c r="AU137" s="189" t="s">
        <v>83</v>
      </c>
      <c r="AV137" s="187" t="s">
        <v>83</v>
      </c>
      <c r="AW137" s="187" t="s">
        <v>176</v>
      </c>
      <c r="AX137" s="187" t="s">
        <v>73</v>
      </c>
      <c r="AY137" s="189" t="s">
        <v>165</v>
      </c>
    </row>
    <row r="138" s="187" customFormat="true" ht="12" hidden="false" customHeight="false" outlineLevel="0" collapsed="false">
      <c r="B138" s="188"/>
      <c r="D138" s="180" t="s">
        <v>174</v>
      </c>
      <c r="E138" s="189"/>
      <c r="F138" s="190" t="s">
        <v>4203</v>
      </c>
      <c r="H138" s="191" t="n">
        <v>0.4</v>
      </c>
      <c r="I138" s="192"/>
      <c r="L138" s="188"/>
      <c r="M138" s="193"/>
      <c r="N138" s="194"/>
      <c r="O138" s="194"/>
      <c r="P138" s="194"/>
      <c r="Q138" s="194"/>
      <c r="R138" s="194"/>
      <c r="S138" s="194"/>
      <c r="T138" s="194"/>
      <c r="U138" s="195"/>
      <c r="AT138" s="189" t="s">
        <v>174</v>
      </c>
      <c r="AU138" s="189" t="s">
        <v>83</v>
      </c>
      <c r="AV138" s="187" t="s">
        <v>83</v>
      </c>
      <c r="AW138" s="187" t="s">
        <v>176</v>
      </c>
      <c r="AX138" s="187" t="s">
        <v>73</v>
      </c>
      <c r="AY138" s="189" t="s">
        <v>165</v>
      </c>
    </row>
    <row r="139" s="196" customFormat="true" ht="12" hidden="false" customHeight="false" outlineLevel="0" collapsed="false">
      <c r="B139" s="197"/>
      <c r="D139" s="180" t="s">
        <v>174</v>
      </c>
      <c r="E139" s="198"/>
      <c r="F139" s="199" t="s">
        <v>178</v>
      </c>
      <c r="H139" s="200" t="n">
        <v>1.882</v>
      </c>
      <c r="I139" s="201"/>
      <c r="L139" s="197"/>
      <c r="M139" s="202"/>
      <c r="N139" s="203"/>
      <c r="O139" s="203"/>
      <c r="P139" s="203"/>
      <c r="Q139" s="203"/>
      <c r="R139" s="203"/>
      <c r="S139" s="203"/>
      <c r="T139" s="203"/>
      <c r="U139" s="204"/>
      <c r="AT139" s="198" t="s">
        <v>174</v>
      </c>
      <c r="AU139" s="198" t="s">
        <v>83</v>
      </c>
      <c r="AV139" s="196" t="s">
        <v>172</v>
      </c>
      <c r="AW139" s="196" t="s">
        <v>176</v>
      </c>
      <c r="AX139" s="196" t="s">
        <v>81</v>
      </c>
      <c r="AY139" s="198" t="s">
        <v>165</v>
      </c>
    </row>
    <row r="140" s="22" customFormat="true" ht="16.5" hidden="false" customHeight="true" outlineLevel="0" collapsed="false">
      <c r="B140" s="164"/>
      <c r="C140" s="205" t="s">
        <v>252</v>
      </c>
      <c r="D140" s="205" t="s">
        <v>262</v>
      </c>
      <c r="E140" s="206" t="s">
        <v>3915</v>
      </c>
      <c r="F140" s="207" t="s">
        <v>3916</v>
      </c>
      <c r="G140" s="208" t="s">
        <v>265</v>
      </c>
      <c r="H140" s="209" t="n">
        <v>3.764</v>
      </c>
      <c r="I140" s="210"/>
      <c r="J140" s="211" t="n">
        <f aca="false">ROUND(I140*H140,2)</f>
        <v>0</v>
      </c>
      <c r="K140" s="207" t="s">
        <v>171</v>
      </c>
      <c r="L140" s="212"/>
      <c r="M140" s="213"/>
      <c r="N140" s="214" t="s">
        <v>44</v>
      </c>
      <c r="O140" s="54"/>
      <c r="P140" s="174" t="n">
        <f aca="false">O140*H140</f>
        <v>0</v>
      </c>
      <c r="Q140" s="174" t="n">
        <v>1</v>
      </c>
      <c r="R140" s="174" t="n">
        <f aca="false">Q140*H140</f>
        <v>3.764</v>
      </c>
      <c r="S140" s="174" t="n">
        <v>0</v>
      </c>
      <c r="T140" s="174" t="n">
        <f aca="false">S140*H140</f>
        <v>0</v>
      </c>
      <c r="U140" s="175"/>
      <c r="AR140" s="176" t="s">
        <v>223</v>
      </c>
      <c r="AT140" s="176" t="s">
        <v>262</v>
      </c>
      <c r="AU140" s="176" t="s">
        <v>83</v>
      </c>
      <c r="AY140" s="3" t="s">
        <v>165</v>
      </c>
      <c r="BE140" s="177" t="n">
        <f aca="false">IF(N140="základní",J140,0)</f>
        <v>0</v>
      </c>
      <c r="BF140" s="177" t="n">
        <f aca="false">IF(N140="snížená",J140,0)</f>
        <v>0</v>
      </c>
      <c r="BG140" s="177" t="n">
        <f aca="false">IF(N140="zákl. přenesená",J140,0)</f>
        <v>0</v>
      </c>
      <c r="BH140" s="177" t="n">
        <f aca="false">IF(N140="sníž. přenesená",J140,0)</f>
        <v>0</v>
      </c>
      <c r="BI140" s="177" t="n">
        <f aca="false">IF(N140="nulová",J140,0)</f>
        <v>0</v>
      </c>
      <c r="BJ140" s="3" t="s">
        <v>81</v>
      </c>
      <c r="BK140" s="177" t="n">
        <f aca="false">ROUND(I140*H140,2)</f>
        <v>0</v>
      </c>
      <c r="BL140" s="3" t="s">
        <v>172</v>
      </c>
      <c r="BM140" s="176" t="s">
        <v>4204</v>
      </c>
    </row>
    <row r="141" s="187" customFormat="true" ht="12" hidden="false" customHeight="false" outlineLevel="0" collapsed="false">
      <c r="B141" s="188"/>
      <c r="D141" s="180" t="s">
        <v>174</v>
      </c>
      <c r="E141" s="189"/>
      <c r="F141" s="190" t="s">
        <v>4205</v>
      </c>
      <c r="H141" s="191" t="n">
        <v>3.764</v>
      </c>
      <c r="I141" s="192"/>
      <c r="L141" s="188"/>
      <c r="M141" s="193"/>
      <c r="N141" s="194"/>
      <c r="O141" s="194"/>
      <c r="P141" s="194"/>
      <c r="Q141" s="194"/>
      <c r="R141" s="194"/>
      <c r="S141" s="194"/>
      <c r="T141" s="194"/>
      <c r="U141" s="195"/>
      <c r="AT141" s="189" t="s">
        <v>174</v>
      </c>
      <c r="AU141" s="189" t="s">
        <v>83</v>
      </c>
      <c r="AV141" s="187" t="s">
        <v>83</v>
      </c>
      <c r="AW141" s="187" t="s">
        <v>176</v>
      </c>
      <c r="AX141" s="187" t="s">
        <v>73</v>
      </c>
      <c r="AY141" s="189" t="s">
        <v>165</v>
      </c>
    </row>
    <row r="142" s="196" customFormat="true" ht="12" hidden="false" customHeight="false" outlineLevel="0" collapsed="false">
      <c r="B142" s="197"/>
      <c r="D142" s="180" t="s">
        <v>174</v>
      </c>
      <c r="E142" s="198"/>
      <c r="F142" s="199" t="s">
        <v>178</v>
      </c>
      <c r="H142" s="200" t="n">
        <v>3.764</v>
      </c>
      <c r="I142" s="201"/>
      <c r="L142" s="197"/>
      <c r="M142" s="202"/>
      <c r="N142" s="203"/>
      <c r="O142" s="203"/>
      <c r="P142" s="203"/>
      <c r="Q142" s="203"/>
      <c r="R142" s="203"/>
      <c r="S142" s="203"/>
      <c r="T142" s="203"/>
      <c r="U142" s="204"/>
      <c r="AT142" s="198" t="s">
        <v>174</v>
      </c>
      <c r="AU142" s="198" t="s">
        <v>83</v>
      </c>
      <c r="AV142" s="196" t="s">
        <v>172</v>
      </c>
      <c r="AW142" s="196" t="s">
        <v>176</v>
      </c>
      <c r="AX142" s="196" t="s">
        <v>81</v>
      </c>
      <c r="AY142" s="198" t="s">
        <v>165</v>
      </c>
    </row>
    <row r="143" s="22" customFormat="true" ht="24" hidden="false" customHeight="true" outlineLevel="0" collapsed="false">
      <c r="B143" s="164"/>
      <c r="C143" s="165" t="s">
        <v>261</v>
      </c>
      <c r="D143" s="165" t="s">
        <v>167</v>
      </c>
      <c r="E143" s="166" t="s">
        <v>4206</v>
      </c>
      <c r="F143" s="167" t="s">
        <v>4207</v>
      </c>
      <c r="G143" s="168" t="s">
        <v>170</v>
      </c>
      <c r="H143" s="169" t="n">
        <v>33.75</v>
      </c>
      <c r="I143" s="170"/>
      <c r="J143" s="171" t="n">
        <f aca="false">ROUND(I143*H143,2)</f>
        <v>0</v>
      </c>
      <c r="K143" s="215" t="s">
        <v>171</v>
      </c>
      <c r="L143" s="23"/>
      <c r="M143" s="172"/>
      <c r="N143" s="173" t="s">
        <v>44</v>
      </c>
      <c r="O143" s="54"/>
      <c r="P143" s="174" t="n">
        <f aca="false">O143*H143</f>
        <v>0</v>
      </c>
      <c r="Q143" s="174" t="n">
        <v>0</v>
      </c>
      <c r="R143" s="174" t="n">
        <f aca="false">Q143*H143</f>
        <v>0</v>
      </c>
      <c r="S143" s="174" t="n">
        <v>0</v>
      </c>
      <c r="T143" s="174" t="n">
        <f aca="false">S143*H143</f>
        <v>0</v>
      </c>
      <c r="U143" s="175"/>
      <c r="AR143" s="176" t="s">
        <v>172</v>
      </c>
      <c r="AT143" s="176" t="s">
        <v>167</v>
      </c>
      <c r="AU143" s="176" t="s">
        <v>83</v>
      </c>
      <c r="AY143" s="3" t="s">
        <v>165</v>
      </c>
      <c r="BE143" s="177" t="n">
        <f aca="false">IF(N143="základní",J143,0)</f>
        <v>0</v>
      </c>
      <c r="BF143" s="177" t="n">
        <f aca="false">IF(N143="snížená",J143,0)</f>
        <v>0</v>
      </c>
      <c r="BG143" s="177" t="n">
        <f aca="false">IF(N143="zákl. přenesená",J143,0)</f>
        <v>0</v>
      </c>
      <c r="BH143" s="177" t="n">
        <f aca="false">IF(N143="sníž. přenesená",J143,0)</f>
        <v>0</v>
      </c>
      <c r="BI143" s="177" t="n">
        <f aca="false">IF(N143="nulová",J143,0)</f>
        <v>0</v>
      </c>
      <c r="BJ143" s="3" t="s">
        <v>81</v>
      </c>
      <c r="BK143" s="177" t="n">
        <f aca="false">ROUND(I143*H143,2)</f>
        <v>0</v>
      </c>
      <c r="BL143" s="3" t="s">
        <v>172</v>
      </c>
      <c r="BM143" s="176" t="s">
        <v>4208</v>
      </c>
    </row>
    <row r="144" s="187" customFormat="true" ht="12" hidden="false" customHeight="false" outlineLevel="0" collapsed="false">
      <c r="B144" s="188"/>
      <c r="D144" s="180" t="s">
        <v>174</v>
      </c>
      <c r="E144" s="189"/>
      <c r="F144" s="190" t="s">
        <v>4209</v>
      </c>
      <c r="H144" s="191" t="n">
        <v>22.5</v>
      </c>
      <c r="I144" s="192"/>
      <c r="L144" s="188"/>
      <c r="M144" s="193"/>
      <c r="N144" s="194"/>
      <c r="O144" s="194"/>
      <c r="P144" s="194"/>
      <c r="Q144" s="194"/>
      <c r="R144" s="194"/>
      <c r="S144" s="194"/>
      <c r="T144" s="194"/>
      <c r="U144" s="195"/>
      <c r="AT144" s="189" t="s">
        <v>174</v>
      </c>
      <c r="AU144" s="189" t="s">
        <v>83</v>
      </c>
      <c r="AV144" s="187" t="s">
        <v>83</v>
      </c>
      <c r="AW144" s="187" t="s">
        <v>176</v>
      </c>
      <c r="AX144" s="187" t="s">
        <v>73</v>
      </c>
      <c r="AY144" s="189" t="s">
        <v>165</v>
      </c>
    </row>
    <row r="145" s="187" customFormat="true" ht="12" hidden="false" customHeight="false" outlineLevel="0" collapsed="false">
      <c r="B145" s="188"/>
      <c r="D145" s="180" t="s">
        <v>174</v>
      </c>
      <c r="E145" s="189"/>
      <c r="F145" s="190" t="s">
        <v>4210</v>
      </c>
      <c r="H145" s="191" t="n">
        <v>9</v>
      </c>
      <c r="I145" s="192"/>
      <c r="L145" s="188"/>
      <c r="M145" s="193"/>
      <c r="N145" s="194"/>
      <c r="O145" s="194"/>
      <c r="P145" s="194"/>
      <c r="Q145" s="194"/>
      <c r="R145" s="194"/>
      <c r="S145" s="194"/>
      <c r="T145" s="194"/>
      <c r="U145" s="195"/>
      <c r="AT145" s="189" t="s">
        <v>174</v>
      </c>
      <c r="AU145" s="189" t="s">
        <v>83</v>
      </c>
      <c r="AV145" s="187" t="s">
        <v>83</v>
      </c>
      <c r="AW145" s="187" t="s">
        <v>176</v>
      </c>
      <c r="AX145" s="187" t="s">
        <v>73</v>
      </c>
      <c r="AY145" s="189" t="s">
        <v>165</v>
      </c>
    </row>
    <row r="146" s="187" customFormat="true" ht="12" hidden="false" customHeight="false" outlineLevel="0" collapsed="false">
      <c r="B146" s="188"/>
      <c r="D146" s="180" t="s">
        <v>174</v>
      </c>
      <c r="E146" s="189"/>
      <c r="F146" s="190" t="s">
        <v>4211</v>
      </c>
      <c r="H146" s="191" t="n">
        <v>2.25</v>
      </c>
      <c r="I146" s="192"/>
      <c r="L146" s="188"/>
      <c r="M146" s="193"/>
      <c r="N146" s="194"/>
      <c r="O146" s="194"/>
      <c r="P146" s="194"/>
      <c r="Q146" s="194"/>
      <c r="R146" s="194"/>
      <c r="S146" s="194"/>
      <c r="T146" s="194"/>
      <c r="U146" s="195"/>
      <c r="AT146" s="189" t="s">
        <v>174</v>
      </c>
      <c r="AU146" s="189" t="s">
        <v>83</v>
      </c>
      <c r="AV146" s="187" t="s">
        <v>83</v>
      </c>
      <c r="AW146" s="187" t="s">
        <v>176</v>
      </c>
      <c r="AX146" s="187" t="s">
        <v>73</v>
      </c>
      <c r="AY146" s="189" t="s">
        <v>165</v>
      </c>
    </row>
    <row r="147" s="196" customFormat="true" ht="12" hidden="false" customHeight="false" outlineLevel="0" collapsed="false">
      <c r="B147" s="197"/>
      <c r="D147" s="180" t="s">
        <v>174</v>
      </c>
      <c r="E147" s="198"/>
      <c r="F147" s="199" t="s">
        <v>178</v>
      </c>
      <c r="H147" s="200" t="n">
        <v>33.75</v>
      </c>
      <c r="I147" s="201"/>
      <c r="L147" s="197"/>
      <c r="M147" s="202"/>
      <c r="N147" s="203"/>
      <c r="O147" s="203"/>
      <c r="P147" s="203"/>
      <c r="Q147" s="203"/>
      <c r="R147" s="203"/>
      <c r="S147" s="203"/>
      <c r="T147" s="203"/>
      <c r="U147" s="204"/>
      <c r="AT147" s="198" t="s">
        <v>174</v>
      </c>
      <c r="AU147" s="198" t="s">
        <v>83</v>
      </c>
      <c r="AV147" s="196" t="s">
        <v>172</v>
      </c>
      <c r="AW147" s="196" t="s">
        <v>176</v>
      </c>
      <c r="AX147" s="196" t="s">
        <v>81</v>
      </c>
      <c r="AY147" s="198" t="s">
        <v>165</v>
      </c>
    </row>
    <row r="148" s="22" customFormat="true" ht="16.5" hidden="false" customHeight="true" outlineLevel="0" collapsed="false">
      <c r="B148" s="164"/>
      <c r="C148" s="205" t="s">
        <v>8</v>
      </c>
      <c r="D148" s="205" t="s">
        <v>262</v>
      </c>
      <c r="E148" s="206" t="s">
        <v>3924</v>
      </c>
      <c r="F148" s="207" t="s">
        <v>3925</v>
      </c>
      <c r="G148" s="208" t="s">
        <v>2536</v>
      </c>
      <c r="H148" s="209" t="n">
        <v>0.844</v>
      </c>
      <c r="I148" s="210"/>
      <c r="J148" s="211" t="n">
        <f aca="false">ROUND(I148*H148,2)</f>
        <v>0</v>
      </c>
      <c r="K148" s="207" t="s">
        <v>171</v>
      </c>
      <c r="L148" s="212"/>
      <c r="M148" s="213"/>
      <c r="N148" s="214" t="s">
        <v>44</v>
      </c>
      <c r="O148" s="54"/>
      <c r="P148" s="174" t="n">
        <f aca="false">O148*H148</f>
        <v>0</v>
      </c>
      <c r="Q148" s="174" t="n">
        <v>0</v>
      </c>
      <c r="R148" s="174" t="n">
        <f aca="false">Q148*H148</f>
        <v>0</v>
      </c>
      <c r="S148" s="174" t="n">
        <v>0</v>
      </c>
      <c r="T148" s="174" t="n">
        <f aca="false">S148*H148</f>
        <v>0</v>
      </c>
      <c r="U148" s="175"/>
      <c r="AR148" s="176" t="s">
        <v>223</v>
      </c>
      <c r="AT148" s="176" t="s">
        <v>262</v>
      </c>
      <c r="AU148" s="176" t="s">
        <v>83</v>
      </c>
      <c r="AY148" s="3" t="s">
        <v>165</v>
      </c>
      <c r="BE148" s="177" t="n">
        <f aca="false">IF(N148="základní",J148,0)</f>
        <v>0</v>
      </c>
      <c r="BF148" s="177" t="n">
        <f aca="false">IF(N148="snížená",J148,0)</f>
        <v>0</v>
      </c>
      <c r="BG148" s="177" t="n">
        <f aca="false">IF(N148="zákl. přenesená",J148,0)</f>
        <v>0</v>
      </c>
      <c r="BH148" s="177" t="n">
        <f aca="false">IF(N148="sníž. přenesená",J148,0)</f>
        <v>0</v>
      </c>
      <c r="BI148" s="177" t="n">
        <f aca="false">IF(N148="nulová",J148,0)</f>
        <v>0</v>
      </c>
      <c r="BJ148" s="3" t="s">
        <v>81</v>
      </c>
      <c r="BK148" s="177" t="n">
        <f aca="false">ROUND(I148*H148,2)</f>
        <v>0</v>
      </c>
      <c r="BL148" s="3" t="s">
        <v>172</v>
      </c>
      <c r="BM148" s="176" t="s">
        <v>4212</v>
      </c>
    </row>
    <row r="149" s="187" customFormat="true" ht="12" hidden="false" customHeight="false" outlineLevel="0" collapsed="false">
      <c r="B149" s="188"/>
      <c r="D149" s="180" t="s">
        <v>174</v>
      </c>
      <c r="E149" s="189"/>
      <c r="F149" s="190" t="s">
        <v>4213</v>
      </c>
      <c r="H149" s="191" t="n">
        <v>0.84375</v>
      </c>
      <c r="I149" s="192"/>
      <c r="L149" s="188"/>
      <c r="M149" s="193"/>
      <c r="N149" s="194"/>
      <c r="O149" s="194"/>
      <c r="P149" s="194"/>
      <c r="Q149" s="194"/>
      <c r="R149" s="194"/>
      <c r="S149" s="194"/>
      <c r="T149" s="194"/>
      <c r="U149" s="195"/>
      <c r="AT149" s="189" t="s">
        <v>174</v>
      </c>
      <c r="AU149" s="189" t="s">
        <v>83</v>
      </c>
      <c r="AV149" s="187" t="s">
        <v>83</v>
      </c>
      <c r="AW149" s="187" t="s">
        <v>176</v>
      </c>
      <c r="AX149" s="187" t="s">
        <v>73</v>
      </c>
      <c r="AY149" s="189" t="s">
        <v>165</v>
      </c>
    </row>
    <row r="150" s="196" customFormat="true" ht="12" hidden="false" customHeight="false" outlineLevel="0" collapsed="false">
      <c r="B150" s="197"/>
      <c r="D150" s="180" t="s">
        <v>174</v>
      </c>
      <c r="E150" s="198"/>
      <c r="F150" s="199" t="s">
        <v>178</v>
      </c>
      <c r="H150" s="200" t="n">
        <v>0.84375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3"/>
      <c r="U150" s="204"/>
      <c r="AT150" s="198" t="s">
        <v>174</v>
      </c>
      <c r="AU150" s="198" t="s">
        <v>83</v>
      </c>
      <c r="AV150" s="196" t="s">
        <v>172</v>
      </c>
      <c r="AW150" s="196" t="s">
        <v>176</v>
      </c>
      <c r="AX150" s="196" t="s">
        <v>81</v>
      </c>
      <c r="AY150" s="198" t="s">
        <v>165</v>
      </c>
    </row>
    <row r="151" s="22" customFormat="true" ht="24" hidden="false" customHeight="true" outlineLevel="0" collapsed="false">
      <c r="B151" s="164"/>
      <c r="C151" s="165" t="s">
        <v>273</v>
      </c>
      <c r="D151" s="165" t="s">
        <v>167</v>
      </c>
      <c r="E151" s="166" t="s">
        <v>3928</v>
      </c>
      <c r="F151" s="167" t="s">
        <v>3929</v>
      </c>
      <c r="G151" s="168" t="s">
        <v>170</v>
      </c>
      <c r="H151" s="169" t="n">
        <v>15.75</v>
      </c>
      <c r="I151" s="170"/>
      <c r="J151" s="171" t="n">
        <f aca="false">ROUND(I151*H151,2)</f>
        <v>0</v>
      </c>
      <c r="K151" s="215" t="s">
        <v>171</v>
      </c>
      <c r="L151" s="23"/>
      <c r="M151" s="172"/>
      <c r="N151" s="173" t="s">
        <v>44</v>
      </c>
      <c r="O151" s="54"/>
      <c r="P151" s="174" t="n">
        <f aca="false">O151*H151</f>
        <v>0</v>
      </c>
      <c r="Q151" s="174" t="n">
        <v>0</v>
      </c>
      <c r="R151" s="174" t="n">
        <f aca="false">Q151*H151</f>
        <v>0</v>
      </c>
      <c r="S151" s="174" t="n">
        <v>0</v>
      </c>
      <c r="T151" s="174" t="n">
        <f aca="false">S151*H151</f>
        <v>0</v>
      </c>
      <c r="U151" s="175"/>
      <c r="AR151" s="176" t="s">
        <v>172</v>
      </c>
      <c r="AT151" s="176" t="s">
        <v>167</v>
      </c>
      <c r="AU151" s="176" t="s">
        <v>83</v>
      </c>
      <c r="AY151" s="3" t="s">
        <v>165</v>
      </c>
      <c r="BE151" s="177" t="n">
        <f aca="false">IF(N151="základní",J151,0)</f>
        <v>0</v>
      </c>
      <c r="BF151" s="177" t="n">
        <f aca="false">IF(N151="snížená",J151,0)</f>
        <v>0</v>
      </c>
      <c r="BG151" s="177" t="n">
        <f aca="false">IF(N151="zákl. přenesená",J151,0)</f>
        <v>0</v>
      </c>
      <c r="BH151" s="177" t="n">
        <f aca="false">IF(N151="sníž. přenesená",J151,0)</f>
        <v>0</v>
      </c>
      <c r="BI151" s="177" t="n">
        <f aca="false">IF(N151="nulová",J151,0)</f>
        <v>0</v>
      </c>
      <c r="BJ151" s="3" t="s">
        <v>81</v>
      </c>
      <c r="BK151" s="177" t="n">
        <f aca="false">ROUND(I151*H151,2)</f>
        <v>0</v>
      </c>
      <c r="BL151" s="3" t="s">
        <v>172</v>
      </c>
      <c r="BM151" s="176" t="s">
        <v>4214</v>
      </c>
    </row>
    <row r="152" s="178" customFormat="true" ht="12" hidden="false" customHeight="false" outlineLevel="0" collapsed="false">
      <c r="B152" s="179"/>
      <c r="D152" s="180" t="s">
        <v>174</v>
      </c>
      <c r="E152" s="181"/>
      <c r="F152" s="182" t="s">
        <v>4215</v>
      </c>
      <c r="H152" s="181"/>
      <c r="I152" s="183"/>
      <c r="L152" s="179"/>
      <c r="M152" s="184"/>
      <c r="N152" s="185"/>
      <c r="O152" s="185"/>
      <c r="P152" s="185"/>
      <c r="Q152" s="185"/>
      <c r="R152" s="185"/>
      <c r="S152" s="185"/>
      <c r="T152" s="185"/>
      <c r="U152" s="186"/>
      <c r="AT152" s="181" t="s">
        <v>174</v>
      </c>
      <c r="AU152" s="181" t="s">
        <v>83</v>
      </c>
      <c r="AV152" s="178" t="s">
        <v>81</v>
      </c>
      <c r="AW152" s="178" t="s">
        <v>176</v>
      </c>
      <c r="AX152" s="178" t="s">
        <v>73</v>
      </c>
      <c r="AY152" s="181" t="s">
        <v>165</v>
      </c>
    </row>
    <row r="153" s="187" customFormat="true" ht="12" hidden="false" customHeight="false" outlineLevel="0" collapsed="false">
      <c r="B153" s="188"/>
      <c r="D153" s="180" t="s">
        <v>174</v>
      </c>
      <c r="E153" s="189"/>
      <c r="F153" s="190" t="s">
        <v>4216</v>
      </c>
      <c r="H153" s="191" t="n">
        <v>4.5</v>
      </c>
      <c r="I153" s="192"/>
      <c r="L153" s="188"/>
      <c r="M153" s="193"/>
      <c r="N153" s="194"/>
      <c r="O153" s="194"/>
      <c r="P153" s="194"/>
      <c r="Q153" s="194"/>
      <c r="R153" s="194"/>
      <c r="S153" s="194"/>
      <c r="T153" s="194"/>
      <c r="U153" s="195"/>
      <c r="AT153" s="189" t="s">
        <v>174</v>
      </c>
      <c r="AU153" s="189" t="s">
        <v>83</v>
      </c>
      <c r="AV153" s="187" t="s">
        <v>83</v>
      </c>
      <c r="AW153" s="187" t="s">
        <v>176</v>
      </c>
      <c r="AX153" s="187" t="s">
        <v>73</v>
      </c>
      <c r="AY153" s="189" t="s">
        <v>165</v>
      </c>
    </row>
    <row r="154" s="187" customFormat="true" ht="12" hidden="false" customHeight="false" outlineLevel="0" collapsed="false">
      <c r="B154" s="188"/>
      <c r="D154" s="180" t="s">
        <v>174</v>
      </c>
      <c r="E154" s="189"/>
      <c r="F154" s="190" t="s">
        <v>4210</v>
      </c>
      <c r="H154" s="191" t="n">
        <v>9</v>
      </c>
      <c r="I154" s="192"/>
      <c r="L154" s="188"/>
      <c r="M154" s="193"/>
      <c r="N154" s="194"/>
      <c r="O154" s="194"/>
      <c r="P154" s="194"/>
      <c r="Q154" s="194"/>
      <c r="R154" s="194"/>
      <c r="S154" s="194"/>
      <c r="T154" s="194"/>
      <c r="U154" s="195"/>
      <c r="AT154" s="189" t="s">
        <v>174</v>
      </c>
      <c r="AU154" s="189" t="s">
        <v>83</v>
      </c>
      <c r="AV154" s="187" t="s">
        <v>83</v>
      </c>
      <c r="AW154" s="187" t="s">
        <v>176</v>
      </c>
      <c r="AX154" s="187" t="s">
        <v>73</v>
      </c>
      <c r="AY154" s="189" t="s">
        <v>165</v>
      </c>
    </row>
    <row r="155" s="187" customFormat="true" ht="12" hidden="false" customHeight="false" outlineLevel="0" collapsed="false">
      <c r="B155" s="188"/>
      <c r="D155" s="180" t="s">
        <v>174</v>
      </c>
      <c r="E155" s="189"/>
      <c r="F155" s="190" t="s">
        <v>4211</v>
      </c>
      <c r="H155" s="191" t="n">
        <v>2.25</v>
      </c>
      <c r="I155" s="192"/>
      <c r="L155" s="188"/>
      <c r="M155" s="193"/>
      <c r="N155" s="194"/>
      <c r="O155" s="194"/>
      <c r="P155" s="194"/>
      <c r="Q155" s="194"/>
      <c r="R155" s="194"/>
      <c r="S155" s="194"/>
      <c r="T155" s="194"/>
      <c r="U155" s="195"/>
      <c r="AT155" s="189" t="s">
        <v>174</v>
      </c>
      <c r="AU155" s="189" t="s">
        <v>83</v>
      </c>
      <c r="AV155" s="187" t="s">
        <v>83</v>
      </c>
      <c r="AW155" s="187" t="s">
        <v>176</v>
      </c>
      <c r="AX155" s="187" t="s">
        <v>73</v>
      </c>
      <c r="AY155" s="189" t="s">
        <v>165</v>
      </c>
    </row>
    <row r="156" s="196" customFormat="true" ht="12" hidden="false" customHeight="false" outlineLevel="0" collapsed="false">
      <c r="B156" s="197"/>
      <c r="D156" s="180" t="s">
        <v>174</v>
      </c>
      <c r="E156" s="198"/>
      <c r="F156" s="199" t="s">
        <v>178</v>
      </c>
      <c r="H156" s="200" t="n">
        <v>15.75</v>
      </c>
      <c r="I156" s="201"/>
      <c r="L156" s="197"/>
      <c r="M156" s="202"/>
      <c r="N156" s="203"/>
      <c r="O156" s="203"/>
      <c r="P156" s="203"/>
      <c r="Q156" s="203"/>
      <c r="R156" s="203"/>
      <c r="S156" s="203"/>
      <c r="T156" s="203"/>
      <c r="U156" s="204"/>
      <c r="AT156" s="198" t="s">
        <v>174</v>
      </c>
      <c r="AU156" s="198" t="s">
        <v>83</v>
      </c>
      <c r="AV156" s="196" t="s">
        <v>172</v>
      </c>
      <c r="AW156" s="196" t="s">
        <v>176</v>
      </c>
      <c r="AX156" s="196" t="s">
        <v>81</v>
      </c>
      <c r="AY156" s="198" t="s">
        <v>165</v>
      </c>
    </row>
    <row r="157" s="22" customFormat="true" ht="16.5" hidden="false" customHeight="true" outlineLevel="0" collapsed="false">
      <c r="B157" s="164"/>
      <c r="C157" s="165" t="s">
        <v>286</v>
      </c>
      <c r="D157" s="165" t="s">
        <v>167</v>
      </c>
      <c r="E157" s="166" t="s">
        <v>3942</v>
      </c>
      <c r="F157" s="167" t="s">
        <v>3943</v>
      </c>
      <c r="G157" s="168" t="s">
        <v>170</v>
      </c>
      <c r="H157" s="169" t="n">
        <v>24</v>
      </c>
      <c r="I157" s="170"/>
      <c r="J157" s="171" t="n">
        <f aca="false">ROUND(I157*H157,2)</f>
        <v>0</v>
      </c>
      <c r="K157" s="215" t="s">
        <v>171</v>
      </c>
      <c r="L157" s="23"/>
      <c r="M157" s="172"/>
      <c r="N157" s="173" t="s">
        <v>44</v>
      </c>
      <c r="O157" s="54"/>
      <c r="P157" s="174" t="n">
        <f aca="false">O157*H157</f>
        <v>0</v>
      </c>
      <c r="Q157" s="174" t="n">
        <v>0</v>
      </c>
      <c r="R157" s="174" t="n">
        <f aca="false">Q157*H157</f>
        <v>0</v>
      </c>
      <c r="S157" s="174" t="n">
        <v>0</v>
      </c>
      <c r="T157" s="174" t="n">
        <f aca="false">S157*H157</f>
        <v>0</v>
      </c>
      <c r="U157" s="175"/>
      <c r="AR157" s="176" t="s">
        <v>172</v>
      </c>
      <c r="AT157" s="176" t="s">
        <v>167</v>
      </c>
      <c r="AU157" s="176" t="s">
        <v>83</v>
      </c>
      <c r="AY157" s="3" t="s">
        <v>165</v>
      </c>
      <c r="BE157" s="177" t="n">
        <f aca="false">IF(N157="základní",J157,0)</f>
        <v>0</v>
      </c>
      <c r="BF157" s="177" t="n">
        <f aca="false">IF(N157="snížená",J157,0)</f>
        <v>0</v>
      </c>
      <c r="BG157" s="177" t="n">
        <f aca="false">IF(N157="zákl. přenesená",J157,0)</f>
        <v>0</v>
      </c>
      <c r="BH157" s="177" t="n">
        <f aca="false">IF(N157="sníž. přenesená",J157,0)</f>
        <v>0</v>
      </c>
      <c r="BI157" s="177" t="n">
        <f aca="false">IF(N157="nulová",J157,0)</f>
        <v>0</v>
      </c>
      <c r="BJ157" s="3" t="s">
        <v>81</v>
      </c>
      <c r="BK157" s="177" t="n">
        <f aca="false">ROUND(I157*H157,2)</f>
        <v>0</v>
      </c>
      <c r="BL157" s="3" t="s">
        <v>172</v>
      </c>
      <c r="BM157" s="176" t="s">
        <v>4217</v>
      </c>
    </row>
    <row r="158" s="187" customFormat="true" ht="12" hidden="false" customHeight="false" outlineLevel="0" collapsed="false">
      <c r="B158" s="188"/>
      <c r="D158" s="180" t="s">
        <v>174</v>
      </c>
      <c r="E158" s="189"/>
      <c r="F158" s="190" t="s">
        <v>4218</v>
      </c>
      <c r="H158" s="191" t="n">
        <v>24</v>
      </c>
      <c r="I158" s="192"/>
      <c r="L158" s="188"/>
      <c r="M158" s="193"/>
      <c r="N158" s="194"/>
      <c r="O158" s="194"/>
      <c r="P158" s="194"/>
      <c r="Q158" s="194"/>
      <c r="R158" s="194"/>
      <c r="S158" s="194"/>
      <c r="T158" s="194"/>
      <c r="U158" s="195"/>
      <c r="AT158" s="189" t="s">
        <v>174</v>
      </c>
      <c r="AU158" s="189" t="s">
        <v>83</v>
      </c>
      <c r="AV158" s="187" t="s">
        <v>83</v>
      </c>
      <c r="AW158" s="187" t="s">
        <v>176</v>
      </c>
      <c r="AX158" s="187" t="s">
        <v>73</v>
      </c>
      <c r="AY158" s="189" t="s">
        <v>165</v>
      </c>
    </row>
    <row r="159" s="196" customFormat="true" ht="12" hidden="false" customHeight="false" outlineLevel="0" collapsed="false">
      <c r="B159" s="197"/>
      <c r="D159" s="180" t="s">
        <v>174</v>
      </c>
      <c r="E159" s="198"/>
      <c r="F159" s="199" t="s">
        <v>178</v>
      </c>
      <c r="H159" s="200" t="n">
        <v>24</v>
      </c>
      <c r="I159" s="201"/>
      <c r="L159" s="197"/>
      <c r="M159" s="202"/>
      <c r="N159" s="203"/>
      <c r="O159" s="203"/>
      <c r="P159" s="203"/>
      <c r="Q159" s="203"/>
      <c r="R159" s="203"/>
      <c r="S159" s="203"/>
      <c r="T159" s="203"/>
      <c r="U159" s="204"/>
      <c r="AT159" s="198" t="s">
        <v>174</v>
      </c>
      <c r="AU159" s="198" t="s">
        <v>83</v>
      </c>
      <c r="AV159" s="196" t="s">
        <v>172</v>
      </c>
      <c r="AW159" s="196" t="s">
        <v>176</v>
      </c>
      <c r="AX159" s="196" t="s">
        <v>81</v>
      </c>
      <c r="AY159" s="198" t="s">
        <v>165</v>
      </c>
    </row>
    <row r="160" s="22" customFormat="true" ht="16.5" hidden="false" customHeight="true" outlineLevel="0" collapsed="false">
      <c r="B160" s="164"/>
      <c r="C160" s="165" t="s">
        <v>291</v>
      </c>
      <c r="D160" s="165" t="s">
        <v>167</v>
      </c>
      <c r="E160" s="166" t="s">
        <v>3945</v>
      </c>
      <c r="F160" s="167" t="s">
        <v>3946</v>
      </c>
      <c r="G160" s="168" t="s">
        <v>170</v>
      </c>
      <c r="H160" s="169" t="n">
        <v>33.75</v>
      </c>
      <c r="I160" s="170"/>
      <c r="J160" s="171" t="n">
        <f aca="false">ROUND(I160*H160,2)</f>
        <v>0</v>
      </c>
      <c r="K160" s="215" t="s">
        <v>171</v>
      </c>
      <c r="L160" s="23"/>
      <c r="M160" s="172"/>
      <c r="N160" s="173" t="s">
        <v>44</v>
      </c>
      <c r="O160" s="54"/>
      <c r="P160" s="174" t="n">
        <f aca="false">O160*H160</f>
        <v>0</v>
      </c>
      <c r="Q160" s="174" t="n">
        <v>0</v>
      </c>
      <c r="R160" s="174" t="n">
        <f aca="false">Q160*H160</f>
        <v>0</v>
      </c>
      <c r="S160" s="174" t="n">
        <v>0</v>
      </c>
      <c r="T160" s="174" t="n">
        <f aca="false">S160*H160</f>
        <v>0</v>
      </c>
      <c r="U160" s="175"/>
      <c r="AR160" s="176" t="s">
        <v>172</v>
      </c>
      <c r="AT160" s="176" t="s">
        <v>167</v>
      </c>
      <c r="AU160" s="176" t="s">
        <v>83</v>
      </c>
      <c r="AY160" s="3" t="s">
        <v>165</v>
      </c>
      <c r="BE160" s="177" t="n">
        <f aca="false">IF(N160="základní",J160,0)</f>
        <v>0</v>
      </c>
      <c r="BF160" s="177" t="n">
        <f aca="false">IF(N160="snížená",J160,0)</f>
        <v>0</v>
      </c>
      <c r="BG160" s="177" t="n">
        <f aca="false">IF(N160="zákl. přenesená",J160,0)</f>
        <v>0</v>
      </c>
      <c r="BH160" s="177" t="n">
        <f aca="false">IF(N160="sníž. přenesená",J160,0)</f>
        <v>0</v>
      </c>
      <c r="BI160" s="177" t="n">
        <f aca="false">IF(N160="nulová",J160,0)</f>
        <v>0</v>
      </c>
      <c r="BJ160" s="3" t="s">
        <v>81</v>
      </c>
      <c r="BK160" s="177" t="n">
        <f aca="false">ROUND(I160*H160,2)</f>
        <v>0</v>
      </c>
      <c r="BL160" s="3" t="s">
        <v>172</v>
      </c>
      <c r="BM160" s="176" t="s">
        <v>4219</v>
      </c>
    </row>
    <row r="161" s="22" customFormat="true" ht="16.5" hidden="false" customHeight="true" outlineLevel="0" collapsed="false">
      <c r="B161" s="164"/>
      <c r="C161" s="165" t="s">
        <v>300</v>
      </c>
      <c r="D161" s="165" t="s">
        <v>167</v>
      </c>
      <c r="E161" s="166" t="s">
        <v>3948</v>
      </c>
      <c r="F161" s="167" t="s">
        <v>3949</v>
      </c>
      <c r="G161" s="168" t="s">
        <v>170</v>
      </c>
      <c r="H161" s="169" t="n">
        <v>33.75</v>
      </c>
      <c r="I161" s="170"/>
      <c r="J161" s="171" t="n">
        <f aca="false">ROUND(I161*H161,2)</f>
        <v>0</v>
      </c>
      <c r="K161" s="215" t="s">
        <v>171</v>
      </c>
      <c r="L161" s="23"/>
      <c r="M161" s="172"/>
      <c r="N161" s="173" t="s">
        <v>44</v>
      </c>
      <c r="O161" s="54"/>
      <c r="P161" s="174" t="n">
        <f aca="false">O161*H161</f>
        <v>0</v>
      </c>
      <c r="Q161" s="174" t="n">
        <v>0</v>
      </c>
      <c r="R161" s="174" t="n">
        <f aca="false">Q161*H161</f>
        <v>0</v>
      </c>
      <c r="S161" s="174" t="n">
        <v>0</v>
      </c>
      <c r="T161" s="174" t="n">
        <f aca="false">S161*H161</f>
        <v>0</v>
      </c>
      <c r="U161" s="175"/>
      <c r="AR161" s="176" t="s">
        <v>172</v>
      </c>
      <c r="AT161" s="176" t="s">
        <v>167</v>
      </c>
      <c r="AU161" s="176" t="s">
        <v>83</v>
      </c>
      <c r="AY161" s="3" t="s">
        <v>165</v>
      </c>
      <c r="BE161" s="177" t="n">
        <f aca="false">IF(N161="základní",J161,0)</f>
        <v>0</v>
      </c>
      <c r="BF161" s="177" t="n">
        <f aca="false">IF(N161="snížená",J161,0)</f>
        <v>0</v>
      </c>
      <c r="BG161" s="177" t="n">
        <f aca="false">IF(N161="zákl. přenesená",J161,0)</f>
        <v>0</v>
      </c>
      <c r="BH161" s="177" t="n">
        <f aca="false">IF(N161="sníž. přenesená",J161,0)</f>
        <v>0</v>
      </c>
      <c r="BI161" s="177" t="n">
        <f aca="false">IF(N161="nulová",J161,0)</f>
        <v>0</v>
      </c>
      <c r="BJ161" s="3" t="s">
        <v>81</v>
      </c>
      <c r="BK161" s="177" t="n">
        <f aca="false">ROUND(I161*H161,2)</f>
        <v>0</v>
      </c>
      <c r="BL161" s="3" t="s">
        <v>172</v>
      </c>
      <c r="BM161" s="176" t="s">
        <v>4220</v>
      </c>
    </row>
    <row r="162" s="150" customFormat="true" ht="23" hidden="false" customHeight="true" outlineLevel="0" collapsed="false">
      <c r="B162" s="151"/>
      <c r="D162" s="152" t="s">
        <v>72</v>
      </c>
      <c r="E162" s="162" t="s">
        <v>83</v>
      </c>
      <c r="F162" s="162" t="s">
        <v>299</v>
      </c>
      <c r="I162" s="154"/>
      <c r="J162" s="163" t="n">
        <f aca="false">BK162</f>
        <v>0</v>
      </c>
      <c r="L162" s="151"/>
      <c r="M162" s="156"/>
      <c r="N162" s="157"/>
      <c r="O162" s="157"/>
      <c r="P162" s="158" t="n">
        <f aca="false">SUM(P163:P179)</f>
        <v>0</v>
      </c>
      <c r="Q162" s="157"/>
      <c r="R162" s="158" t="n">
        <f aca="false">SUM(R163:R179)</f>
        <v>4.54123076</v>
      </c>
      <c r="S162" s="157"/>
      <c r="T162" s="158" t="n">
        <f aca="false">SUM(T163:T179)</f>
        <v>0</v>
      </c>
      <c r="U162" s="159"/>
      <c r="AR162" s="152" t="s">
        <v>81</v>
      </c>
      <c r="AT162" s="160" t="s">
        <v>72</v>
      </c>
      <c r="AU162" s="160" t="s">
        <v>81</v>
      </c>
      <c r="AY162" s="152" t="s">
        <v>165</v>
      </c>
      <c r="BK162" s="161" t="n">
        <f aca="false">SUM(BK163:BK179)</f>
        <v>0</v>
      </c>
    </row>
    <row r="163" s="22" customFormat="true" ht="24" hidden="false" customHeight="true" outlineLevel="0" collapsed="false">
      <c r="B163" s="164"/>
      <c r="C163" s="165" t="s">
        <v>306</v>
      </c>
      <c r="D163" s="165" t="s">
        <v>167</v>
      </c>
      <c r="E163" s="166" t="s">
        <v>4221</v>
      </c>
      <c r="F163" s="167" t="s">
        <v>4222</v>
      </c>
      <c r="G163" s="168" t="s">
        <v>187</v>
      </c>
      <c r="H163" s="169" t="n">
        <v>0.4</v>
      </c>
      <c r="I163" s="170"/>
      <c r="J163" s="171" t="n">
        <f aca="false">ROUND(I163*H163,2)</f>
        <v>0</v>
      </c>
      <c r="K163" s="215" t="s">
        <v>171</v>
      </c>
      <c r="L163" s="23"/>
      <c r="M163" s="172"/>
      <c r="N163" s="173" t="s">
        <v>44</v>
      </c>
      <c r="O163" s="54"/>
      <c r="P163" s="174" t="n">
        <f aca="false">O163*H163</f>
        <v>0</v>
      </c>
      <c r="Q163" s="174" t="n">
        <v>1.98</v>
      </c>
      <c r="R163" s="174" t="n">
        <f aca="false">Q163*H163</f>
        <v>0.792</v>
      </c>
      <c r="S163" s="174" t="n">
        <v>0</v>
      </c>
      <c r="T163" s="174" t="n">
        <f aca="false">S163*H163</f>
        <v>0</v>
      </c>
      <c r="U163" s="175"/>
      <c r="AR163" s="176" t="s">
        <v>172</v>
      </c>
      <c r="AT163" s="176" t="s">
        <v>167</v>
      </c>
      <c r="AU163" s="176" t="s">
        <v>83</v>
      </c>
      <c r="AY163" s="3" t="s">
        <v>165</v>
      </c>
      <c r="BE163" s="177" t="n">
        <f aca="false">IF(N163="základní",J163,0)</f>
        <v>0</v>
      </c>
      <c r="BF163" s="177" t="n">
        <f aca="false">IF(N163="snížená",J163,0)</f>
        <v>0</v>
      </c>
      <c r="BG163" s="177" t="n">
        <f aca="false">IF(N163="zákl. přenesená",J163,0)</f>
        <v>0</v>
      </c>
      <c r="BH163" s="177" t="n">
        <f aca="false">IF(N163="sníž. přenesená",J163,0)</f>
        <v>0</v>
      </c>
      <c r="BI163" s="177" t="n">
        <f aca="false">IF(N163="nulová",J163,0)</f>
        <v>0</v>
      </c>
      <c r="BJ163" s="3" t="s">
        <v>81</v>
      </c>
      <c r="BK163" s="177" t="n">
        <f aca="false">ROUND(I163*H163,2)</f>
        <v>0</v>
      </c>
      <c r="BL163" s="3" t="s">
        <v>172</v>
      </c>
      <c r="BM163" s="176" t="s">
        <v>4223</v>
      </c>
    </row>
    <row r="164" s="187" customFormat="true" ht="12" hidden="false" customHeight="false" outlineLevel="0" collapsed="false">
      <c r="B164" s="188"/>
      <c r="D164" s="180" t="s">
        <v>174</v>
      </c>
      <c r="E164" s="189"/>
      <c r="F164" s="190" t="s">
        <v>4224</v>
      </c>
      <c r="H164" s="191" t="n">
        <v>0.4</v>
      </c>
      <c r="I164" s="192"/>
      <c r="L164" s="188"/>
      <c r="M164" s="193"/>
      <c r="N164" s="194"/>
      <c r="O164" s="194"/>
      <c r="P164" s="194"/>
      <c r="Q164" s="194"/>
      <c r="R164" s="194"/>
      <c r="S164" s="194"/>
      <c r="T164" s="194"/>
      <c r="U164" s="195"/>
      <c r="AT164" s="189" t="s">
        <v>174</v>
      </c>
      <c r="AU164" s="189" t="s">
        <v>83</v>
      </c>
      <c r="AV164" s="187" t="s">
        <v>83</v>
      </c>
      <c r="AW164" s="187" t="s">
        <v>176</v>
      </c>
      <c r="AX164" s="187" t="s">
        <v>73</v>
      </c>
      <c r="AY164" s="189" t="s">
        <v>165</v>
      </c>
    </row>
    <row r="165" s="196" customFormat="true" ht="12" hidden="false" customHeight="false" outlineLevel="0" collapsed="false">
      <c r="B165" s="197"/>
      <c r="D165" s="180" t="s">
        <v>174</v>
      </c>
      <c r="E165" s="198"/>
      <c r="F165" s="199" t="s">
        <v>178</v>
      </c>
      <c r="H165" s="200" t="n">
        <v>0.4</v>
      </c>
      <c r="I165" s="201"/>
      <c r="L165" s="197"/>
      <c r="M165" s="202"/>
      <c r="N165" s="203"/>
      <c r="O165" s="203"/>
      <c r="P165" s="203"/>
      <c r="Q165" s="203"/>
      <c r="R165" s="203"/>
      <c r="S165" s="203"/>
      <c r="T165" s="203"/>
      <c r="U165" s="204"/>
      <c r="AT165" s="198" t="s">
        <v>174</v>
      </c>
      <c r="AU165" s="198" t="s">
        <v>83</v>
      </c>
      <c r="AV165" s="196" t="s">
        <v>172</v>
      </c>
      <c r="AW165" s="196" t="s">
        <v>176</v>
      </c>
      <c r="AX165" s="196" t="s">
        <v>81</v>
      </c>
      <c r="AY165" s="198" t="s">
        <v>165</v>
      </c>
    </row>
    <row r="166" s="22" customFormat="true" ht="24" hidden="false" customHeight="true" outlineLevel="0" collapsed="false">
      <c r="B166" s="164"/>
      <c r="C166" s="165" t="s">
        <v>7</v>
      </c>
      <c r="D166" s="165" t="s">
        <v>167</v>
      </c>
      <c r="E166" s="166" t="s">
        <v>4225</v>
      </c>
      <c r="F166" s="167" t="s">
        <v>4226</v>
      </c>
      <c r="G166" s="168" t="s">
        <v>187</v>
      </c>
      <c r="H166" s="169" t="n">
        <v>0.8</v>
      </c>
      <c r="I166" s="170"/>
      <c r="J166" s="171" t="n">
        <f aca="false">ROUND(I166*H166,2)</f>
        <v>0</v>
      </c>
      <c r="K166" s="215" t="s">
        <v>171</v>
      </c>
      <c r="L166" s="23"/>
      <c r="M166" s="172"/>
      <c r="N166" s="173" t="s">
        <v>44</v>
      </c>
      <c r="O166" s="54"/>
      <c r="P166" s="174" t="n">
        <f aca="false">O166*H166</f>
        <v>0</v>
      </c>
      <c r="Q166" s="174" t="n">
        <v>2.25634</v>
      </c>
      <c r="R166" s="174" t="n">
        <f aca="false">Q166*H166</f>
        <v>1.805072</v>
      </c>
      <c r="S166" s="174" t="n">
        <v>0</v>
      </c>
      <c r="T166" s="174" t="n">
        <f aca="false">S166*H166</f>
        <v>0</v>
      </c>
      <c r="U166" s="175"/>
      <c r="AR166" s="176" t="s">
        <v>172</v>
      </c>
      <c r="AT166" s="176" t="s">
        <v>167</v>
      </c>
      <c r="AU166" s="176" t="s">
        <v>83</v>
      </c>
      <c r="AY166" s="3" t="s">
        <v>165</v>
      </c>
      <c r="BE166" s="177" t="n">
        <f aca="false">IF(N166="základní",J166,0)</f>
        <v>0</v>
      </c>
      <c r="BF166" s="177" t="n">
        <f aca="false">IF(N166="snížená",J166,0)</f>
        <v>0</v>
      </c>
      <c r="BG166" s="177" t="n">
        <f aca="false">IF(N166="zákl. přenesená",J166,0)</f>
        <v>0</v>
      </c>
      <c r="BH166" s="177" t="n">
        <f aca="false">IF(N166="sníž. přenesená",J166,0)</f>
        <v>0</v>
      </c>
      <c r="BI166" s="177" t="n">
        <f aca="false">IF(N166="nulová",J166,0)</f>
        <v>0</v>
      </c>
      <c r="BJ166" s="3" t="s">
        <v>81</v>
      </c>
      <c r="BK166" s="177" t="n">
        <f aca="false">ROUND(I166*H166,2)</f>
        <v>0</v>
      </c>
      <c r="BL166" s="3" t="s">
        <v>172</v>
      </c>
      <c r="BM166" s="176" t="s">
        <v>4227</v>
      </c>
    </row>
    <row r="167" s="187" customFormat="true" ht="12" hidden="false" customHeight="false" outlineLevel="0" collapsed="false">
      <c r="B167" s="188"/>
      <c r="D167" s="180" t="s">
        <v>174</v>
      </c>
      <c r="E167" s="189"/>
      <c r="F167" s="190" t="s">
        <v>4228</v>
      </c>
      <c r="H167" s="191" t="n">
        <v>0.8</v>
      </c>
      <c r="I167" s="192"/>
      <c r="L167" s="188"/>
      <c r="M167" s="193"/>
      <c r="N167" s="194"/>
      <c r="O167" s="194"/>
      <c r="P167" s="194"/>
      <c r="Q167" s="194"/>
      <c r="R167" s="194"/>
      <c r="S167" s="194"/>
      <c r="T167" s="194"/>
      <c r="U167" s="195"/>
      <c r="AT167" s="189" t="s">
        <v>174</v>
      </c>
      <c r="AU167" s="189" t="s">
        <v>83</v>
      </c>
      <c r="AV167" s="187" t="s">
        <v>83</v>
      </c>
      <c r="AW167" s="187" t="s">
        <v>176</v>
      </c>
      <c r="AX167" s="187" t="s">
        <v>73</v>
      </c>
      <c r="AY167" s="189" t="s">
        <v>165</v>
      </c>
    </row>
    <row r="168" s="196" customFormat="true" ht="12" hidden="false" customHeight="false" outlineLevel="0" collapsed="false">
      <c r="B168" s="197"/>
      <c r="D168" s="180" t="s">
        <v>174</v>
      </c>
      <c r="E168" s="198"/>
      <c r="F168" s="199" t="s">
        <v>178</v>
      </c>
      <c r="H168" s="200" t="n">
        <v>0.8</v>
      </c>
      <c r="I168" s="201"/>
      <c r="L168" s="197"/>
      <c r="M168" s="202"/>
      <c r="N168" s="203"/>
      <c r="O168" s="203"/>
      <c r="P168" s="203"/>
      <c r="Q168" s="203"/>
      <c r="R168" s="203"/>
      <c r="S168" s="203"/>
      <c r="T168" s="203"/>
      <c r="U168" s="204"/>
      <c r="AT168" s="198" t="s">
        <v>174</v>
      </c>
      <c r="AU168" s="198" t="s">
        <v>83</v>
      </c>
      <c r="AV168" s="196" t="s">
        <v>172</v>
      </c>
      <c r="AW168" s="196" t="s">
        <v>176</v>
      </c>
      <c r="AX168" s="196" t="s">
        <v>81</v>
      </c>
      <c r="AY168" s="198" t="s">
        <v>165</v>
      </c>
    </row>
    <row r="169" s="22" customFormat="true" ht="16.5" hidden="false" customHeight="true" outlineLevel="0" collapsed="false">
      <c r="B169" s="164"/>
      <c r="C169" s="165" t="s">
        <v>314</v>
      </c>
      <c r="D169" s="165" t="s">
        <v>167</v>
      </c>
      <c r="E169" s="166" t="s">
        <v>321</v>
      </c>
      <c r="F169" s="167" t="s">
        <v>322</v>
      </c>
      <c r="G169" s="168" t="s">
        <v>265</v>
      </c>
      <c r="H169" s="169" t="n">
        <v>0.052</v>
      </c>
      <c r="I169" s="170"/>
      <c r="J169" s="171" t="n">
        <f aca="false">ROUND(I169*H169,2)</f>
        <v>0</v>
      </c>
      <c r="K169" s="215" t="s">
        <v>171</v>
      </c>
      <c r="L169" s="23"/>
      <c r="M169" s="172"/>
      <c r="N169" s="173" t="s">
        <v>44</v>
      </c>
      <c r="O169" s="54"/>
      <c r="P169" s="174" t="n">
        <f aca="false">O169*H169</f>
        <v>0</v>
      </c>
      <c r="Q169" s="174" t="n">
        <v>1.06277</v>
      </c>
      <c r="R169" s="174" t="n">
        <f aca="false">Q169*H169</f>
        <v>0.05526404</v>
      </c>
      <c r="S169" s="174" t="n">
        <v>0</v>
      </c>
      <c r="T169" s="174" t="n">
        <f aca="false">S169*H169</f>
        <v>0</v>
      </c>
      <c r="U169" s="175"/>
      <c r="AR169" s="176" t="s">
        <v>172</v>
      </c>
      <c r="AT169" s="176" t="s">
        <v>167</v>
      </c>
      <c r="AU169" s="176" t="s">
        <v>83</v>
      </c>
      <c r="AY169" s="3" t="s">
        <v>165</v>
      </c>
      <c r="BE169" s="177" t="n">
        <f aca="false">IF(N169="základní",J169,0)</f>
        <v>0</v>
      </c>
      <c r="BF169" s="177" t="n">
        <f aca="false">IF(N169="snížená",J169,0)</f>
        <v>0</v>
      </c>
      <c r="BG169" s="177" t="n">
        <f aca="false">IF(N169="zákl. přenesená",J169,0)</f>
        <v>0</v>
      </c>
      <c r="BH169" s="177" t="n">
        <f aca="false">IF(N169="sníž. přenesená",J169,0)</f>
        <v>0</v>
      </c>
      <c r="BI169" s="177" t="n">
        <f aca="false">IF(N169="nulová",J169,0)</f>
        <v>0</v>
      </c>
      <c r="BJ169" s="3" t="s">
        <v>81</v>
      </c>
      <c r="BK169" s="177" t="n">
        <f aca="false">ROUND(I169*H169,2)</f>
        <v>0</v>
      </c>
      <c r="BL169" s="3" t="s">
        <v>172</v>
      </c>
      <c r="BM169" s="176" t="s">
        <v>4229</v>
      </c>
    </row>
    <row r="170" s="178" customFormat="true" ht="12" hidden="false" customHeight="false" outlineLevel="0" collapsed="false">
      <c r="B170" s="179"/>
      <c r="D170" s="180" t="s">
        <v>174</v>
      </c>
      <c r="E170" s="181"/>
      <c r="F170" s="182" t="s">
        <v>4230</v>
      </c>
      <c r="H170" s="181"/>
      <c r="I170" s="183"/>
      <c r="L170" s="179"/>
      <c r="M170" s="184"/>
      <c r="N170" s="185"/>
      <c r="O170" s="185"/>
      <c r="P170" s="185"/>
      <c r="Q170" s="185"/>
      <c r="R170" s="185"/>
      <c r="S170" s="185"/>
      <c r="T170" s="185"/>
      <c r="U170" s="186"/>
      <c r="AT170" s="181" t="s">
        <v>174</v>
      </c>
      <c r="AU170" s="181" t="s">
        <v>83</v>
      </c>
      <c r="AV170" s="178" t="s">
        <v>81</v>
      </c>
      <c r="AW170" s="178" t="s">
        <v>176</v>
      </c>
      <c r="AX170" s="178" t="s">
        <v>73</v>
      </c>
      <c r="AY170" s="181" t="s">
        <v>165</v>
      </c>
    </row>
    <row r="171" s="187" customFormat="true" ht="12" hidden="false" customHeight="false" outlineLevel="0" collapsed="false">
      <c r="B171" s="188"/>
      <c r="D171" s="180" t="s">
        <v>174</v>
      </c>
      <c r="E171" s="189"/>
      <c r="F171" s="190" t="s">
        <v>4231</v>
      </c>
      <c r="H171" s="191" t="n">
        <v>0.052</v>
      </c>
      <c r="I171" s="192"/>
      <c r="L171" s="188"/>
      <c r="M171" s="193"/>
      <c r="N171" s="194"/>
      <c r="O171" s="194"/>
      <c r="P171" s="194"/>
      <c r="Q171" s="194"/>
      <c r="R171" s="194"/>
      <c r="S171" s="194"/>
      <c r="T171" s="194"/>
      <c r="U171" s="195"/>
      <c r="AT171" s="189" t="s">
        <v>174</v>
      </c>
      <c r="AU171" s="189" t="s">
        <v>83</v>
      </c>
      <c r="AV171" s="187" t="s">
        <v>83</v>
      </c>
      <c r="AW171" s="187" t="s">
        <v>176</v>
      </c>
      <c r="AX171" s="187" t="s">
        <v>73</v>
      </c>
      <c r="AY171" s="189" t="s">
        <v>165</v>
      </c>
    </row>
    <row r="172" s="196" customFormat="true" ht="12" hidden="false" customHeight="false" outlineLevel="0" collapsed="false">
      <c r="B172" s="197"/>
      <c r="D172" s="180" t="s">
        <v>174</v>
      </c>
      <c r="E172" s="198"/>
      <c r="F172" s="199" t="s">
        <v>178</v>
      </c>
      <c r="H172" s="200" t="n">
        <v>0.052</v>
      </c>
      <c r="I172" s="201"/>
      <c r="L172" s="197"/>
      <c r="M172" s="202"/>
      <c r="N172" s="203"/>
      <c r="O172" s="203"/>
      <c r="P172" s="203"/>
      <c r="Q172" s="203"/>
      <c r="R172" s="203"/>
      <c r="S172" s="203"/>
      <c r="T172" s="203"/>
      <c r="U172" s="204"/>
      <c r="AT172" s="198" t="s">
        <v>174</v>
      </c>
      <c r="AU172" s="198" t="s">
        <v>83</v>
      </c>
      <c r="AV172" s="196" t="s">
        <v>172</v>
      </c>
      <c r="AW172" s="196" t="s">
        <v>176</v>
      </c>
      <c r="AX172" s="196" t="s">
        <v>81</v>
      </c>
      <c r="AY172" s="198" t="s">
        <v>165</v>
      </c>
    </row>
    <row r="173" s="22" customFormat="true" ht="16.5" hidden="false" customHeight="true" outlineLevel="0" collapsed="false">
      <c r="B173" s="164"/>
      <c r="C173" s="165" t="s">
        <v>320</v>
      </c>
      <c r="D173" s="165" t="s">
        <v>167</v>
      </c>
      <c r="E173" s="166" t="s">
        <v>4232</v>
      </c>
      <c r="F173" s="167" t="s">
        <v>4233</v>
      </c>
      <c r="G173" s="168" t="s">
        <v>187</v>
      </c>
      <c r="H173" s="169" t="n">
        <v>0.76</v>
      </c>
      <c r="I173" s="170"/>
      <c r="J173" s="171" t="n">
        <f aca="false">ROUND(I173*H173,2)</f>
        <v>0</v>
      </c>
      <c r="K173" s="215" t="s">
        <v>171</v>
      </c>
      <c r="L173" s="23"/>
      <c r="M173" s="172"/>
      <c r="N173" s="173" t="s">
        <v>44</v>
      </c>
      <c r="O173" s="54"/>
      <c r="P173" s="174" t="n">
        <f aca="false">O173*H173</f>
        <v>0</v>
      </c>
      <c r="Q173" s="174" t="n">
        <v>2.45329</v>
      </c>
      <c r="R173" s="174" t="n">
        <f aca="false">Q173*H173</f>
        <v>1.8645004</v>
      </c>
      <c r="S173" s="174" t="n">
        <v>0</v>
      </c>
      <c r="T173" s="174" t="n">
        <f aca="false">S173*H173</f>
        <v>0</v>
      </c>
      <c r="U173" s="175"/>
      <c r="AR173" s="176" t="s">
        <v>172</v>
      </c>
      <c r="AT173" s="176" t="s">
        <v>167</v>
      </c>
      <c r="AU173" s="176" t="s">
        <v>83</v>
      </c>
      <c r="AY173" s="3" t="s">
        <v>165</v>
      </c>
      <c r="BE173" s="177" t="n">
        <f aca="false">IF(N173="základní",J173,0)</f>
        <v>0</v>
      </c>
      <c r="BF173" s="177" t="n">
        <f aca="false">IF(N173="snížená",J173,0)</f>
        <v>0</v>
      </c>
      <c r="BG173" s="177" t="n">
        <f aca="false">IF(N173="zákl. přenesená",J173,0)</f>
        <v>0</v>
      </c>
      <c r="BH173" s="177" t="n">
        <f aca="false">IF(N173="sníž. přenesená",J173,0)</f>
        <v>0</v>
      </c>
      <c r="BI173" s="177" t="n">
        <f aca="false">IF(N173="nulová",J173,0)</f>
        <v>0</v>
      </c>
      <c r="BJ173" s="3" t="s">
        <v>81</v>
      </c>
      <c r="BK173" s="177" t="n">
        <f aca="false">ROUND(I173*H173,2)</f>
        <v>0</v>
      </c>
      <c r="BL173" s="3" t="s">
        <v>172</v>
      </c>
      <c r="BM173" s="176" t="s">
        <v>4234</v>
      </c>
    </row>
    <row r="174" s="187" customFormat="true" ht="12" hidden="false" customHeight="false" outlineLevel="0" collapsed="false">
      <c r="B174" s="188"/>
      <c r="D174" s="180" t="s">
        <v>174</v>
      </c>
      <c r="E174" s="189"/>
      <c r="F174" s="190" t="s">
        <v>4235</v>
      </c>
      <c r="H174" s="191" t="n">
        <v>0.76</v>
      </c>
      <c r="I174" s="192"/>
      <c r="L174" s="188"/>
      <c r="M174" s="193"/>
      <c r="N174" s="194"/>
      <c r="O174" s="194"/>
      <c r="P174" s="194"/>
      <c r="Q174" s="194"/>
      <c r="R174" s="194"/>
      <c r="S174" s="194"/>
      <c r="T174" s="194"/>
      <c r="U174" s="195"/>
      <c r="AT174" s="189" t="s">
        <v>174</v>
      </c>
      <c r="AU174" s="189" t="s">
        <v>83</v>
      </c>
      <c r="AV174" s="187" t="s">
        <v>83</v>
      </c>
      <c r="AW174" s="187" t="s">
        <v>176</v>
      </c>
      <c r="AX174" s="187" t="s">
        <v>73</v>
      </c>
      <c r="AY174" s="189" t="s">
        <v>165</v>
      </c>
    </row>
    <row r="175" s="196" customFormat="true" ht="12" hidden="false" customHeight="false" outlineLevel="0" collapsed="false">
      <c r="B175" s="197"/>
      <c r="D175" s="180" t="s">
        <v>174</v>
      </c>
      <c r="E175" s="198"/>
      <c r="F175" s="199" t="s">
        <v>178</v>
      </c>
      <c r="H175" s="200" t="n">
        <v>0.76</v>
      </c>
      <c r="I175" s="201"/>
      <c r="L175" s="197"/>
      <c r="M175" s="202"/>
      <c r="N175" s="203"/>
      <c r="O175" s="203"/>
      <c r="P175" s="203"/>
      <c r="Q175" s="203"/>
      <c r="R175" s="203"/>
      <c r="S175" s="203"/>
      <c r="T175" s="203"/>
      <c r="U175" s="204"/>
      <c r="AT175" s="198" t="s">
        <v>174</v>
      </c>
      <c r="AU175" s="198" t="s">
        <v>83</v>
      </c>
      <c r="AV175" s="196" t="s">
        <v>172</v>
      </c>
      <c r="AW175" s="196" t="s">
        <v>176</v>
      </c>
      <c r="AX175" s="196" t="s">
        <v>81</v>
      </c>
      <c r="AY175" s="198" t="s">
        <v>165</v>
      </c>
    </row>
    <row r="176" s="22" customFormat="true" ht="24" hidden="false" customHeight="true" outlineLevel="0" collapsed="false">
      <c r="B176" s="164"/>
      <c r="C176" s="165" t="s">
        <v>326</v>
      </c>
      <c r="D176" s="165" t="s">
        <v>167</v>
      </c>
      <c r="E176" s="166" t="s">
        <v>4236</v>
      </c>
      <c r="F176" s="167" t="s">
        <v>4237</v>
      </c>
      <c r="G176" s="168" t="s">
        <v>170</v>
      </c>
      <c r="H176" s="169" t="n">
        <v>5.979</v>
      </c>
      <c r="I176" s="170"/>
      <c r="J176" s="171" t="n">
        <f aca="false">ROUND(I176*H176,2)</f>
        <v>0</v>
      </c>
      <c r="K176" s="215" t="s">
        <v>171</v>
      </c>
      <c r="L176" s="23"/>
      <c r="M176" s="172"/>
      <c r="N176" s="173" t="s">
        <v>44</v>
      </c>
      <c r="O176" s="54"/>
      <c r="P176" s="174" t="n">
        <f aca="false">O176*H176</f>
        <v>0</v>
      </c>
      <c r="Q176" s="174" t="n">
        <v>0.00408</v>
      </c>
      <c r="R176" s="174" t="n">
        <f aca="false">Q176*H176</f>
        <v>0.02439432</v>
      </c>
      <c r="S176" s="174" t="n">
        <v>0</v>
      </c>
      <c r="T176" s="174" t="n">
        <f aca="false">S176*H176</f>
        <v>0</v>
      </c>
      <c r="U176" s="175"/>
      <c r="AR176" s="176" t="s">
        <v>172</v>
      </c>
      <c r="AT176" s="176" t="s">
        <v>167</v>
      </c>
      <c r="AU176" s="176" t="s">
        <v>83</v>
      </c>
      <c r="AY176" s="3" t="s">
        <v>165</v>
      </c>
      <c r="BE176" s="177" t="n">
        <f aca="false">IF(N176="základní",J176,0)</f>
        <v>0</v>
      </c>
      <c r="BF176" s="177" t="n">
        <f aca="false">IF(N176="snížená",J176,0)</f>
        <v>0</v>
      </c>
      <c r="BG176" s="177" t="n">
        <f aca="false">IF(N176="zákl. přenesená",J176,0)</f>
        <v>0</v>
      </c>
      <c r="BH176" s="177" t="n">
        <f aca="false">IF(N176="sníž. přenesená",J176,0)</f>
        <v>0</v>
      </c>
      <c r="BI176" s="177" t="n">
        <f aca="false">IF(N176="nulová",J176,0)</f>
        <v>0</v>
      </c>
      <c r="BJ176" s="3" t="s">
        <v>81</v>
      </c>
      <c r="BK176" s="177" t="n">
        <f aca="false">ROUND(I176*H176,2)</f>
        <v>0</v>
      </c>
      <c r="BL176" s="3" t="s">
        <v>172</v>
      </c>
      <c r="BM176" s="176" t="s">
        <v>4238</v>
      </c>
    </row>
    <row r="177" s="187" customFormat="true" ht="12" hidden="false" customHeight="false" outlineLevel="0" collapsed="false">
      <c r="B177" s="188"/>
      <c r="D177" s="180" t="s">
        <v>174</v>
      </c>
      <c r="E177" s="189"/>
      <c r="F177" s="190" t="s">
        <v>4239</v>
      </c>
      <c r="H177" s="191" t="n">
        <v>5.97856</v>
      </c>
      <c r="I177" s="192"/>
      <c r="L177" s="188"/>
      <c r="M177" s="193"/>
      <c r="N177" s="194"/>
      <c r="O177" s="194"/>
      <c r="P177" s="194"/>
      <c r="Q177" s="194"/>
      <c r="R177" s="194"/>
      <c r="S177" s="194"/>
      <c r="T177" s="194"/>
      <c r="U177" s="195"/>
      <c r="AT177" s="189" t="s">
        <v>174</v>
      </c>
      <c r="AU177" s="189" t="s">
        <v>83</v>
      </c>
      <c r="AV177" s="187" t="s">
        <v>83</v>
      </c>
      <c r="AW177" s="187" t="s">
        <v>176</v>
      </c>
      <c r="AX177" s="187" t="s">
        <v>73</v>
      </c>
      <c r="AY177" s="189" t="s">
        <v>165</v>
      </c>
    </row>
    <row r="178" s="196" customFormat="true" ht="12" hidden="false" customHeight="false" outlineLevel="0" collapsed="false">
      <c r="B178" s="197"/>
      <c r="D178" s="180" t="s">
        <v>174</v>
      </c>
      <c r="E178" s="198"/>
      <c r="F178" s="199" t="s">
        <v>178</v>
      </c>
      <c r="H178" s="200" t="n">
        <v>5.97856</v>
      </c>
      <c r="I178" s="201"/>
      <c r="L178" s="197"/>
      <c r="M178" s="202"/>
      <c r="N178" s="203"/>
      <c r="O178" s="203"/>
      <c r="P178" s="203"/>
      <c r="Q178" s="203"/>
      <c r="R178" s="203"/>
      <c r="S178" s="203"/>
      <c r="T178" s="203"/>
      <c r="U178" s="204"/>
      <c r="AT178" s="198" t="s">
        <v>174</v>
      </c>
      <c r="AU178" s="198" t="s">
        <v>83</v>
      </c>
      <c r="AV178" s="196" t="s">
        <v>172</v>
      </c>
      <c r="AW178" s="196" t="s">
        <v>176</v>
      </c>
      <c r="AX178" s="196" t="s">
        <v>81</v>
      </c>
      <c r="AY178" s="198" t="s">
        <v>165</v>
      </c>
    </row>
    <row r="179" s="22" customFormat="true" ht="24" hidden="false" customHeight="true" outlineLevel="0" collapsed="false">
      <c r="B179" s="164"/>
      <c r="C179" s="165" t="s">
        <v>331</v>
      </c>
      <c r="D179" s="165" t="s">
        <v>167</v>
      </c>
      <c r="E179" s="166" t="s">
        <v>4240</v>
      </c>
      <c r="F179" s="167" t="s">
        <v>4241</v>
      </c>
      <c r="G179" s="168" t="s">
        <v>170</v>
      </c>
      <c r="H179" s="169" t="n">
        <v>5.979</v>
      </c>
      <c r="I179" s="170"/>
      <c r="J179" s="171" t="n">
        <f aca="false">ROUND(I179*H179,2)</f>
        <v>0</v>
      </c>
      <c r="K179" s="215" t="s">
        <v>171</v>
      </c>
      <c r="L179" s="23"/>
      <c r="M179" s="172"/>
      <c r="N179" s="173" t="s">
        <v>44</v>
      </c>
      <c r="O179" s="54"/>
      <c r="P179" s="174" t="n">
        <f aca="false">O179*H179</f>
        <v>0</v>
      </c>
      <c r="Q179" s="174" t="n">
        <v>0</v>
      </c>
      <c r="R179" s="174" t="n">
        <f aca="false">Q179*H179</f>
        <v>0</v>
      </c>
      <c r="S179" s="174" t="n">
        <v>0</v>
      </c>
      <c r="T179" s="174" t="n">
        <f aca="false">S179*H179</f>
        <v>0</v>
      </c>
      <c r="U179" s="175"/>
      <c r="AR179" s="176" t="s">
        <v>172</v>
      </c>
      <c r="AT179" s="176" t="s">
        <v>167</v>
      </c>
      <c r="AU179" s="176" t="s">
        <v>83</v>
      </c>
      <c r="AY179" s="3" t="s">
        <v>165</v>
      </c>
      <c r="BE179" s="177" t="n">
        <f aca="false">IF(N179="základní",J179,0)</f>
        <v>0</v>
      </c>
      <c r="BF179" s="177" t="n">
        <f aca="false">IF(N179="snížená",J179,0)</f>
        <v>0</v>
      </c>
      <c r="BG179" s="177" t="n">
        <f aca="false">IF(N179="zákl. přenesená",J179,0)</f>
        <v>0</v>
      </c>
      <c r="BH179" s="177" t="n">
        <f aca="false">IF(N179="sníž. přenesená",J179,0)</f>
        <v>0</v>
      </c>
      <c r="BI179" s="177" t="n">
        <f aca="false">IF(N179="nulová",J179,0)</f>
        <v>0</v>
      </c>
      <c r="BJ179" s="3" t="s">
        <v>81</v>
      </c>
      <c r="BK179" s="177" t="n">
        <f aca="false">ROUND(I179*H179,2)</f>
        <v>0</v>
      </c>
      <c r="BL179" s="3" t="s">
        <v>172</v>
      </c>
      <c r="BM179" s="176" t="s">
        <v>4242</v>
      </c>
    </row>
    <row r="180" s="150" customFormat="true" ht="23" hidden="false" customHeight="true" outlineLevel="0" collapsed="false">
      <c r="B180" s="151"/>
      <c r="D180" s="152" t="s">
        <v>72</v>
      </c>
      <c r="E180" s="162" t="s">
        <v>184</v>
      </c>
      <c r="F180" s="162" t="s">
        <v>368</v>
      </c>
      <c r="I180" s="154"/>
      <c r="J180" s="163" t="n">
        <f aca="false">BK180</f>
        <v>0</v>
      </c>
      <c r="L180" s="151"/>
      <c r="M180" s="156"/>
      <c r="N180" s="157"/>
      <c r="O180" s="157"/>
      <c r="P180" s="158" t="n">
        <f aca="false">P181</f>
        <v>0</v>
      </c>
      <c r="Q180" s="157"/>
      <c r="R180" s="158" t="n">
        <f aca="false">R181</f>
        <v>0</v>
      </c>
      <c r="S180" s="157"/>
      <c r="T180" s="158" t="n">
        <f aca="false">T181</f>
        <v>0</v>
      </c>
      <c r="U180" s="159"/>
      <c r="AR180" s="152" t="s">
        <v>81</v>
      </c>
      <c r="AT180" s="160" t="s">
        <v>72</v>
      </c>
      <c r="AU180" s="160" t="s">
        <v>81</v>
      </c>
      <c r="AY180" s="152" t="s">
        <v>165</v>
      </c>
      <c r="BK180" s="161" t="n">
        <f aca="false">BK181</f>
        <v>0</v>
      </c>
    </row>
    <row r="181" s="22" customFormat="true" ht="36" hidden="false" customHeight="true" outlineLevel="0" collapsed="false">
      <c r="B181" s="164"/>
      <c r="C181" s="165" t="s">
        <v>338</v>
      </c>
      <c r="D181" s="165" t="s">
        <v>167</v>
      </c>
      <c r="E181" s="166" t="s">
        <v>4243</v>
      </c>
      <c r="F181" s="167" t="s">
        <v>4244</v>
      </c>
      <c r="G181" s="168" t="s">
        <v>403</v>
      </c>
      <c r="H181" s="169" t="n">
        <v>1</v>
      </c>
      <c r="I181" s="170"/>
      <c r="J181" s="171" t="n">
        <f aca="false">ROUND(I181*H181,2)</f>
        <v>0</v>
      </c>
      <c r="K181" s="167"/>
      <c r="L181" s="23"/>
      <c r="M181" s="172"/>
      <c r="N181" s="173" t="s">
        <v>44</v>
      </c>
      <c r="O181" s="54"/>
      <c r="P181" s="174" t="n">
        <f aca="false">O181*H181</f>
        <v>0</v>
      </c>
      <c r="Q181" s="174" t="n">
        <v>0</v>
      </c>
      <c r="R181" s="174" t="n">
        <f aca="false">Q181*H181</f>
        <v>0</v>
      </c>
      <c r="S181" s="174" t="n">
        <v>0</v>
      </c>
      <c r="T181" s="174" t="n">
        <f aca="false">S181*H181</f>
        <v>0</v>
      </c>
      <c r="U181" s="175"/>
      <c r="AR181" s="176" t="s">
        <v>172</v>
      </c>
      <c r="AT181" s="176" t="s">
        <v>167</v>
      </c>
      <c r="AU181" s="176" t="s">
        <v>83</v>
      </c>
      <c r="AY181" s="3" t="s">
        <v>165</v>
      </c>
      <c r="BE181" s="177" t="n">
        <f aca="false">IF(N181="základní",J181,0)</f>
        <v>0</v>
      </c>
      <c r="BF181" s="177" t="n">
        <f aca="false">IF(N181="snížená",J181,0)</f>
        <v>0</v>
      </c>
      <c r="BG181" s="177" t="n">
        <f aca="false">IF(N181="zákl. přenesená",J181,0)</f>
        <v>0</v>
      </c>
      <c r="BH181" s="177" t="n">
        <f aca="false">IF(N181="sníž. přenesená",J181,0)</f>
        <v>0</v>
      </c>
      <c r="BI181" s="177" t="n">
        <f aca="false">IF(N181="nulová",J181,0)</f>
        <v>0</v>
      </c>
      <c r="BJ181" s="3" t="s">
        <v>81</v>
      </c>
      <c r="BK181" s="177" t="n">
        <f aca="false">ROUND(I181*H181,2)</f>
        <v>0</v>
      </c>
      <c r="BL181" s="3" t="s">
        <v>172</v>
      </c>
      <c r="BM181" s="176" t="s">
        <v>4245</v>
      </c>
    </row>
    <row r="182" s="150" customFormat="true" ht="23" hidden="false" customHeight="true" outlineLevel="0" collapsed="false">
      <c r="B182" s="151"/>
      <c r="D182" s="152" t="s">
        <v>72</v>
      </c>
      <c r="E182" s="162" t="s">
        <v>172</v>
      </c>
      <c r="F182" s="162" t="s">
        <v>660</v>
      </c>
      <c r="I182" s="154"/>
      <c r="J182" s="163" t="n">
        <f aca="false">BK182</f>
        <v>0</v>
      </c>
      <c r="L182" s="151"/>
      <c r="M182" s="156"/>
      <c r="N182" s="157"/>
      <c r="O182" s="157"/>
      <c r="P182" s="158" t="n">
        <f aca="false">SUM(P183:P199)</f>
        <v>0</v>
      </c>
      <c r="Q182" s="157"/>
      <c r="R182" s="158" t="n">
        <f aca="false">SUM(R183:R199)</f>
        <v>2.10055986</v>
      </c>
      <c r="S182" s="157"/>
      <c r="T182" s="158" t="n">
        <f aca="false">SUM(T183:T199)</f>
        <v>0</v>
      </c>
      <c r="U182" s="159"/>
      <c r="AR182" s="152" t="s">
        <v>81</v>
      </c>
      <c r="AT182" s="160" t="s">
        <v>72</v>
      </c>
      <c r="AU182" s="160" t="s">
        <v>81</v>
      </c>
      <c r="AY182" s="152" t="s">
        <v>165</v>
      </c>
      <c r="BK182" s="161" t="n">
        <f aca="false">SUM(BK183:BK199)</f>
        <v>0</v>
      </c>
    </row>
    <row r="183" s="22" customFormat="true" ht="16.5" hidden="false" customHeight="true" outlineLevel="0" collapsed="false">
      <c r="B183" s="164"/>
      <c r="C183" s="165" t="s">
        <v>342</v>
      </c>
      <c r="D183" s="165" t="s">
        <v>167</v>
      </c>
      <c r="E183" s="166" t="s">
        <v>4246</v>
      </c>
      <c r="F183" s="167" t="s">
        <v>4247</v>
      </c>
      <c r="G183" s="168" t="s">
        <v>187</v>
      </c>
      <c r="H183" s="169" t="n">
        <v>0.208</v>
      </c>
      <c r="I183" s="170"/>
      <c r="J183" s="171" t="n">
        <f aca="false">ROUND(I183*H183,2)</f>
        <v>0</v>
      </c>
      <c r="K183" s="215" t="s">
        <v>171</v>
      </c>
      <c r="L183" s="23"/>
      <c r="M183" s="172"/>
      <c r="N183" s="173" t="s">
        <v>44</v>
      </c>
      <c r="O183" s="54"/>
      <c r="P183" s="174" t="n">
        <f aca="false">O183*H183</f>
        <v>0</v>
      </c>
      <c r="Q183" s="174" t="n">
        <v>2.45343</v>
      </c>
      <c r="R183" s="174" t="n">
        <f aca="false">Q183*H183</f>
        <v>0.51031344</v>
      </c>
      <c r="S183" s="174" t="n">
        <v>0</v>
      </c>
      <c r="T183" s="174" t="n">
        <f aca="false">S183*H183</f>
        <v>0</v>
      </c>
      <c r="U183" s="175"/>
      <c r="AR183" s="176" t="s">
        <v>172</v>
      </c>
      <c r="AT183" s="176" t="s">
        <v>167</v>
      </c>
      <c r="AU183" s="176" t="s">
        <v>83</v>
      </c>
      <c r="AY183" s="3" t="s">
        <v>165</v>
      </c>
      <c r="BE183" s="177" t="n">
        <f aca="false">IF(N183="základní",J183,0)</f>
        <v>0</v>
      </c>
      <c r="BF183" s="177" t="n">
        <f aca="false">IF(N183="snížená",J183,0)</f>
        <v>0</v>
      </c>
      <c r="BG183" s="177" t="n">
        <f aca="false">IF(N183="zákl. přenesená",J183,0)</f>
        <v>0</v>
      </c>
      <c r="BH183" s="177" t="n">
        <f aca="false">IF(N183="sníž. přenesená",J183,0)</f>
        <v>0</v>
      </c>
      <c r="BI183" s="177" t="n">
        <f aca="false">IF(N183="nulová",J183,0)</f>
        <v>0</v>
      </c>
      <c r="BJ183" s="3" t="s">
        <v>81</v>
      </c>
      <c r="BK183" s="177" t="n">
        <f aca="false">ROUND(I183*H183,2)</f>
        <v>0</v>
      </c>
      <c r="BL183" s="3" t="s">
        <v>172</v>
      </c>
      <c r="BM183" s="176" t="s">
        <v>4248</v>
      </c>
    </row>
    <row r="184" s="187" customFormat="true" ht="12" hidden="false" customHeight="false" outlineLevel="0" collapsed="false">
      <c r="B184" s="188"/>
      <c r="D184" s="180" t="s">
        <v>174</v>
      </c>
      <c r="E184" s="189"/>
      <c r="F184" s="190" t="s">
        <v>4249</v>
      </c>
      <c r="H184" s="191" t="n">
        <v>0.208123125</v>
      </c>
      <c r="I184" s="192"/>
      <c r="L184" s="188"/>
      <c r="M184" s="193"/>
      <c r="N184" s="194"/>
      <c r="O184" s="194"/>
      <c r="P184" s="194"/>
      <c r="Q184" s="194"/>
      <c r="R184" s="194"/>
      <c r="S184" s="194"/>
      <c r="T184" s="194"/>
      <c r="U184" s="195"/>
      <c r="AT184" s="189" t="s">
        <v>174</v>
      </c>
      <c r="AU184" s="189" t="s">
        <v>83</v>
      </c>
      <c r="AV184" s="187" t="s">
        <v>83</v>
      </c>
      <c r="AW184" s="187" t="s">
        <v>176</v>
      </c>
      <c r="AX184" s="187" t="s">
        <v>73</v>
      </c>
      <c r="AY184" s="189" t="s">
        <v>165</v>
      </c>
    </row>
    <row r="185" s="196" customFormat="true" ht="12" hidden="false" customHeight="false" outlineLevel="0" collapsed="false">
      <c r="B185" s="197"/>
      <c r="D185" s="180" t="s">
        <v>174</v>
      </c>
      <c r="E185" s="198"/>
      <c r="F185" s="199" t="s">
        <v>178</v>
      </c>
      <c r="H185" s="200" t="n">
        <v>0.208123125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3"/>
      <c r="U185" s="204"/>
      <c r="AT185" s="198" t="s">
        <v>174</v>
      </c>
      <c r="AU185" s="198" t="s">
        <v>83</v>
      </c>
      <c r="AV185" s="196" t="s">
        <v>172</v>
      </c>
      <c r="AW185" s="196" t="s">
        <v>176</v>
      </c>
      <c r="AX185" s="196" t="s">
        <v>81</v>
      </c>
      <c r="AY185" s="198" t="s">
        <v>165</v>
      </c>
    </row>
    <row r="186" s="22" customFormat="true" ht="24" hidden="false" customHeight="true" outlineLevel="0" collapsed="false">
      <c r="B186" s="164"/>
      <c r="C186" s="165" t="s">
        <v>349</v>
      </c>
      <c r="D186" s="165" t="s">
        <v>167</v>
      </c>
      <c r="E186" s="166" t="s">
        <v>674</v>
      </c>
      <c r="F186" s="167" t="s">
        <v>675</v>
      </c>
      <c r="G186" s="168" t="s">
        <v>170</v>
      </c>
      <c r="H186" s="169" t="n">
        <v>1.931</v>
      </c>
      <c r="I186" s="170"/>
      <c r="J186" s="171" t="n">
        <f aca="false">ROUND(I186*H186,2)</f>
        <v>0</v>
      </c>
      <c r="K186" s="215" t="s">
        <v>171</v>
      </c>
      <c r="L186" s="23"/>
      <c r="M186" s="172"/>
      <c r="N186" s="173" t="s">
        <v>44</v>
      </c>
      <c r="O186" s="54"/>
      <c r="P186" s="174" t="n">
        <f aca="false">O186*H186</f>
        <v>0</v>
      </c>
      <c r="Q186" s="174" t="n">
        <v>0.00533</v>
      </c>
      <c r="R186" s="174" t="n">
        <f aca="false">Q186*H186</f>
        <v>0.01029223</v>
      </c>
      <c r="S186" s="174" t="n">
        <v>0</v>
      </c>
      <c r="T186" s="174" t="n">
        <f aca="false">S186*H186</f>
        <v>0</v>
      </c>
      <c r="U186" s="175"/>
      <c r="AR186" s="176" t="s">
        <v>172</v>
      </c>
      <c r="AT186" s="176" t="s">
        <v>167</v>
      </c>
      <c r="AU186" s="176" t="s">
        <v>83</v>
      </c>
      <c r="AY186" s="3" t="s">
        <v>165</v>
      </c>
      <c r="BE186" s="177" t="n">
        <f aca="false">IF(N186="základní",J186,0)</f>
        <v>0</v>
      </c>
      <c r="BF186" s="177" t="n">
        <f aca="false">IF(N186="snížená",J186,0)</f>
        <v>0</v>
      </c>
      <c r="BG186" s="177" t="n">
        <f aca="false">IF(N186="zákl. přenesená",J186,0)</f>
        <v>0</v>
      </c>
      <c r="BH186" s="177" t="n">
        <f aca="false">IF(N186="sníž. přenesená",J186,0)</f>
        <v>0</v>
      </c>
      <c r="BI186" s="177" t="n">
        <f aca="false">IF(N186="nulová",J186,0)</f>
        <v>0</v>
      </c>
      <c r="BJ186" s="3" t="s">
        <v>81</v>
      </c>
      <c r="BK186" s="177" t="n">
        <f aca="false">ROUND(I186*H186,2)</f>
        <v>0</v>
      </c>
      <c r="BL186" s="3" t="s">
        <v>172</v>
      </c>
      <c r="BM186" s="176" t="s">
        <v>4250</v>
      </c>
    </row>
    <row r="187" s="187" customFormat="true" ht="12" hidden="false" customHeight="false" outlineLevel="0" collapsed="false">
      <c r="B187" s="188"/>
      <c r="D187" s="180" t="s">
        <v>174</v>
      </c>
      <c r="E187" s="189"/>
      <c r="F187" s="190" t="s">
        <v>4251</v>
      </c>
      <c r="H187" s="191" t="n">
        <v>0.3454</v>
      </c>
      <c r="I187" s="192"/>
      <c r="L187" s="188"/>
      <c r="M187" s="193"/>
      <c r="N187" s="194"/>
      <c r="O187" s="194"/>
      <c r="P187" s="194"/>
      <c r="Q187" s="194"/>
      <c r="R187" s="194"/>
      <c r="S187" s="194"/>
      <c r="T187" s="194"/>
      <c r="U187" s="195"/>
      <c r="AT187" s="189" t="s">
        <v>174</v>
      </c>
      <c r="AU187" s="189" t="s">
        <v>83</v>
      </c>
      <c r="AV187" s="187" t="s">
        <v>83</v>
      </c>
      <c r="AW187" s="187" t="s">
        <v>176</v>
      </c>
      <c r="AX187" s="187" t="s">
        <v>73</v>
      </c>
      <c r="AY187" s="189" t="s">
        <v>165</v>
      </c>
    </row>
    <row r="188" s="187" customFormat="true" ht="12" hidden="false" customHeight="false" outlineLevel="0" collapsed="false">
      <c r="B188" s="188"/>
      <c r="D188" s="180" t="s">
        <v>174</v>
      </c>
      <c r="E188" s="189"/>
      <c r="F188" s="190" t="s">
        <v>4252</v>
      </c>
      <c r="H188" s="191" t="n">
        <v>0.9577</v>
      </c>
      <c r="I188" s="192"/>
      <c r="L188" s="188"/>
      <c r="M188" s="193"/>
      <c r="N188" s="194"/>
      <c r="O188" s="194"/>
      <c r="P188" s="194"/>
      <c r="Q188" s="194"/>
      <c r="R188" s="194"/>
      <c r="S188" s="194"/>
      <c r="T188" s="194"/>
      <c r="U188" s="195"/>
      <c r="AT188" s="189" t="s">
        <v>174</v>
      </c>
      <c r="AU188" s="189" t="s">
        <v>83</v>
      </c>
      <c r="AV188" s="187" t="s">
        <v>83</v>
      </c>
      <c r="AW188" s="187" t="s">
        <v>176</v>
      </c>
      <c r="AX188" s="187" t="s">
        <v>73</v>
      </c>
      <c r="AY188" s="189" t="s">
        <v>165</v>
      </c>
    </row>
    <row r="189" s="187" customFormat="true" ht="12" hidden="false" customHeight="false" outlineLevel="0" collapsed="false">
      <c r="B189" s="188"/>
      <c r="D189" s="180" t="s">
        <v>174</v>
      </c>
      <c r="E189" s="189"/>
      <c r="F189" s="190" t="s">
        <v>4253</v>
      </c>
      <c r="H189" s="191" t="n">
        <v>0.628</v>
      </c>
      <c r="I189" s="192"/>
      <c r="L189" s="188"/>
      <c r="M189" s="193"/>
      <c r="N189" s="194"/>
      <c r="O189" s="194"/>
      <c r="P189" s="194"/>
      <c r="Q189" s="194"/>
      <c r="R189" s="194"/>
      <c r="S189" s="194"/>
      <c r="T189" s="194"/>
      <c r="U189" s="195"/>
      <c r="AT189" s="189" t="s">
        <v>174</v>
      </c>
      <c r="AU189" s="189" t="s">
        <v>83</v>
      </c>
      <c r="AV189" s="187" t="s">
        <v>83</v>
      </c>
      <c r="AW189" s="187" t="s">
        <v>176</v>
      </c>
      <c r="AX189" s="187" t="s">
        <v>73</v>
      </c>
      <c r="AY189" s="189" t="s">
        <v>165</v>
      </c>
    </row>
    <row r="190" s="196" customFormat="true" ht="12" hidden="false" customHeight="false" outlineLevel="0" collapsed="false">
      <c r="B190" s="197"/>
      <c r="D190" s="180" t="s">
        <v>174</v>
      </c>
      <c r="E190" s="198"/>
      <c r="F190" s="199" t="s">
        <v>178</v>
      </c>
      <c r="H190" s="200" t="n">
        <v>1.9311</v>
      </c>
      <c r="I190" s="201"/>
      <c r="L190" s="197"/>
      <c r="M190" s="202"/>
      <c r="N190" s="203"/>
      <c r="O190" s="203"/>
      <c r="P190" s="203"/>
      <c r="Q190" s="203"/>
      <c r="R190" s="203"/>
      <c r="S190" s="203"/>
      <c r="T190" s="203"/>
      <c r="U190" s="204"/>
      <c r="AT190" s="198" t="s">
        <v>174</v>
      </c>
      <c r="AU190" s="198" t="s">
        <v>83</v>
      </c>
      <c r="AV190" s="196" t="s">
        <v>172</v>
      </c>
      <c r="AW190" s="196" t="s">
        <v>176</v>
      </c>
      <c r="AX190" s="196" t="s">
        <v>81</v>
      </c>
      <c r="AY190" s="198" t="s">
        <v>165</v>
      </c>
    </row>
    <row r="191" s="22" customFormat="true" ht="16.5" hidden="false" customHeight="true" outlineLevel="0" collapsed="false">
      <c r="B191" s="164"/>
      <c r="C191" s="165" t="s">
        <v>355</v>
      </c>
      <c r="D191" s="165" t="s">
        <v>167</v>
      </c>
      <c r="E191" s="166" t="s">
        <v>703</v>
      </c>
      <c r="F191" s="167" t="s">
        <v>704</v>
      </c>
      <c r="G191" s="168" t="s">
        <v>265</v>
      </c>
      <c r="H191" s="169" t="n">
        <v>0.026</v>
      </c>
      <c r="I191" s="170"/>
      <c r="J191" s="171" t="n">
        <f aca="false">ROUND(I191*H191,2)</f>
        <v>0</v>
      </c>
      <c r="K191" s="215" t="s">
        <v>171</v>
      </c>
      <c r="L191" s="23"/>
      <c r="M191" s="172"/>
      <c r="N191" s="173" t="s">
        <v>44</v>
      </c>
      <c r="O191" s="54"/>
      <c r="P191" s="174" t="n">
        <f aca="false">O191*H191</f>
        <v>0</v>
      </c>
      <c r="Q191" s="174" t="n">
        <v>1.06277</v>
      </c>
      <c r="R191" s="174" t="n">
        <f aca="false">Q191*H191</f>
        <v>0.02763202</v>
      </c>
      <c r="S191" s="174" t="n">
        <v>0</v>
      </c>
      <c r="T191" s="174" t="n">
        <f aca="false">S191*H191</f>
        <v>0</v>
      </c>
      <c r="U191" s="175"/>
      <c r="AR191" s="176" t="s">
        <v>172</v>
      </c>
      <c r="AT191" s="176" t="s">
        <v>167</v>
      </c>
      <c r="AU191" s="176" t="s">
        <v>83</v>
      </c>
      <c r="AY191" s="3" t="s">
        <v>165</v>
      </c>
      <c r="BE191" s="177" t="n">
        <f aca="false">IF(N191="základní",J191,0)</f>
        <v>0</v>
      </c>
      <c r="BF191" s="177" t="n">
        <f aca="false">IF(N191="snížená",J191,0)</f>
        <v>0</v>
      </c>
      <c r="BG191" s="177" t="n">
        <f aca="false">IF(N191="zákl. přenesená",J191,0)</f>
        <v>0</v>
      </c>
      <c r="BH191" s="177" t="n">
        <f aca="false">IF(N191="sníž. přenesená",J191,0)</f>
        <v>0</v>
      </c>
      <c r="BI191" s="177" t="n">
        <f aca="false">IF(N191="nulová",J191,0)</f>
        <v>0</v>
      </c>
      <c r="BJ191" s="3" t="s">
        <v>81</v>
      </c>
      <c r="BK191" s="177" t="n">
        <f aca="false">ROUND(I191*H191,2)</f>
        <v>0</v>
      </c>
      <c r="BL191" s="3" t="s">
        <v>172</v>
      </c>
      <c r="BM191" s="176" t="s">
        <v>4254</v>
      </c>
    </row>
    <row r="192" s="178" customFormat="true" ht="12" hidden="false" customHeight="false" outlineLevel="0" collapsed="false">
      <c r="B192" s="179"/>
      <c r="D192" s="180" t="s">
        <v>174</v>
      </c>
      <c r="E192" s="181"/>
      <c r="F192" s="182" t="s">
        <v>4255</v>
      </c>
      <c r="H192" s="181"/>
      <c r="I192" s="183"/>
      <c r="L192" s="179"/>
      <c r="M192" s="184"/>
      <c r="N192" s="185"/>
      <c r="O192" s="185"/>
      <c r="P192" s="185"/>
      <c r="Q192" s="185"/>
      <c r="R192" s="185"/>
      <c r="S192" s="185"/>
      <c r="T192" s="185"/>
      <c r="U192" s="186"/>
      <c r="AT192" s="181" t="s">
        <v>174</v>
      </c>
      <c r="AU192" s="181" t="s">
        <v>83</v>
      </c>
      <c r="AV192" s="178" t="s">
        <v>81</v>
      </c>
      <c r="AW192" s="178" t="s">
        <v>176</v>
      </c>
      <c r="AX192" s="178" t="s">
        <v>73</v>
      </c>
      <c r="AY192" s="181" t="s">
        <v>165</v>
      </c>
    </row>
    <row r="193" s="187" customFormat="true" ht="12" hidden="false" customHeight="false" outlineLevel="0" collapsed="false">
      <c r="B193" s="188"/>
      <c r="D193" s="180" t="s">
        <v>174</v>
      </c>
      <c r="E193" s="189"/>
      <c r="F193" s="190" t="s">
        <v>4256</v>
      </c>
      <c r="H193" s="191" t="n">
        <v>0.026015390625</v>
      </c>
      <c r="I193" s="192"/>
      <c r="L193" s="188"/>
      <c r="M193" s="193"/>
      <c r="N193" s="194"/>
      <c r="O193" s="194"/>
      <c r="P193" s="194"/>
      <c r="Q193" s="194"/>
      <c r="R193" s="194"/>
      <c r="S193" s="194"/>
      <c r="T193" s="194"/>
      <c r="U193" s="195"/>
      <c r="AT193" s="189" t="s">
        <v>174</v>
      </c>
      <c r="AU193" s="189" t="s">
        <v>83</v>
      </c>
      <c r="AV193" s="187" t="s">
        <v>83</v>
      </c>
      <c r="AW193" s="187" t="s">
        <v>176</v>
      </c>
      <c r="AX193" s="187" t="s">
        <v>73</v>
      </c>
      <c r="AY193" s="189" t="s">
        <v>165</v>
      </c>
    </row>
    <row r="194" s="196" customFormat="true" ht="12" hidden="false" customHeight="false" outlineLevel="0" collapsed="false">
      <c r="B194" s="197"/>
      <c r="D194" s="180" t="s">
        <v>174</v>
      </c>
      <c r="E194" s="198"/>
      <c r="F194" s="199" t="s">
        <v>178</v>
      </c>
      <c r="H194" s="200" t="n">
        <v>0.026015390625</v>
      </c>
      <c r="I194" s="201"/>
      <c r="L194" s="197"/>
      <c r="M194" s="202"/>
      <c r="N194" s="203"/>
      <c r="O194" s="203"/>
      <c r="P194" s="203"/>
      <c r="Q194" s="203"/>
      <c r="R194" s="203"/>
      <c r="S194" s="203"/>
      <c r="T194" s="203"/>
      <c r="U194" s="204"/>
      <c r="AT194" s="198" t="s">
        <v>174</v>
      </c>
      <c r="AU194" s="198" t="s">
        <v>83</v>
      </c>
      <c r="AV194" s="196" t="s">
        <v>172</v>
      </c>
      <c r="AW194" s="196" t="s">
        <v>176</v>
      </c>
      <c r="AX194" s="196" t="s">
        <v>81</v>
      </c>
      <c r="AY194" s="198" t="s">
        <v>165</v>
      </c>
    </row>
    <row r="195" s="22" customFormat="true" ht="24" hidden="false" customHeight="true" outlineLevel="0" collapsed="false">
      <c r="B195" s="164"/>
      <c r="C195" s="165" t="s">
        <v>359</v>
      </c>
      <c r="D195" s="165" t="s">
        <v>167</v>
      </c>
      <c r="E195" s="166" t="s">
        <v>735</v>
      </c>
      <c r="F195" s="167" t="s">
        <v>736</v>
      </c>
      <c r="G195" s="168" t="s">
        <v>187</v>
      </c>
      <c r="H195" s="169" t="n">
        <v>0.821</v>
      </c>
      <c r="I195" s="170"/>
      <c r="J195" s="171" t="n">
        <f aca="false">ROUND(I195*H195,2)</f>
        <v>0</v>
      </c>
      <c r="K195" s="215" t="s">
        <v>171</v>
      </c>
      <c r="L195" s="23"/>
      <c r="M195" s="172"/>
      <c r="N195" s="173" t="s">
        <v>44</v>
      </c>
      <c r="O195" s="54"/>
      <c r="P195" s="174" t="n">
        <f aca="false">O195*H195</f>
        <v>0</v>
      </c>
      <c r="Q195" s="174" t="n">
        <v>1.89077</v>
      </c>
      <c r="R195" s="174" t="n">
        <f aca="false">Q195*H195</f>
        <v>1.55232217</v>
      </c>
      <c r="S195" s="174" t="n">
        <v>0</v>
      </c>
      <c r="T195" s="174" t="n">
        <f aca="false">S195*H195</f>
        <v>0</v>
      </c>
      <c r="U195" s="175"/>
      <c r="AR195" s="176" t="s">
        <v>172</v>
      </c>
      <c r="AT195" s="176" t="s">
        <v>167</v>
      </c>
      <c r="AU195" s="176" t="s">
        <v>83</v>
      </c>
      <c r="AY195" s="3" t="s">
        <v>165</v>
      </c>
      <c r="BE195" s="177" t="n">
        <f aca="false">IF(N195="základní",J195,0)</f>
        <v>0</v>
      </c>
      <c r="BF195" s="177" t="n">
        <f aca="false">IF(N195="snížená",J195,0)</f>
        <v>0</v>
      </c>
      <c r="BG195" s="177" t="n">
        <f aca="false">IF(N195="zákl. přenesená",J195,0)</f>
        <v>0</v>
      </c>
      <c r="BH195" s="177" t="n">
        <f aca="false">IF(N195="sníž. přenesená",J195,0)</f>
        <v>0</v>
      </c>
      <c r="BI195" s="177" t="n">
        <f aca="false">IF(N195="nulová",J195,0)</f>
        <v>0</v>
      </c>
      <c r="BJ195" s="3" t="s">
        <v>81</v>
      </c>
      <c r="BK195" s="177" t="n">
        <f aca="false">ROUND(I195*H195,2)</f>
        <v>0</v>
      </c>
      <c r="BL195" s="3" t="s">
        <v>172</v>
      </c>
      <c r="BM195" s="176" t="s">
        <v>4257</v>
      </c>
    </row>
    <row r="196" s="187" customFormat="true" ht="12" hidden="false" customHeight="false" outlineLevel="0" collapsed="false">
      <c r="B196" s="188"/>
      <c r="D196" s="180" t="s">
        <v>174</v>
      </c>
      <c r="E196" s="189"/>
      <c r="F196" s="190" t="s">
        <v>4258</v>
      </c>
      <c r="H196" s="191" t="n">
        <v>0.2265</v>
      </c>
      <c r="I196" s="192"/>
      <c r="L196" s="188"/>
      <c r="M196" s="193"/>
      <c r="N196" s="194"/>
      <c r="O196" s="194"/>
      <c r="P196" s="194"/>
      <c r="Q196" s="194"/>
      <c r="R196" s="194"/>
      <c r="S196" s="194"/>
      <c r="T196" s="194"/>
      <c r="U196" s="195"/>
      <c r="AT196" s="189" t="s">
        <v>174</v>
      </c>
      <c r="AU196" s="189" t="s">
        <v>83</v>
      </c>
      <c r="AV196" s="187" t="s">
        <v>83</v>
      </c>
      <c r="AW196" s="187" t="s">
        <v>176</v>
      </c>
      <c r="AX196" s="187" t="s">
        <v>73</v>
      </c>
      <c r="AY196" s="189" t="s">
        <v>165</v>
      </c>
    </row>
    <row r="197" s="187" customFormat="true" ht="12" hidden="false" customHeight="false" outlineLevel="0" collapsed="false">
      <c r="B197" s="188"/>
      <c r="D197" s="180" t="s">
        <v>174</v>
      </c>
      <c r="E197" s="189"/>
      <c r="F197" s="190" t="s">
        <v>4259</v>
      </c>
      <c r="H197" s="191" t="n">
        <v>0.144</v>
      </c>
      <c r="I197" s="192"/>
      <c r="L197" s="188"/>
      <c r="M197" s="193"/>
      <c r="N197" s="194"/>
      <c r="O197" s="194"/>
      <c r="P197" s="194"/>
      <c r="Q197" s="194"/>
      <c r="R197" s="194"/>
      <c r="S197" s="194"/>
      <c r="T197" s="194"/>
      <c r="U197" s="195"/>
      <c r="AT197" s="189" t="s">
        <v>174</v>
      </c>
      <c r="AU197" s="189" t="s">
        <v>83</v>
      </c>
      <c r="AV197" s="187" t="s">
        <v>83</v>
      </c>
      <c r="AW197" s="187" t="s">
        <v>176</v>
      </c>
      <c r="AX197" s="187" t="s">
        <v>73</v>
      </c>
      <c r="AY197" s="189" t="s">
        <v>165</v>
      </c>
    </row>
    <row r="198" s="187" customFormat="true" ht="12" hidden="false" customHeight="false" outlineLevel="0" collapsed="false">
      <c r="B198" s="188"/>
      <c r="D198" s="180" t="s">
        <v>174</v>
      </c>
      <c r="E198" s="189"/>
      <c r="F198" s="190" t="s">
        <v>4260</v>
      </c>
      <c r="H198" s="191" t="n">
        <v>0.45</v>
      </c>
      <c r="I198" s="192"/>
      <c r="L198" s="188"/>
      <c r="M198" s="193"/>
      <c r="N198" s="194"/>
      <c r="O198" s="194"/>
      <c r="P198" s="194"/>
      <c r="Q198" s="194"/>
      <c r="R198" s="194"/>
      <c r="S198" s="194"/>
      <c r="T198" s="194"/>
      <c r="U198" s="195"/>
      <c r="AT198" s="189" t="s">
        <v>174</v>
      </c>
      <c r="AU198" s="189" t="s">
        <v>83</v>
      </c>
      <c r="AV198" s="187" t="s">
        <v>83</v>
      </c>
      <c r="AW198" s="187" t="s">
        <v>176</v>
      </c>
      <c r="AX198" s="187" t="s">
        <v>73</v>
      </c>
      <c r="AY198" s="189" t="s">
        <v>165</v>
      </c>
    </row>
    <row r="199" s="196" customFormat="true" ht="12" hidden="false" customHeight="false" outlineLevel="0" collapsed="false">
      <c r="B199" s="197"/>
      <c r="D199" s="180" t="s">
        <v>174</v>
      </c>
      <c r="E199" s="198"/>
      <c r="F199" s="199" t="s">
        <v>178</v>
      </c>
      <c r="H199" s="200" t="n">
        <v>0.8205</v>
      </c>
      <c r="I199" s="201"/>
      <c r="L199" s="197"/>
      <c r="M199" s="202"/>
      <c r="N199" s="203"/>
      <c r="O199" s="203"/>
      <c r="P199" s="203"/>
      <c r="Q199" s="203"/>
      <c r="R199" s="203"/>
      <c r="S199" s="203"/>
      <c r="T199" s="203"/>
      <c r="U199" s="204"/>
      <c r="AT199" s="198" t="s">
        <v>174</v>
      </c>
      <c r="AU199" s="198" t="s">
        <v>83</v>
      </c>
      <c r="AV199" s="196" t="s">
        <v>172</v>
      </c>
      <c r="AW199" s="196" t="s">
        <v>176</v>
      </c>
      <c r="AX199" s="196" t="s">
        <v>81</v>
      </c>
      <c r="AY199" s="198" t="s">
        <v>165</v>
      </c>
    </row>
    <row r="200" s="150" customFormat="true" ht="23" hidden="false" customHeight="true" outlineLevel="0" collapsed="false">
      <c r="B200" s="151"/>
      <c r="D200" s="152" t="s">
        <v>72</v>
      </c>
      <c r="E200" s="162" t="s">
        <v>223</v>
      </c>
      <c r="F200" s="162" t="s">
        <v>4005</v>
      </c>
      <c r="I200" s="154"/>
      <c r="J200" s="163" t="n">
        <f aca="false">BK200</f>
        <v>0</v>
      </c>
      <c r="L200" s="151"/>
      <c r="M200" s="156"/>
      <c r="N200" s="157"/>
      <c r="O200" s="157"/>
      <c r="P200" s="158" t="n">
        <f aca="false">SUM(P201:P223)</f>
        <v>0</v>
      </c>
      <c r="Q200" s="157"/>
      <c r="R200" s="158" t="n">
        <f aca="false">SUM(R201:R223)</f>
        <v>5.514276</v>
      </c>
      <c r="S200" s="157"/>
      <c r="T200" s="158" t="n">
        <f aca="false">SUM(T201:T223)</f>
        <v>0</v>
      </c>
      <c r="U200" s="159"/>
      <c r="AR200" s="152" t="s">
        <v>81</v>
      </c>
      <c r="AT200" s="160" t="s">
        <v>72</v>
      </c>
      <c r="AU200" s="160" t="s">
        <v>81</v>
      </c>
      <c r="AY200" s="152" t="s">
        <v>165</v>
      </c>
      <c r="BK200" s="161" t="n">
        <f aca="false">SUM(BK201:BK223)</f>
        <v>0</v>
      </c>
    </row>
    <row r="201" s="22" customFormat="true" ht="24" hidden="false" customHeight="true" outlineLevel="0" collapsed="false">
      <c r="B201" s="164"/>
      <c r="C201" s="165" t="s">
        <v>364</v>
      </c>
      <c r="D201" s="165" t="s">
        <v>167</v>
      </c>
      <c r="E201" s="166" t="s">
        <v>4006</v>
      </c>
      <c r="F201" s="167" t="s">
        <v>4007</v>
      </c>
      <c r="G201" s="168" t="s">
        <v>181</v>
      </c>
      <c r="H201" s="169" t="n">
        <v>7.7</v>
      </c>
      <c r="I201" s="170"/>
      <c r="J201" s="171" t="n">
        <f aca="false">ROUND(I201*H201,2)</f>
        <v>0</v>
      </c>
      <c r="K201" s="215" t="s">
        <v>171</v>
      </c>
      <c r="L201" s="23"/>
      <c r="M201" s="172"/>
      <c r="N201" s="173" t="s">
        <v>44</v>
      </c>
      <c r="O201" s="54"/>
      <c r="P201" s="174" t="n">
        <f aca="false">O201*H201</f>
        <v>0</v>
      </c>
      <c r="Q201" s="174" t="n">
        <v>0.00128</v>
      </c>
      <c r="R201" s="174" t="n">
        <f aca="false">Q201*H201</f>
        <v>0.009856</v>
      </c>
      <c r="S201" s="174" t="n">
        <v>0</v>
      </c>
      <c r="T201" s="174" t="n">
        <f aca="false">S201*H201</f>
        <v>0</v>
      </c>
      <c r="U201" s="175"/>
      <c r="AR201" s="176" t="s">
        <v>172</v>
      </c>
      <c r="AT201" s="176" t="s">
        <v>167</v>
      </c>
      <c r="AU201" s="176" t="s">
        <v>83</v>
      </c>
      <c r="AY201" s="3" t="s">
        <v>165</v>
      </c>
      <c r="BE201" s="177" t="n">
        <f aca="false">IF(N201="základní",J201,0)</f>
        <v>0</v>
      </c>
      <c r="BF201" s="177" t="n">
        <f aca="false">IF(N201="snížená",J201,0)</f>
        <v>0</v>
      </c>
      <c r="BG201" s="177" t="n">
        <f aca="false">IF(N201="zákl. přenesená",J201,0)</f>
        <v>0</v>
      </c>
      <c r="BH201" s="177" t="n">
        <f aca="false">IF(N201="sníž. přenesená",J201,0)</f>
        <v>0</v>
      </c>
      <c r="BI201" s="177" t="n">
        <f aca="false">IF(N201="nulová",J201,0)</f>
        <v>0</v>
      </c>
      <c r="BJ201" s="3" t="s">
        <v>81</v>
      </c>
      <c r="BK201" s="177" t="n">
        <f aca="false">ROUND(I201*H201,2)</f>
        <v>0</v>
      </c>
      <c r="BL201" s="3" t="s">
        <v>172</v>
      </c>
      <c r="BM201" s="176" t="s">
        <v>4261</v>
      </c>
    </row>
    <row r="202" s="187" customFormat="true" ht="12" hidden="false" customHeight="false" outlineLevel="0" collapsed="false">
      <c r="B202" s="188"/>
      <c r="D202" s="180" t="s">
        <v>174</v>
      </c>
      <c r="E202" s="189"/>
      <c r="F202" s="190" t="s">
        <v>4262</v>
      </c>
      <c r="H202" s="191" t="n">
        <v>7.7</v>
      </c>
      <c r="I202" s="192"/>
      <c r="L202" s="188"/>
      <c r="M202" s="193"/>
      <c r="N202" s="194"/>
      <c r="O202" s="194"/>
      <c r="P202" s="194"/>
      <c r="Q202" s="194"/>
      <c r="R202" s="194"/>
      <c r="S202" s="194"/>
      <c r="T202" s="194"/>
      <c r="U202" s="195"/>
      <c r="AT202" s="189" t="s">
        <v>174</v>
      </c>
      <c r="AU202" s="189" t="s">
        <v>83</v>
      </c>
      <c r="AV202" s="187" t="s">
        <v>83</v>
      </c>
      <c r="AW202" s="187" t="s">
        <v>176</v>
      </c>
      <c r="AX202" s="187" t="s">
        <v>73</v>
      </c>
      <c r="AY202" s="189" t="s">
        <v>165</v>
      </c>
    </row>
    <row r="203" s="196" customFormat="true" ht="12" hidden="false" customHeight="false" outlineLevel="0" collapsed="false">
      <c r="B203" s="197"/>
      <c r="D203" s="180" t="s">
        <v>174</v>
      </c>
      <c r="E203" s="198"/>
      <c r="F203" s="199" t="s">
        <v>178</v>
      </c>
      <c r="H203" s="200" t="n">
        <v>7.7</v>
      </c>
      <c r="I203" s="201"/>
      <c r="L203" s="197"/>
      <c r="M203" s="202"/>
      <c r="N203" s="203"/>
      <c r="O203" s="203"/>
      <c r="P203" s="203"/>
      <c r="Q203" s="203"/>
      <c r="R203" s="203"/>
      <c r="S203" s="203"/>
      <c r="T203" s="203"/>
      <c r="U203" s="204"/>
      <c r="AT203" s="198" t="s">
        <v>174</v>
      </c>
      <c r="AU203" s="198" t="s">
        <v>83</v>
      </c>
      <c r="AV203" s="196" t="s">
        <v>172</v>
      </c>
      <c r="AW203" s="196" t="s">
        <v>176</v>
      </c>
      <c r="AX203" s="196" t="s">
        <v>81</v>
      </c>
      <c r="AY203" s="198" t="s">
        <v>165</v>
      </c>
    </row>
    <row r="204" s="22" customFormat="true" ht="16.5" hidden="false" customHeight="true" outlineLevel="0" collapsed="false">
      <c r="B204" s="164"/>
      <c r="C204" s="165" t="s">
        <v>369</v>
      </c>
      <c r="D204" s="165" t="s">
        <v>167</v>
      </c>
      <c r="E204" s="166" t="s">
        <v>4263</v>
      </c>
      <c r="F204" s="167" t="s">
        <v>4264</v>
      </c>
      <c r="G204" s="168" t="s">
        <v>181</v>
      </c>
      <c r="H204" s="169" t="n">
        <v>7.7</v>
      </c>
      <c r="I204" s="170"/>
      <c r="J204" s="171" t="n">
        <f aca="false">ROUND(I204*H204,2)</f>
        <v>0</v>
      </c>
      <c r="K204" s="215" t="s">
        <v>171</v>
      </c>
      <c r="L204" s="23"/>
      <c r="M204" s="172"/>
      <c r="N204" s="173" t="s">
        <v>44</v>
      </c>
      <c r="O204" s="54"/>
      <c r="P204" s="174" t="n">
        <f aca="false">O204*H204</f>
        <v>0</v>
      </c>
      <c r="Q204" s="174" t="n">
        <v>0</v>
      </c>
      <c r="R204" s="174" t="n">
        <f aca="false">Q204*H204</f>
        <v>0</v>
      </c>
      <c r="S204" s="174" t="n">
        <v>0</v>
      </c>
      <c r="T204" s="174" t="n">
        <f aca="false">S204*H204</f>
        <v>0</v>
      </c>
      <c r="U204" s="175"/>
      <c r="AR204" s="176" t="s">
        <v>172</v>
      </c>
      <c r="AT204" s="176" t="s">
        <v>167</v>
      </c>
      <c r="AU204" s="176" t="s">
        <v>83</v>
      </c>
      <c r="AY204" s="3" t="s">
        <v>165</v>
      </c>
      <c r="BE204" s="177" t="n">
        <f aca="false">IF(N204="základní",J204,0)</f>
        <v>0</v>
      </c>
      <c r="BF204" s="177" t="n">
        <f aca="false">IF(N204="snížená",J204,0)</f>
        <v>0</v>
      </c>
      <c r="BG204" s="177" t="n">
        <f aca="false">IF(N204="zákl. přenesená",J204,0)</f>
        <v>0</v>
      </c>
      <c r="BH204" s="177" t="n">
        <f aca="false">IF(N204="sníž. přenesená",J204,0)</f>
        <v>0</v>
      </c>
      <c r="BI204" s="177" t="n">
        <f aca="false">IF(N204="nulová",J204,0)</f>
        <v>0</v>
      </c>
      <c r="BJ204" s="3" t="s">
        <v>81</v>
      </c>
      <c r="BK204" s="177" t="n">
        <f aca="false">ROUND(I204*H204,2)</f>
        <v>0</v>
      </c>
      <c r="BL204" s="3" t="s">
        <v>172</v>
      </c>
      <c r="BM204" s="176" t="s">
        <v>4265</v>
      </c>
    </row>
    <row r="205" s="22" customFormat="true" ht="24" hidden="false" customHeight="true" outlineLevel="0" collapsed="false">
      <c r="B205" s="164"/>
      <c r="C205" s="165" t="s">
        <v>378</v>
      </c>
      <c r="D205" s="165" t="s">
        <v>167</v>
      </c>
      <c r="E205" s="166" t="s">
        <v>4266</v>
      </c>
      <c r="F205" s="167" t="s">
        <v>4267</v>
      </c>
      <c r="G205" s="168" t="s">
        <v>403</v>
      </c>
      <c r="H205" s="169" t="n">
        <v>1</v>
      </c>
      <c r="I205" s="170"/>
      <c r="J205" s="171" t="n">
        <f aca="false">ROUND(I205*H205,2)</f>
        <v>0</v>
      </c>
      <c r="K205" s="215" t="s">
        <v>171</v>
      </c>
      <c r="L205" s="23"/>
      <c r="M205" s="172"/>
      <c r="N205" s="173" t="s">
        <v>44</v>
      </c>
      <c r="O205" s="54"/>
      <c r="P205" s="174" t="n">
        <f aca="false">O205*H205</f>
        <v>0</v>
      </c>
      <c r="Q205" s="174" t="n">
        <v>2.25689</v>
      </c>
      <c r="R205" s="174" t="n">
        <f aca="false">Q205*H205</f>
        <v>2.25689</v>
      </c>
      <c r="S205" s="174" t="n">
        <v>0</v>
      </c>
      <c r="T205" s="174" t="n">
        <f aca="false">S205*H205</f>
        <v>0</v>
      </c>
      <c r="U205" s="175"/>
      <c r="AR205" s="176" t="s">
        <v>172</v>
      </c>
      <c r="AT205" s="176" t="s">
        <v>167</v>
      </c>
      <c r="AU205" s="176" t="s">
        <v>83</v>
      </c>
      <c r="AY205" s="3" t="s">
        <v>165</v>
      </c>
      <c r="BE205" s="177" t="n">
        <f aca="false">IF(N205="základní",J205,0)</f>
        <v>0</v>
      </c>
      <c r="BF205" s="177" t="n">
        <f aca="false">IF(N205="snížená",J205,0)</f>
        <v>0</v>
      </c>
      <c r="BG205" s="177" t="n">
        <f aca="false">IF(N205="zákl. přenesená",J205,0)</f>
        <v>0</v>
      </c>
      <c r="BH205" s="177" t="n">
        <f aca="false">IF(N205="sníž. přenesená",J205,0)</f>
        <v>0</v>
      </c>
      <c r="BI205" s="177" t="n">
        <f aca="false">IF(N205="nulová",J205,0)</f>
        <v>0</v>
      </c>
      <c r="BJ205" s="3" t="s">
        <v>81</v>
      </c>
      <c r="BK205" s="177" t="n">
        <f aca="false">ROUND(I205*H205,2)</f>
        <v>0</v>
      </c>
      <c r="BL205" s="3" t="s">
        <v>172</v>
      </c>
      <c r="BM205" s="176" t="s">
        <v>4268</v>
      </c>
    </row>
    <row r="206" s="187" customFormat="true" ht="12" hidden="false" customHeight="false" outlineLevel="0" collapsed="false">
      <c r="B206" s="188"/>
      <c r="D206" s="180" t="s">
        <v>174</v>
      </c>
      <c r="E206" s="189"/>
      <c r="F206" s="190" t="s">
        <v>4269</v>
      </c>
      <c r="H206" s="191" t="n">
        <v>1</v>
      </c>
      <c r="I206" s="192"/>
      <c r="L206" s="188"/>
      <c r="M206" s="193"/>
      <c r="N206" s="194"/>
      <c r="O206" s="194"/>
      <c r="P206" s="194"/>
      <c r="Q206" s="194"/>
      <c r="R206" s="194"/>
      <c r="S206" s="194"/>
      <c r="T206" s="194"/>
      <c r="U206" s="195"/>
      <c r="AT206" s="189" t="s">
        <v>174</v>
      </c>
      <c r="AU206" s="189" t="s">
        <v>83</v>
      </c>
      <c r="AV206" s="187" t="s">
        <v>83</v>
      </c>
      <c r="AW206" s="187" t="s">
        <v>176</v>
      </c>
      <c r="AX206" s="187" t="s">
        <v>73</v>
      </c>
      <c r="AY206" s="189" t="s">
        <v>165</v>
      </c>
    </row>
    <row r="207" s="196" customFormat="true" ht="12" hidden="false" customHeight="false" outlineLevel="0" collapsed="false">
      <c r="B207" s="197"/>
      <c r="D207" s="180" t="s">
        <v>174</v>
      </c>
      <c r="E207" s="198"/>
      <c r="F207" s="199" t="s">
        <v>178</v>
      </c>
      <c r="H207" s="200" t="n">
        <v>1</v>
      </c>
      <c r="I207" s="201"/>
      <c r="L207" s="197"/>
      <c r="M207" s="202"/>
      <c r="N207" s="203"/>
      <c r="O207" s="203"/>
      <c r="P207" s="203"/>
      <c r="Q207" s="203"/>
      <c r="R207" s="203"/>
      <c r="S207" s="203"/>
      <c r="T207" s="203"/>
      <c r="U207" s="204"/>
      <c r="AT207" s="198" t="s">
        <v>174</v>
      </c>
      <c r="AU207" s="198" t="s">
        <v>83</v>
      </c>
      <c r="AV207" s="196" t="s">
        <v>172</v>
      </c>
      <c r="AW207" s="196" t="s">
        <v>176</v>
      </c>
      <c r="AX207" s="196" t="s">
        <v>81</v>
      </c>
      <c r="AY207" s="198" t="s">
        <v>165</v>
      </c>
    </row>
    <row r="208" s="22" customFormat="true" ht="24" hidden="false" customHeight="true" outlineLevel="0" collapsed="false">
      <c r="B208" s="164"/>
      <c r="C208" s="205" t="s">
        <v>385</v>
      </c>
      <c r="D208" s="205" t="s">
        <v>262</v>
      </c>
      <c r="E208" s="206" t="s">
        <v>4270</v>
      </c>
      <c r="F208" s="207" t="s">
        <v>4271</v>
      </c>
      <c r="G208" s="208" t="s">
        <v>403</v>
      </c>
      <c r="H208" s="209" t="n">
        <v>1</v>
      </c>
      <c r="I208" s="210"/>
      <c r="J208" s="211" t="n">
        <f aca="false">ROUND(I208*H208,2)</f>
        <v>0</v>
      </c>
      <c r="K208" s="207" t="s">
        <v>171</v>
      </c>
      <c r="L208" s="212"/>
      <c r="M208" s="213"/>
      <c r="N208" s="214" t="s">
        <v>44</v>
      </c>
      <c r="O208" s="54"/>
      <c r="P208" s="174" t="n">
        <f aca="false">O208*H208</f>
        <v>0</v>
      </c>
      <c r="Q208" s="174" t="n">
        <v>2.1</v>
      </c>
      <c r="R208" s="174" t="n">
        <f aca="false">Q208*H208</f>
        <v>2.1</v>
      </c>
      <c r="S208" s="174" t="n">
        <v>0</v>
      </c>
      <c r="T208" s="174" t="n">
        <f aca="false">S208*H208</f>
        <v>0</v>
      </c>
      <c r="U208" s="175"/>
      <c r="AR208" s="176" t="s">
        <v>223</v>
      </c>
      <c r="AT208" s="176" t="s">
        <v>262</v>
      </c>
      <c r="AU208" s="176" t="s">
        <v>83</v>
      </c>
      <c r="AY208" s="3" t="s">
        <v>165</v>
      </c>
      <c r="BE208" s="177" t="n">
        <f aca="false">IF(N208="základní",J208,0)</f>
        <v>0</v>
      </c>
      <c r="BF208" s="177" t="n">
        <f aca="false">IF(N208="snížená",J208,0)</f>
        <v>0</v>
      </c>
      <c r="BG208" s="177" t="n">
        <f aca="false">IF(N208="zákl. přenesená",J208,0)</f>
        <v>0</v>
      </c>
      <c r="BH208" s="177" t="n">
        <f aca="false">IF(N208="sníž. přenesená",J208,0)</f>
        <v>0</v>
      </c>
      <c r="BI208" s="177" t="n">
        <f aca="false">IF(N208="nulová",J208,0)</f>
        <v>0</v>
      </c>
      <c r="BJ208" s="3" t="s">
        <v>81</v>
      </c>
      <c r="BK208" s="177" t="n">
        <f aca="false">ROUND(I208*H208,2)</f>
        <v>0</v>
      </c>
      <c r="BL208" s="3" t="s">
        <v>172</v>
      </c>
      <c r="BM208" s="176" t="s">
        <v>4272</v>
      </c>
    </row>
    <row r="209" s="22" customFormat="true" ht="24" hidden="false" customHeight="true" outlineLevel="0" collapsed="false">
      <c r="B209" s="164"/>
      <c r="C209" s="205" t="s">
        <v>394</v>
      </c>
      <c r="D209" s="205" t="s">
        <v>262</v>
      </c>
      <c r="E209" s="206" t="s">
        <v>4273</v>
      </c>
      <c r="F209" s="207" t="s">
        <v>4274</v>
      </c>
      <c r="G209" s="208" t="s">
        <v>403</v>
      </c>
      <c r="H209" s="209" t="n">
        <v>1</v>
      </c>
      <c r="I209" s="210"/>
      <c r="J209" s="211" t="n">
        <f aca="false">ROUND(I209*H209,2)</f>
        <v>0</v>
      </c>
      <c r="K209" s="207" t="s">
        <v>171</v>
      </c>
      <c r="L209" s="212"/>
      <c r="M209" s="213"/>
      <c r="N209" s="214" t="s">
        <v>44</v>
      </c>
      <c r="O209" s="54"/>
      <c r="P209" s="174" t="n">
        <f aca="false">O209*H209</f>
        <v>0</v>
      </c>
      <c r="Q209" s="174" t="n">
        <v>0.002</v>
      </c>
      <c r="R209" s="174" t="n">
        <f aca="false">Q209*H209</f>
        <v>0.002</v>
      </c>
      <c r="S209" s="174" t="n">
        <v>0</v>
      </c>
      <c r="T209" s="174" t="n">
        <f aca="false">S209*H209</f>
        <v>0</v>
      </c>
      <c r="U209" s="175"/>
      <c r="AR209" s="176" t="s">
        <v>223</v>
      </c>
      <c r="AT209" s="176" t="s">
        <v>262</v>
      </c>
      <c r="AU209" s="176" t="s">
        <v>83</v>
      </c>
      <c r="AY209" s="3" t="s">
        <v>165</v>
      </c>
      <c r="BE209" s="177" t="n">
        <f aca="false">IF(N209="základní",J209,0)</f>
        <v>0</v>
      </c>
      <c r="BF209" s="177" t="n">
        <f aca="false">IF(N209="snížená",J209,0)</f>
        <v>0</v>
      </c>
      <c r="BG209" s="177" t="n">
        <f aca="false">IF(N209="zákl. přenesená",J209,0)</f>
        <v>0</v>
      </c>
      <c r="BH209" s="177" t="n">
        <f aca="false">IF(N209="sníž. přenesená",J209,0)</f>
        <v>0</v>
      </c>
      <c r="BI209" s="177" t="n">
        <f aca="false">IF(N209="nulová",J209,0)</f>
        <v>0</v>
      </c>
      <c r="BJ209" s="3" t="s">
        <v>81</v>
      </c>
      <c r="BK209" s="177" t="n">
        <f aca="false">ROUND(I209*H209,2)</f>
        <v>0</v>
      </c>
      <c r="BL209" s="3" t="s">
        <v>172</v>
      </c>
      <c r="BM209" s="176" t="s">
        <v>4275</v>
      </c>
    </row>
    <row r="210" s="22" customFormat="true" ht="24" hidden="false" customHeight="true" outlineLevel="0" collapsed="false">
      <c r="B210" s="164"/>
      <c r="C210" s="165" t="s">
        <v>400</v>
      </c>
      <c r="D210" s="165" t="s">
        <v>167</v>
      </c>
      <c r="E210" s="166" t="s">
        <v>4276</v>
      </c>
      <c r="F210" s="167" t="s">
        <v>4277</v>
      </c>
      <c r="G210" s="168" t="s">
        <v>403</v>
      </c>
      <c r="H210" s="169" t="n">
        <v>1</v>
      </c>
      <c r="I210" s="170"/>
      <c r="J210" s="171" t="n">
        <f aca="false">ROUND(I210*H210,2)</f>
        <v>0</v>
      </c>
      <c r="K210" s="215" t="s">
        <v>171</v>
      </c>
      <c r="L210" s="23"/>
      <c r="M210" s="172"/>
      <c r="N210" s="173" t="s">
        <v>44</v>
      </c>
      <c r="O210" s="54"/>
      <c r="P210" s="174" t="n">
        <f aca="false">O210*H210</f>
        <v>0</v>
      </c>
      <c r="Q210" s="174" t="n">
        <v>0.00918</v>
      </c>
      <c r="R210" s="174" t="n">
        <f aca="false">Q210*H210</f>
        <v>0.00918</v>
      </c>
      <c r="S210" s="174" t="n">
        <v>0</v>
      </c>
      <c r="T210" s="174" t="n">
        <f aca="false">S210*H210</f>
        <v>0</v>
      </c>
      <c r="U210" s="175"/>
      <c r="AR210" s="176" t="s">
        <v>172</v>
      </c>
      <c r="AT210" s="176" t="s">
        <v>167</v>
      </c>
      <c r="AU210" s="176" t="s">
        <v>83</v>
      </c>
      <c r="AY210" s="3" t="s">
        <v>165</v>
      </c>
      <c r="BE210" s="177" t="n">
        <f aca="false">IF(N210="základní",J210,0)</f>
        <v>0</v>
      </c>
      <c r="BF210" s="177" t="n">
        <f aca="false">IF(N210="snížená",J210,0)</f>
        <v>0</v>
      </c>
      <c r="BG210" s="177" t="n">
        <f aca="false">IF(N210="zákl. přenesená",J210,0)</f>
        <v>0</v>
      </c>
      <c r="BH210" s="177" t="n">
        <f aca="false">IF(N210="sníž. přenesená",J210,0)</f>
        <v>0</v>
      </c>
      <c r="BI210" s="177" t="n">
        <f aca="false">IF(N210="nulová",J210,0)</f>
        <v>0</v>
      </c>
      <c r="BJ210" s="3" t="s">
        <v>81</v>
      </c>
      <c r="BK210" s="177" t="n">
        <f aca="false">ROUND(I210*H210,2)</f>
        <v>0</v>
      </c>
      <c r="BL210" s="3" t="s">
        <v>172</v>
      </c>
      <c r="BM210" s="176" t="s">
        <v>4278</v>
      </c>
    </row>
    <row r="211" s="187" customFormat="true" ht="12" hidden="false" customHeight="false" outlineLevel="0" collapsed="false">
      <c r="B211" s="188"/>
      <c r="D211" s="180" t="s">
        <v>174</v>
      </c>
      <c r="E211" s="189"/>
      <c r="F211" s="190" t="s">
        <v>4279</v>
      </c>
      <c r="H211" s="191" t="n">
        <v>1</v>
      </c>
      <c r="I211" s="192"/>
      <c r="L211" s="188"/>
      <c r="M211" s="193"/>
      <c r="N211" s="194"/>
      <c r="O211" s="194"/>
      <c r="P211" s="194"/>
      <c r="Q211" s="194"/>
      <c r="R211" s="194"/>
      <c r="S211" s="194"/>
      <c r="T211" s="194"/>
      <c r="U211" s="195"/>
      <c r="AT211" s="189" t="s">
        <v>174</v>
      </c>
      <c r="AU211" s="189" t="s">
        <v>83</v>
      </c>
      <c r="AV211" s="187" t="s">
        <v>83</v>
      </c>
      <c r="AW211" s="187" t="s">
        <v>176</v>
      </c>
      <c r="AX211" s="187" t="s">
        <v>73</v>
      </c>
      <c r="AY211" s="189" t="s">
        <v>165</v>
      </c>
    </row>
    <row r="212" s="196" customFormat="true" ht="12" hidden="false" customHeight="false" outlineLevel="0" collapsed="false">
      <c r="B212" s="197"/>
      <c r="D212" s="180" t="s">
        <v>174</v>
      </c>
      <c r="E212" s="198"/>
      <c r="F212" s="199" t="s">
        <v>178</v>
      </c>
      <c r="H212" s="200" t="n">
        <v>1</v>
      </c>
      <c r="I212" s="201"/>
      <c r="L212" s="197"/>
      <c r="M212" s="202"/>
      <c r="N212" s="203"/>
      <c r="O212" s="203"/>
      <c r="P212" s="203"/>
      <c r="Q212" s="203"/>
      <c r="R212" s="203"/>
      <c r="S212" s="203"/>
      <c r="T212" s="203"/>
      <c r="U212" s="204"/>
      <c r="AT212" s="198" t="s">
        <v>174</v>
      </c>
      <c r="AU212" s="198" t="s">
        <v>83</v>
      </c>
      <c r="AV212" s="196" t="s">
        <v>172</v>
      </c>
      <c r="AW212" s="196" t="s">
        <v>176</v>
      </c>
      <c r="AX212" s="196" t="s">
        <v>81</v>
      </c>
      <c r="AY212" s="198" t="s">
        <v>165</v>
      </c>
    </row>
    <row r="213" s="22" customFormat="true" ht="16.5" hidden="false" customHeight="true" outlineLevel="0" collapsed="false">
      <c r="B213" s="164"/>
      <c r="C213" s="205" t="s">
        <v>406</v>
      </c>
      <c r="D213" s="205" t="s">
        <v>262</v>
      </c>
      <c r="E213" s="206" t="s">
        <v>4280</v>
      </c>
      <c r="F213" s="207" t="s">
        <v>4281</v>
      </c>
      <c r="G213" s="208" t="s">
        <v>403</v>
      </c>
      <c r="H213" s="209" t="n">
        <v>1</v>
      </c>
      <c r="I213" s="210"/>
      <c r="J213" s="211" t="n">
        <f aca="false">ROUND(I213*H213,2)</f>
        <v>0</v>
      </c>
      <c r="K213" s="207" t="s">
        <v>171</v>
      </c>
      <c r="L213" s="212"/>
      <c r="M213" s="213"/>
      <c r="N213" s="214" t="s">
        <v>44</v>
      </c>
      <c r="O213" s="54"/>
      <c r="P213" s="174" t="n">
        <f aca="false">O213*H213</f>
        <v>0</v>
      </c>
      <c r="Q213" s="174" t="n">
        <v>0.185</v>
      </c>
      <c r="R213" s="174" t="n">
        <f aca="false">Q213*H213</f>
        <v>0.185</v>
      </c>
      <c r="S213" s="174" t="n">
        <v>0</v>
      </c>
      <c r="T213" s="174" t="n">
        <f aca="false">S213*H213</f>
        <v>0</v>
      </c>
      <c r="U213" s="175"/>
      <c r="AR213" s="176" t="s">
        <v>223</v>
      </c>
      <c r="AT213" s="176" t="s">
        <v>262</v>
      </c>
      <c r="AU213" s="176" t="s">
        <v>83</v>
      </c>
      <c r="AY213" s="3" t="s">
        <v>165</v>
      </c>
      <c r="BE213" s="177" t="n">
        <f aca="false">IF(N213="základní",J213,0)</f>
        <v>0</v>
      </c>
      <c r="BF213" s="177" t="n">
        <f aca="false">IF(N213="snížená",J213,0)</f>
        <v>0</v>
      </c>
      <c r="BG213" s="177" t="n">
        <f aca="false">IF(N213="zákl. přenesená",J213,0)</f>
        <v>0</v>
      </c>
      <c r="BH213" s="177" t="n">
        <f aca="false">IF(N213="sníž. přenesená",J213,0)</f>
        <v>0</v>
      </c>
      <c r="BI213" s="177" t="n">
        <f aca="false">IF(N213="nulová",J213,0)</f>
        <v>0</v>
      </c>
      <c r="BJ213" s="3" t="s">
        <v>81</v>
      </c>
      <c r="BK213" s="177" t="n">
        <f aca="false">ROUND(I213*H213,2)</f>
        <v>0</v>
      </c>
      <c r="BL213" s="3" t="s">
        <v>172</v>
      </c>
      <c r="BM213" s="176" t="s">
        <v>4282</v>
      </c>
    </row>
    <row r="214" s="22" customFormat="true" ht="24" hidden="false" customHeight="true" outlineLevel="0" collapsed="false">
      <c r="B214" s="164"/>
      <c r="C214" s="165" t="s">
        <v>410</v>
      </c>
      <c r="D214" s="165" t="s">
        <v>167</v>
      </c>
      <c r="E214" s="166" t="s">
        <v>4283</v>
      </c>
      <c r="F214" s="167" t="s">
        <v>4284</v>
      </c>
      <c r="G214" s="168" t="s">
        <v>403</v>
      </c>
      <c r="H214" s="169" t="n">
        <v>1</v>
      </c>
      <c r="I214" s="170"/>
      <c r="J214" s="171" t="n">
        <f aca="false">ROUND(I214*H214,2)</f>
        <v>0</v>
      </c>
      <c r="K214" s="215" t="s">
        <v>171</v>
      </c>
      <c r="L214" s="23"/>
      <c r="M214" s="172"/>
      <c r="N214" s="173" t="s">
        <v>44</v>
      </c>
      <c r="O214" s="54"/>
      <c r="P214" s="174" t="n">
        <f aca="false">O214*H214</f>
        <v>0</v>
      </c>
      <c r="Q214" s="174" t="n">
        <v>0.01147</v>
      </c>
      <c r="R214" s="174" t="n">
        <f aca="false">Q214*H214</f>
        <v>0.01147</v>
      </c>
      <c r="S214" s="174" t="n">
        <v>0</v>
      </c>
      <c r="T214" s="174" t="n">
        <f aca="false">S214*H214</f>
        <v>0</v>
      </c>
      <c r="U214" s="175"/>
      <c r="AR214" s="176" t="s">
        <v>172</v>
      </c>
      <c r="AT214" s="176" t="s">
        <v>167</v>
      </c>
      <c r="AU214" s="176" t="s">
        <v>83</v>
      </c>
      <c r="AY214" s="3" t="s">
        <v>165</v>
      </c>
      <c r="BE214" s="177" t="n">
        <f aca="false">IF(N214="základní",J214,0)</f>
        <v>0</v>
      </c>
      <c r="BF214" s="177" t="n">
        <f aca="false">IF(N214="snížená",J214,0)</f>
        <v>0</v>
      </c>
      <c r="BG214" s="177" t="n">
        <f aca="false">IF(N214="zákl. přenesená",J214,0)</f>
        <v>0</v>
      </c>
      <c r="BH214" s="177" t="n">
        <f aca="false">IF(N214="sníž. přenesená",J214,0)</f>
        <v>0</v>
      </c>
      <c r="BI214" s="177" t="n">
        <f aca="false">IF(N214="nulová",J214,0)</f>
        <v>0</v>
      </c>
      <c r="BJ214" s="3" t="s">
        <v>81</v>
      </c>
      <c r="BK214" s="177" t="n">
        <f aca="false">ROUND(I214*H214,2)</f>
        <v>0</v>
      </c>
      <c r="BL214" s="3" t="s">
        <v>172</v>
      </c>
      <c r="BM214" s="176" t="s">
        <v>4285</v>
      </c>
    </row>
    <row r="215" s="187" customFormat="true" ht="12" hidden="false" customHeight="false" outlineLevel="0" collapsed="false">
      <c r="B215" s="188"/>
      <c r="D215" s="180" t="s">
        <v>174</v>
      </c>
      <c r="E215" s="189"/>
      <c r="F215" s="190" t="s">
        <v>4279</v>
      </c>
      <c r="H215" s="191" t="n">
        <v>1</v>
      </c>
      <c r="I215" s="192"/>
      <c r="L215" s="188"/>
      <c r="M215" s="193"/>
      <c r="N215" s="194"/>
      <c r="O215" s="194"/>
      <c r="P215" s="194"/>
      <c r="Q215" s="194"/>
      <c r="R215" s="194"/>
      <c r="S215" s="194"/>
      <c r="T215" s="194"/>
      <c r="U215" s="195"/>
      <c r="AT215" s="189" t="s">
        <v>174</v>
      </c>
      <c r="AU215" s="189" t="s">
        <v>83</v>
      </c>
      <c r="AV215" s="187" t="s">
        <v>83</v>
      </c>
      <c r="AW215" s="187" t="s">
        <v>176</v>
      </c>
      <c r="AX215" s="187" t="s">
        <v>73</v>
      </c>
      <c r="AY215" s="189" t="s">
        <v>165</v>
      </c>
    </row>
    <row r="216" s="196" customFormat="true" ht="12" hidden="false" customHeight="false" outlineLevel="0" collapsed="false">
      <c r="B216" s="197"/>
      <c r="D216" s="180" t="s">
        <v>174</v>
      </c>
      <c r="E216" s="198"/>
      <c r="F216" s="199" t="s">
        <v>178</v>
      </c>
      <c r="H216" s="200" t="n">
        <v>1</v>
      </c>
      <c r="I216" s="201"/>
      <c r="L216" s="197"/>
      <c r="M216" s="202"/>
      <c r="N216" s="203"/>
      <c r="O216" s="203"/>
      <c r="P216" s="203"/>
      <c r="Q216" s="203"/>
      <c r="R216" s="203"/>
      <c r="S216" s="203"/>
      <c r="T216" s="203"/>
      <c r="U216" s="204"/>
      <c r="AT216" s="198" t="s">
        <v>174</v>
      </c>
      <c r="AU216" s="198" t="s">
        <v>83</v>
      </c>
      <c r="AV216" s="196" t="s">
        <v>172</v>
      </c>
      <c r="AW216" s="196" t="s">
        <v>176</v>
      </c>
      <c r="AX216" s="196" t="s">
        <v>81</v>
      </c>
      <c r="AY216" s="198" t="s">
        <v>165</v>
      </c>
    </row>
    <row r="217" s="22" customFormat="true" ht="24" hidden="false" customHeight="true" outlineLevel="0" collapsed="false">
      <c r="B217" s="164"/>
      <c r="C217" s="205" t="s">
        <v>417</v>
      </c>
      <c r="D217" s="205" t="s">
        <v>262</v>
      </c>
      <c r="E217" s="206" t="s">
        <v>4286</v>
      </c>
      <c r="F217" s="207" t="s">
        <v>4287</v>
      </c>
      <c r="G217" s="208" t="s">
        <v>403</v>
      </c>
      <c r="H217" s="209" t="n">
        <v>1</v>
      </c>
      <c r="I217" s="210"/>
      <c r="J217" s="211" t="n">
        <f aca="false">ROUND(I217*H217,2)</f>
        <v>0</v>
      </c>
      <c r="K217" s="207" t="s">
        <v>171</v>
      </c>
      <c r="L217" s="212"/>
      <c r="M217" s="213"/>
      <c r="N217" s="214" t="s">
        <v>44</v>
      </c>
      <c r="O217" s="54"/>
      <c r="P217" s="174" t="n">
        <f aca="false">O217*H217</f>
        <v>0</v>
      </c>
      <c r="Q217" s="174" t="n">
        <v>0.396</v>
      </c>
      <c r="R217" s="174" t="n">
        <f aca="false">Q217*H217</f>
        <v>0.396</v>
      </c>
      <c r="S217" s="174" t="n">
        <v>0</v>
      </c>
      <c r="T217" s="174" t="n">
        <f aca="false">S217*H217</f>
        <v>0</v>
      </c>
      <c r="U217" s="175"/>
      <c r="AR217" s="176" t="s">
        <v>223</v>
      </c>
      <c r="AT217" s="176" t="s">
        <v>262</v>
      </c>
      <c r="AU217" s="176" t="s">
        <v>83</v>
      </c>
      <c r="AY217" s="3" t="s">
        <v>165</v>
      </c>
      <c r="BE217" s="177" t="n">
        <f aca="false">IF(N217="základní",J217,0)</f>
        <v>0</v>
      </c>
      <c r="BF217" s="177" t="n">
        <f aca="false">IF(N217="snížená",J217,0)</f>
        <v>0</v>
      </c>
      <c r="BG217" s="177" t="n">
        <f aca="false">IF(N217="zákl. přenesená",J217,0)</f>
        <v>0</v>
      </c>
      <c r="BH217" s="177" t="n">
        <f aca="false">IF(N217="sníž. přenesená",J217,0)</f>
        <v>0</v>
      </c>
      <c r="BI217" s="177" t="n">
        <f aca="false">IF(N217="nulová",J217,0)</f>
        <v>0</v>
      </c>
      <c r="BJ217" s="3" t="s">
        <v>81</v>
      </c>
      <c r="BK217" s="177" t="n">
        <f aca="false">ROUND(I217*H217,2)</f>
        <v>0</v>
      </c>
      <c r="BL217" s="3" t="s">
        <v>172</v>
      </c>
      <c r="BM217" s="176" t="s">
        <v>4288</v>
      </c>
    </row>
    <row r="218" s="22" customFormat="true" ht="36" hidden="false" customHeight="true" outlineLevel="0" collapsed="false">
      <c r="B218" s="164"/>
      <c r="C218" s="165" t="s">
        <v>422</v>
      </c>
      <c r="D218" s="165" t="s">
        <v>167</v>
      </c>
      <c r="E218" s="166" t="s">
        <v>4289</v>
      </c>
      <c r="F218" s="167" t="s">
        <v>4290</v>
      </c>
      <c r="G218" s="168" t="s">
        <v>403</v>
      </c>
      <c r="H218" s="169" t="n">
        <v>1</v>
      </c>
      <c r="I218" s="170"/>
      <c r="J218" s="171" t="n">
        <f aca="false">ROUND(I218*H218,2)</f>
        <v>0</v>
      </c>
      <c r="K218" s="167"/>
      <c r="L218" s="23"/>
      <c r="M218" s="172"/>
      <c r="N218" s="173" t="s">
        <v>44</v>
      </c>
      <c r="O218" s="54"/>
      <c r="P218" s="174" t="n">
        <f aca="false">O218*H218</f>
        <v>0</v>
      </c>
      <c r="Q218" s="174" t="n">
        <v>0</v>
      </c>
      <c r="R218" s="174" t="n">
        <f aca="false">Q218*H218</f>
        <v>0</v>
      </c>
      <c r="S218" s="174" t="n">
        <v>0</v>
      </c>
      <c r="T218" s="174" t="n">
        <f aca="false">S218*H218</f>
        <v>0</v>
      </c>
      <c r="U218" s="175"/>
      <c r="AR218" s="176" t="s">
        <v>172</v>
      </c>
      <c r="AT218" s="176" t="s">
        <v>167</v>
      </c>
      <c r="AU218" s="176" t="s">
        <v>83</v>
      </c>
      <c r="AY218" s="3" t="s">
        <v>165</v>
      </c>
      <c r="BE218" s="177" t="n">
        <f aca="false">IF(N218="základní",J218,0)</f>
        <v>0</v>
      </c>
      <c r="BF218" s="177" t="n">
        <f aca="false">IF(N218="snížená",J218,0)</f>
        <v>0</v>
      </c>
      <c r="BG218" s="177" t="n">
        <f aca="false">IF(N218="zákl. přenesená",J218,0)</f>
        <v>0</v>
      </c>
      <c r="BH218" s="177" t="n">
        <f aca="false">IF(N218="sníž. přenesená",J218,0)</f>
        <v>0</v>
      </c>
      <c r="BI218" s="177" t="n">
        <f aca="false">IF(N218="nulová",J218,0)</f>
        <v>0</v>
      </c>
      <c r="BJ218" s="3" t="s">
        <v>81</v>
      </c>
      <c r="BK218" s="177" t="n">
        <f aca="false">ROUND(I218*H218,2)</f>
        <v>0</v>
      </c>
      <c r="BL218" s="3" t="s">
        <v>172</v>
      </c>
      <c r="BM218" s="176" t="s">
        <v>4291</v>
      </c>
    </row>
    <row r="219" s="22" customFormat="true" ht="24" hidden="false" customHeight="true" outlineLevel="0" collapsed="false">
      <c r="B219" s="164"/>
      <c r="C219" s="165" t="s">
        <v>428</v>
      </c>
      <c r="D219" s="165" t="s">
        <v>167</v>
      </c>
      <c r="E219" s="166" t="s">
        <v>4292</v>
      </c>
      <c r="F219" s="167" t="s">
        <v>4293</v>
      </c>
      <c r="G219" s="168" t="s">
        <v>403</v>
      </c>
      <c r="H219" s="169" t="n">
        <v>2</v>
      </c>
      <c r="I219" s="170"/>
      <c r="J219" s="171" t="n">
        <f aca="false">ROUND(I219*H219,2)</f>
        <v>0</v>
      </c>
      <c r="K219" s="215" t="s">
        <v>171</v>
      </c>
      <c r="L219" s="23"/>
      <c r="M219" s="172"/>
      <c r="N219" s="173" t="s">
        <v>44</v>
      </c>
      <c r="O219" s="54"/>
      <c r="P219" s="174" t="n">
        <f aca="false">O219*H219</f>
        <v>0</v>
      </c>
      <c r="Q219" s="174" t="n">
        <v>0.21734</v>
      </c>
      <c r="R219" s="174" t="n">
        <f aca="false">Q219*H219</f>
        <v>0.43468</v>
      </c>
      <c r="S219" s="174" t="n">
        <v>0</v>
      </c>
      <c r="T219" s="174" t="n">
        <f aca="false">S219*H219</f>
        <v>0</v>
      </c>
      <c r="U219" s="175"/>
      <c r="AR219" s="176" t="s">
        <v>172</v>
      </c>
      <c r="AT219" s="176" t="s">
        <v>167</v>
      </c>
      <c r="AU219" s="176" t="s">
        <v>83</v>
      </c>
      <c r="AY219" s="3" t="s">
        <v>165</v>
      </c>
      <c r="BE219" s="177" t="n">
        <f aca="false">IF(N219="základní",J219,0)</f>
        <v>0</v>
      </c>
      <c r="BF219" s="177" t="n">
        <f aca="false">IF(N219="snížená",J219,0)</f>
        <v>0</v>
      </c>
      <c r="BG219" s="177" t="n">
        <f aca="false">IF(N219="zákl. přenesená",J219,0)</f>
        <v>0</v>
      </c>
      <c r="BH219" s="177" t="n">
        <f aca="false">IF(N219="sníž. přenesená",J219,0)</f>
        <v>0</v>
      </c>
      <c r="BI219" s="177" t="n">
        <f aca="false">IF(N219="nulová",J219,0)</f>
        <v>0</v>
      </c>
      <c r="BJ219" s="3" t="s">
        <v>81</v>
      </c>
      <c r="BK219" s="177" t="n">
        <f aca="false">ROUND(I219*H219,2)</f>
        <v>0</v>
      </c>
      <c r="BL219" s="3" t="s">
        <v>172</v>
      </c>
      <c r="BM219" s="176" t="s">
        <v>4294</v>
      </c>
    </row>
    <row r="220" s="187" customFormat="true" ht="12" hidden="false" customHeight="false" outlineLevel="0" collapsed="false">
      <c r="B220" s="188"/>
      <c r="D220" s="180" t="s">
        <v>174</v>
      </c>
      <c r="E220" s="189"/>
      <c r="F220" s="190" t="s">
        <v>4279</v>
      </c>
      <c r="H220" s="191" t="n">
        <v>1</v>
      </c>
      <c r="I220" s="192"/>
      <c r="L220" s="188"/>
      <c r="M220" s="193"/>
      <c r="N220" s="194"/>
      <c r="O220" s="194"/>
      <c r="P220" s="194"/>
      <c r="Q220" s="194"/>
      <c r="R220" s="194"/>
      <c r="S220" s="194"/>
      <c r="T220" s="194"/>
      <c r="U220" s="195"/>
      <c r="AT220" s="189" t="s">
        <v>174</v>
      </c>
      <c r="AU220" s="189" t="s">
        <v>83</v>
      </c>
      <c r="AV220" s="187" t="s">
        <v>83</v>
      </c>
      <c r="AW220" s="187" t="s">
        <v>176</v>
      </c>
      <c r="AX220" s="187" t="s">
        <v>73</v>
      </c>
      <c r="AY220" s="189" t="s">
        <v>165</v>
      </c>
    </row>
    <row r="221" s="187" customFormat="true" ht="12" hidden="false" customHeight="false" outlineLevel="0" collapsed="false">
      <c r="B221" s="188"/>
      <c r="D221" s="180" t="s">
        <v>174</v>
      </c>
      <c r="E221" s="189"/>
      <c r="F221" s="190" t="s">
        <v>4269</v>
      </c>
      <c r="H221" s="191" t="n">
        <v>1</v>
      </c>
      <c r="I221" s="192"/>
      <c r="L221" s="188"/>
      <c r="M221" s="193"/>
      <c r="N221" s="194"/>
      <c r="O221" s="194"/>
      <c r="P221" s="194"/>
      <c r="Q221" s="194"/>
      <c r="R221" s="194"/>
      <c r="S221" s="194"/>
      <c r="T221" s="194"/>
      <c r="U221" s="195"/>
      <c r="AT221" s="189" t="s">
        <v>174</v>
      </c>
      <c r="AU221" s="189" t="s">
        <v>83</v>
      </c>
      <c r="AV221" s="187" t="s">
        <v>83</v>
      </c>
      <c r="AW221" s="187" t="s">
        <v>176</v>
      </c>
      <c r="AX221" s="187" t="s">
        <v>73</v>
      </c>
      <c r="AY221" s="189" t="s">
        <v>165</v>
      </c>
    </row>
    <row r="222" s="196" customFormat="true" ht="12" hidden="false" customHeight="false" outlineLevel="0" collapsed="false">
      <c r="B222" s="197"/>
      <c r="D222" s="180" t="s">
        <v>174</v>
      </c>
      <c r="E222" s="198"/>
      <c r="F222" s="199" t="s">
        <v>178</v>
      </c>
      <c r="H222" s="200" t="n">
        <v>2</v>
      </c>
      <c r="I222" s="201"/>
      <c r="L222" s="197"/>
      <c r="M222" s="202"/>
      <c r="N222" s="203"/>
      <c r="O222" s="203"/>
      <c r="P222" s="203"/>
      <c r="Q222" s="203"/>
      <c r="R222" s="203"/>
      <c r="S222" s="203"/>
      <c r="T222" s="203"/>
      <c r="U222" s="204"/>
      <c r="AT222" s="198" t="s">
        <v>174</v>
      </c>
      <c r="AU222" s="198" t="s">
        <v>83</v>
      </c>
      <c r="AV222" s="196" t="s">
        <v>172</v>
      </c>
      <c r="AW222" s="196" t="s">
        <v>176</v>
      </c>
      <c r="AX222" s="196" t="s">
        <v>81</v>
      </c>
      <c r="AY222" s="198" t="s">
        <v>165</v>
      </c>
    </row>
    <row r="223" s="22" customFormat="true" ht="24" hidden="false" customHeight="true" outlineLevel="0" collapsed="false">
      <c r="B223" s="164"/>
      <c r="C223" s="205" t="s">
        <v>433</v>
      </c>
      <c r="D223" s="205" t="s">
        <v>262</v>
      </c>
      <c r="E223" s="206" t="s">
        <v>4295</v>
      </c>
      <c r="F223" s="207" t="s">
        <v>4296</v>
      </c>
      <c r="G223" s="208" t="s">
        <v>403</v>
      </c>
      <c r="H223" s="209" t="n">
        <v>2</v>
      </c>
      <c r="I223" s="210"/>
      <c r="J223" s="211" t="n">
        <f aca="false">ROUND(I223*H223,2)</f>
        <v>0</v>
      </c>
      <c r="K223" s="207" t="s">
        <v>171</v>
      </c>
      <c r="L223" s="212"/>
      <c r="M223" s="213"/>
      <c r="N223" s="214" t="s">
        <v>44</v>
      </c>
      <c r="O223" s="54"/>
      <c r="P223" s="174" t="n">
        <f aca="false">O223*H223</f>
        <v>0</v>
      </c>
      <c r="Q223" s="174" t="n">
        <v>0.0546</v>
      </c>
      <c r="R223" s="174" t="n">
        <f aca="false">Q223*H223</f>
        <v>0.1092</v>
      </c>
      <c r="S223" s="174" t="n">
        <v>0</v>
      </c>
      <c r="T223" s="174" t="n">
        <f aca="false">S223*H223</f>
        <v>0</v>
      </c>
      <c r="U223" s="175"/>
      <c r="AR223" s="176" t="s">
        <v>223</v>
      </c>
      <c r="AT223" s="176" t="s">
        <v>262</v>
      </c>
      <c r="AU223" s="176" t="s">
        <v>83</v>
      </c>
      <c r="AY223" s="3" t="s">
        <v>165</v>
      </c>
      <c r="BE223" s="177" t="n">
        <f aca="false">IF(N223="základní",J223,0)</f>
        <v>0</v>
      </c>
      <c r="BF223" s="177" t="n">
        <f aca="false">IF(N223="snížená",J223,0)</f>
        <v>0</v>
      </c>
      <c r="BG223" s="177" t="n">
        <f aca="false">IF(N223="zákl. přenesená",J223,0)</f>
        <v>0</v>
      </c>
      <c r="BH223" s="177" t="n">
        <f aca="false">IF(N223="sníž. přenesená",J223,0)</f>
        <v>0</v>
      </c>
      <c r="BI223" s="177" t="n">
        <f aca="false">IF(N223="nulová",J223,0)</f>
        <v>0</v>
      </c>
      <c r="BJ223" s="3" t="s">
        <v>81</v>
      </c>
      <c r="BK223" s="177" t="n">
        <f aca="false">ROUND(I223*H223,2)</f>
        <v>0</v>
      </c>
      <c r="BL223" s="3" t="s">
        <v>172</v>
      </c>
      <c r="BM223" s="176" t="s">
        <v>4297</v>
      </c>
    </row>
    <row r="224" s="150" customFormat="true" ht="23" hidden="false" customHeight="true" outlineLevel="0" collapsed="false">
      <c r="B224" s="151"/>
      <c r="D224" s="152" t="s">
        <v>72</v>
      </c>
      <c r="E224" s="162" t="s">
        <v>1770</v>
      </c>
      <c r="F224" s="162" t="s">
        <v>1771</v>
      </c>
      <c r="I224" s="154"/>
      <c r="J224" s="163" t="n">
        <f aca="false">BK224</f>
        <v>0</v>
      </c>
      <c r="L224" s="151"/>
      <c r="M224" s="156"/>
      <c r="N224" s="157"/>
      <c r="O224" s="157"/>
      <c r="P224" s="158" t="n">
        <f aca="false">P225</f>
        <v>0</v>
      </c>
      <c r="Q224" s="157"/>
      <c r="R224" s="158" t="n">
        <f aca="false">R225</f>
        <v>0</v>
      </c>
      <c r="S224" s="157"/>
      <c r="T224" s="158" t="n">
        <f aca="false">T225</f>
        <v>0</v>
      </c>
      <c r="U224" s="159"/>
      <c r="AR224" s="152" t="s">
        <v>81</v>
      </c>
      <c r="AT224" s="160" t="s">
        <v>72</v>
      </c>
      <c r="AU224" s="160" t="s">
        <v>81</v>
      </c>
      <c r="AY224" s="152" t="s">
        <v>165</v>
      </c>
      <c r="BK224" s="161" t="n">
        <f aca="false">BK225</f>
        <v>0</v>
      </c>
    </row>
    <row r="225" s="22" customFormat="true" ht="24" hidden="false" customHeight="true" outlineLevel="0" collapsed="false">
      <c r="B225" s="164"/>
      <c r="C225" s="165" t="s">
        <v>462</v>
      </c>
      <c r="D225" s="165" t="s">
        <v>167</v>
      </c>
      <c r="E225" s="166" t="s">
        <v>4298</v>
      </c>
      <c r="F225" s="167" t="s">
        <v>4299</v>
      </c>
      <c r="G225" s="168" t="s">
        <v>265</v>
      </c>
      <c r="H225" s="169" t="n">
        <v>16.942</v>
      </c>
      <c r="I225" s="170"/>
      <c r="J225" s="171" t="n">
        <f aca="false">ROUND(I225*H225,2)</f>
        <v>0</v>
      </c>
      <c r="K225" s="215" t="s">
        <v>171</v>
      </c>
      <c r="L225" s="23"/>
      <c r="M225" s="172"/>
      <c r="N225" s="173" t="s">
        <v>44</v>
      </c>
      <c r="O225" s="54"/>
      <c r="P225" s="174" t="n">
        <f aca="false">O225*H225</f>
        <v>0</v>
      </c>
      <c r="Q225" s="174" t="n">
        <v>0</v>
      </c>
      <c r="R225" s="174" t="n">
        <f aca="false">Q225*H225</f>
        <v>0</v>
      </c>
      <c r="S225" s="174" t="n">
        <v>0</v>
      </c>
      <c r="T225" s="174" t="n">
        <f aca="false">S225*H225</f>
        <v>0</v>
      </c>
      <c r="U225" s="175"/>
      <c r="AR225" s="176" t="s">
        <v>172</v>
      </c>
      <c r="AT225" s="176" t="s">
        <v>167</v>
      </c>
      <c r="AU225" s="176" t="s">
        <v>83</v>
      </c>
      <c r="AY225" s="3" t="s">
        <v>165</v>
      </c>
      <c r="BE225" s="177" t="n">
        <f aca="false">IF(N225="základní",J225,0)</f>
        <v>0</v>
      </c>
      <c r="BF225" s="177" t="n">
        <f aca="false">IF(N225="snížená",J225,0)</f>
        <v>0</v>
      </c>
      <c r="BG225" s="177" t="n">
        <f aca="false">IF(N225="zákl. přenesená",J225,0)</f>
        <v>0</v>
      </c>
      <c r="BH225" s="177" t="n">
        <f aca="false">IF(N225="sníž. přenesená",J225,0)</f>
        <v>0</v>
      </c>
      <c r="BI225" s="177" t="n">
        <f aca="false">IF(N225="nulová",J225,0)</f>
        <v>0</v>
      </c>
      <c r="BJ225" s="3" t="s">
        <v>81</v>
      </c>
      <c r="BK225" s="177" t="n">
        <f aca="false">ROUND(I225*H225,2)</f>
        <v>0</v>
      </c>
      <c r="BL225" s="3" t="s">
        <v>172</v>
      </c>
      <c r="BM225" s="176" t="s">
        <v>4300</v>
      </c>
    </row>
    <row r="226" s="150" customFormat="true" ht="26" hidden="false" customHeight="true" outlineLevel="0" collapsed="false">
      <c r="B226" s="151"/>
      <c r="D226" s="152" t="s">
        <v>72</v>
      </c>
      <c r="E226" s="153" t="s">
        <v>1776</v>
      </c>
      <c r="F226" s="153" t="s">
        <v>1777</v>
      </c>
      <c r="I226" s="154"/>
      <c r="J226" s="155" t="n">
        <f aca="false">BK226</f>
        <v>0</v>
      </c>
      <c r="L226" s="151"/>
      <c r="M226" s="156"/>
      <c r="N226" s="157"/>
      <c r="O226" s="157"/>
      <c r="P226" s="158" t="n">
        <f aca="false">P227</f>
        <v>0</v>
      </c>
      <c r="Q226" s="157"/>
      <c r="R226" s="158" t="n">
        <f aca="false">R227</f>
        <v>0.002</v>
      </c>
      <c r="S226" s="157"/>
      <c r="T226" s="158" t="n">
        <f aca="false">T227</f>
        <v>0</v>
      </c>
      <c r="U226" s="159"/>
      <c r="AR226" s="152" t="s">
        <v>83</v>
      </c>
      <c r="AT226" s="160" t="s">
        <v>72</v>
      </c>
      <c r="AU226" s="160" t="s">
        <v>73</v>
      </c>
      <c r="AY226" s="152" t="s">
        <v>165</v>
      </c>
      <c r="BK226" s="161" t="n">
        <f aca="false">BK227</f>
        <v>0</v>
      </c>
    </row>
    <row r="227" s="150" customFormat="true" ht="23" hidden="false" customHeight="true" outlineLevel="0" collapsed="false">
      <c r="B227" s="151"/>
      <c r="D227" s="152" t="s">
        <v>72</v>
      </c>
      <c r="E227" s="162" t="s">
        <v>1778</v>
      </c>
      <c r="F227" s="162" t="s">
        <v>1779</v>
      </c>
      <c r="I227" s="154"/>
      <c r="J227" s="163" t="n">
        <f aca="false">BK227</f>
        <v>0</v>
      </c>
      <c r="L227" s="151"/>
      <c r="M227" s="156"/>
      <c r="N227" s="157"/>
      <c r="O227" s="157"/>
      <c r="P227" s="158" t="n">
        <f aca="false">SUM(P228:P240)</f>
        <v>0</v>
      </c>
      <c r="Q227" s="157"/>
      <c r="R227" s="158" t="n">
        <f aca="false">SUM(R228:R240)</f>
        <v>0.002</v>
      </c>
      <c r="S227" s="157"/>
      <c r="T227" s="158" t="n">
        <f aca="false">SUM(T228:T240)</f>
        <v>0</v>
      </c>
      <c r="U227" s="159"/>
      <c r="AR227" s="152" t="s">
        <v>83</v>
      </c>
      <c r="AT227" s="160" t="s">
        <v>72</v>
      </c>
      <c r="AU227" s="160" t="s">
        <v>81</v>
      </c>
      <c r="AY227" s="152" t="s">
        <v>165</v>
      </c>
      <c r="BK227" s="161" t="n">
        <f aca="false">SUM(BK228:BK240)</f>
        <v>0</v>
      </c>
    </row>
    <row r="228" s="22" customFormat="true" ht="24" hidden="false" customHeight="true" outlineLevel="0" collapsed="false">
      <c r="B228" s="164"/>
      <c r="C228" s="165" t="s">
        <v>467</v>
      </c>
      <c r="D228" s="165" t="s">
        <v>167</v>
      </c>
      <c r="E228" s="166" t="s">
        <v>1781</v>
      </c>
      <c r="F228" s="167" t="s">
        <v>1782</v>
      </c>
      <c r="G228" s="168" t="s">
        <v>170</v>
      </c>
      <c r="H228" s="169" t="n">
        <v>1.041</v>
      </c>
      <c r="I228" s="170"/>
      <c r="J228" s="171" t="n">
        <f aca="false">ROUND(I228*H228,2)</f>
        <v>0</v>
      </c>
      <c r="K228" s="215" t="s">
        <v>171</v>
      </c>
      <c r="L228" s="23"/>
      <c r="M228" s="172"/>
      <c r="N228" s="173" t="s">
        <v>44</v>
      </c>
      <c r="O228" s="54"/>
      <c r="P228" s="174" t="n">
        <f aca="false">O228*H228</f>
        <v>0</v>
      </c>
      <c r="Q228" s="174" t="n">
        <v>0</v>
      </c>
      <c r="R228" s="174" t="n">
        <f aca="false">Q228*H228</f>
        <v>0</v>
      </c>
      <c r="S228" s="174" t="n">
        <v>0</v>
      </c>
      <c r="T228" s="174" t="n">
        <f aca="false">S228*H228</f>
        <v>0</v>
      </c>
      <c r="U228" s="175"/>
      <c r="AR228" s="176" t="s">
        <v>273</v>
      </c>
      <c r="AT228" s="176" t="s">
        <v>167</v>
      </c>
      <c r="AU228" s="176" t="s">
        <v>83</v>
      </c>
      <c r="AY228" s="3" t="s">
        <v>165</v>
      </c>
      <c r="BE228" s="177" t="n">
        <f aca="false">IF(N228="základní",J228,0)</f>
        <v>0</v>
      </c>
      <c r="BF228" s="177" t="n">
        <f aca="false">IF(N228="snížená",J228,0)</f>
        <v>0</v>
      </c>
      <c r="BG228" s="177" t="n">
        <f aca="false">IF(N228="zákl. přenesená",J228,0)</f>
        <v>0</v>
      </c>
      <c r="BH228" s="177" t="n">
        <f aca="false">IF(N228="sníž. přenesená",J228,0)</f>
        <v>0</v>
      </c>
      <c r="BI228" s="177" t="n">
        <f aca="false">IF(N228="nulová",J228,0)</f>
        <v>0</v>
      </c>
      <c r="BJ228" s="3" t="s">
        <v>81</v>
      </c>
      <c r="BK228" s="177" t="n">
        <f aca="false">ROUND(I228*H228,2)</f>
        <v>0</v>
      </c>
      <c r="BL228" s="3" t="s">
        <v>273</v>
      </c>
      <c r="BM228" s="176" t="s">
        <v>4301</v>
      </c>
    </row>
    <row r="229" s="187" customFormat="true" ht="12" hidden="false" customHeight="false" outlineLevel="0" collapsed="false">
      <c r="B229" s="188"/>
      <c r="D229" s="180" t="s">
        <v>174</v>
      </c>
      <c r="E229" s="189"/>
      <c r="F229" s="190" t="s">
        <v>4302</v>
      </c>
      <c r="H229" s="191" t="n">
        <v>1.040615625</v>
      </c>
      <c r="I229" s="192"/>
      <c r="L229" s="188"/>
      <c r="M229" s="193"/>
      <c r="N229" s="194"/>
      <c r="O229" s="194"/>
      <c r="P229" s="194"/>
      <c r="Q229" s="194"/>
      <c r="R229" s="194"/>
      <c r="S229" s="194"/>
      <c r="T229" s="194"/>
      <c r="U229" s="195"/>
      <c r="AT229" s="189" t="s">
        <v>174</v>
      </c>
      <c r="AU229" s="189" t="s">
        <v>83</v>
      </c>
      <c r="AV229" s="187" t="s">
        <v>83</v>
      </c>
      <c r="AW229" s="187" t="s">
        <v>176</v>
      </c>
      <c r="AX229" s="187" t="s">
        <v>73</v>
      </c>
      <c r="AY229" s="189" t="s">
        <v>165</v>
      </c>
    </row>
    <row r="230" s="196" customFormat="true" ht="12" hidden="false" customHeight="false" outlineLevel="0" collapsed="false">
      <c r="B230" s="197"/>
      <c r="D230" s="180" t="s">
        <v>174</v>
      </c>
      <c r="E230" s="198"/>
      <c r="F230" s="199" t="s">
        <v>178</v>
      </c>
      <c r="H230" s="200" t="n">
        <v>1.040615625</v>
      </c>
      <c r="I230" s="201"/>
      <c r="L230" s="197"/>
      <c r="M230" s="202"/>
      <c r="N230" s="203"/>
      <c r="O230" s="203"/>
      <c r="P230" s="203"/>
      <c r="Q230" s="203"/>
      <c r="R230" s="203"/>
      <c r="S230" s="203"/>
      <c r="T230" s="203"/>
      <c r="U230" s="204"/>
      <c r="AT230" s="198" t="s">
        <v>174</v>
      </c>
      <c r="AU230" s="198" t="s">
        <v>83</v>
      </c>
      <c r="AV230" s="196" t="s">
        <v>172</v>
      </c>
      <c r="AW230" s="196" t="s">
        <v>176</v>
      </c>
      <c r="AX230" s="196" t="s">
        <v>81</v>
      </c>
      <c r="AY230" s="198" t="s">
        <v>165</v>
      </c>
    </row>
    <row r="231" s="22" customFormat="true" ht="16.5" hidden="false" customHeight="true" outlineLevel="0" collapsed="false">
      <c r="B231" s="164"/>
      <c r="C231" s="205" t="s">
        <v>472</v>
      </c>
      <c r="D231" s="205" t="s">
        <v>262</v>
      </c>
      <c r="E231" s="206" t="s">
        <v>1806</v>
      </c>
      <c r="F231" s="207" t="s">
        <v>1807</v>
      </c>
      <c r="G231" s="208" t="s">
        <v>265</v>
      </c>
      <c r="H231" s="209" t="n">
        <v>0.001</v>
      </c>
      <c r="I231" s="210"/>
      <c r="J231" s="211" t="n">
        <f aca="false">ROUND(I231*H231,2)</f>
        <v>0</v>
      </c>
      <c r="K231" s="207" t="s">
        <v>171</v>
      </c>
      <c r="L231" s="212"/>
      <c r="M231" s="213"/>
      <c r="N231" s="214" t="s">
        <v>44</v>
      </c>
      <c r="O231" s="54"/>
      <c r="P231" s="174" t="n">
        <f aca="false">O231*H231</f>
        <v>0</v>
      </c>
      <c r="Q231" s="174" t="n">
        <v>1</v>
      </c>
      <c r="R231" s="174" t="n">
        <f aca="false">Q231*H231</f>
        <v>0.001</v>
      </c>
      <c r="S231" s="174" t="n">
        <v>0</v>
      </c>
      <c r="T231" s="174" t="n">
        <f aca="false">S231*H231</f>
        <v>0</v>
      </c>
      <c r="U231" s="175"/>
      <c r="AR231" s="176" t="s">
        <v>369</v>
      </c>
      <c r="AT231" s="176" t="s">
        <v>262</v>
      </c>
      <c r="AU231" s="176" t="s">
        <v>83</v>
      </c>
      <c r="AY231" s="3" t="s">
        <v>165</v>
      </c>
      <c r="BE231" s="177" t="n">
        <f aca="false">IF(N231="základní",J231,0)</f>
        <v>0</v>
      </c>
      <c r="BF231" s="177" t="n">
        <f aca="false">IF(N231="snížená",J231,0)</f>
        <v>0</v>
      </c>
      <c r="BG231" s="177" t="n">
        <f aca="false">IF(N231="zákl. přenesená",J231,0)</f>
        <v>0</v>
      </c>
      <c r="BH231" s="177" t="n">
        <f aca="false">IF(N231="sníž. přenesená",J231,0)</f>
        <v>0</v>
      </c>
      <c r="BI231" s="177" t="n">
        <f aca="false">IF(N231="nulová",J231,0)</f>
        <v>0</v>
      </c>
      <c r="BJ231" s="3" t="s">
        <v>81</v>
      </c>
      <c r="BK231" s="177" t="n">
        <f aca="false">ROUND(I231*H231,2)</f>
        <v>0</v>
      </c>
      <c r="BL231" s="3" t="s">
        <v>273</v>
      </c>
      <c r="BM231" s="176" t="s">
        <v>4303</v>
      </c>
    </row>
    <row r="232" s="187" customFormat="true" ht="12" hidden="false" customHeight="false" outlineLevel="0" collapsed="false">
      <c r="B232" s="188"/>
      <c r="D232" s="180" t="s">
        <v>174</v>
      </c>
      <c r="E232" s="189"/>
      <c r="F232" s="190" t="s">
        <v>4304</v>
      </c>
      <c r="H232" s="191" t="n">
        <v>0.001041</v>
      </c>
      <c r="I232" s="192"/>
      <c r="L232" s="188"/>
      <c r="M232" s="193"/>
      <c r="N232" s="194"/>
      <c r="O232" s="194"/>
      <c r="P232" s="194"/>
      <c r="Q232" s="194"/>
      <c r="R232" s="194"/>
      <c r="S232" s="194"/>
      <c r="T232" s="194"/>
      <c r="U232" s="195"/>
      <c r="AT232" s="189" t="s">
        <v>174</v>
      </c>
      <c r="AU232" s="189" t="s">
        <v>83</v>
      </c>
      <c r="AV232" s="187" t="s">
        <v>83</v>
      </c>
      <c r="AW232" s="187" t="s">
        <v>176</v>
      </c>
      <c r="AX232" s="187" t="s">
        <v>73</v>
      </c>
      <c r="AY232" s="189" t="s">
        <v>165</v>
      </c>
    </row>
    <row r="233" s="196" customFormat="true" ht="12" hidden="false" customHeight="false" outlineLevel="0" collapsed="false">
      <c r="B233" s="197"/>
      <c r="D233" s="180" t="s">
        <v>174</v>
      </c>
      <c r="E233" s="198"/>
      <c r="F233" s="199" t="s">
        <v>178</v>
      </c>
      <c r="H233" s="200" t="n">
        <v>0.001041</v>
      </c>
      <c r="I233" s="201"/>
      <c r="L233" s="197"/>
      <c r="M233" s="202"/>
      <c r="N233" s="203"/>
      <c r="O233" s="203"/>
      <c r="P233" s="203"/>
      <c r="Q233" s="203"/>
      <c r="R233" s="203"/>
      <c r="S233" s="203"/>
      <c r="T233" s="203"/>
      <c r="U233" s="204"/>
      <c r="AT233" s="198" t="s">
        <v>174</v>
      </c>
      <c r="AU233" s="198" t="s">
        <v>83</v>
      </c>
      <c r="AV233" s="196" t="s">
        <v>172</v>
      </c>
      <c r="AW233" s="196" t="s">
        <v>176</v>
      </c>
      <c r="AX233" s="196" t="s">
        <v>81</v>
      </c>
      <c r="AY233" s="198" t="s">
        <v>165</v>
      </c>
    </row>
    <row r="234" s="22" customFormat="true" ht="24" hidden="false" customHeight="true" outlineLevel="0" collapsed="false">
      <c r="B234" s="164"/>
      <c r="C234" s="165" t="s">
        <v>477</v>
      </c>
      <c r="D234" s="165" t="s">
        <v>167</v>
      </c>
      <c r="E234" s="166" t="s">
        <v>1811</v>
      </c>
      <c r="F234" s="167" t="s">
        <v>1812</v>
      </c>
      <c r="G234" s="168" t="s">
        <v>170</v>
      </c>
      <c r="H234" s="169" t="n">
        <v>0.958</v>
      </c>
      <c r="I234" s="170"/>
      <c r="J234" s="171" t="n">
        <f aca="false">ROUND(I234*H234,2)</f>
        <v>0</v>
      </c>
      <c r="K234" s="215" t="s">
        <v>171</v>
      </c>
      <c r="L234" s="23"/>
      <c r="M234" s="172"/>
      <c r="N234" s="173" t="s">
        <v>44</v>
      </c>
      <c r="O234" s="54"/>
      <c r="P234" s="174" t="n">
        <f aca="false">O234*H234</f>
        <v>0</v>
      </c>
      <c r="Q234" s="174" t="n">
        <v>0</v>
      </c>
      <c r="R234" s="174" t="n">
        <f aca="false">Q234*H234</f>
        <v>0</v>
      </c>
      <c r="S234" s="174" t="n">
        <v>0</v>
      </c>
      <c r="T234" s="174" t="n">
        <f aca="false">S234*H234</f>
        <v>0</v>
      </c>
      <c r="U234" s="175"/>
      <c r="AR234" s="176" t="s">
        <v>273</v>
      </c>
      <c r="AT234" s="176" t="s">
        <v>167</v>
      </c>
      <c r="AU234" s="176" t="s">
        <v>83</v>
      </c>
      <c r="AY234" s="3" t="s">
        <v>165</v>
      </c>
      <c r="BE234" s="177" t="n">
        <f aca="false">IF(N234="základní",J234,0)</f>
        <v>0</v>
      </c>
      <c r="BF234" s="177" t="n">
        <f aca="false">IF(N234="snížená",J234,0)</f>
        <v>0</v>
      </c>
      <c r="BG234" s="177" t="n">
        <f aca="false">IF(N234="zákl. přenesená",J234,0)</f>
        <v>0</v>
      </c>
      <c r="BH234" s="177" t="n">
        <f aca="false">IF(N234="sníž. přenesená",J234,0)</f>
        <v>0</v>
      </c>
      <c r="BI234" s="177" t="n">
        <f aca="false">IF(N234="nulová",J234,0)</f>
        <v>0</v>
      </c>
      <c r="BJ234" s="3" t="s">
        <v>81</v>
      </c>
      <c r="BK234" s="177" t="n">
        <f aca="false">ROUND(I234*H234,2)</f>
        <v>0</v>
      </c>
      <c r="BL234" s="3" t="s">
        <v>273</v>
      </c>
      <c r="BM234" s="176" t="s">
        <v>4305</v>
      </c>
    </row>
    <row r="235" s="187" customFormat="true" ht="12" hidden="false" customHeight="false" outlineLevel="0" collapsed="false">
      <c r="B235" s="188"/>
      <c r="D235" s="180" t="s">
        <v>174</v>
      </c>
      <c r="E235" s="189"/>
      <c r="F235" s="190" t="s">
        <v>4252</v>
      </c>
      <c r="H235" s="191" t="n">
        <v>0.9577</v>
      </c>
      <c r="I235" s="192"/>
      <c r="L235" s="188"/>
      <c r="M235" s="193"/>
      <c r="N235" s="194"/>
      <c r="O235" s="194"/>
      <c r="P235" s="194"/>
      <c r="Q235" s="194"/>
      <c r="R235" s="194"/>
      <c r="S235" s="194"/>
      <c r="T235" s="194"/>
      <c r="U235" s="195"/>
      <c r="AT235" s="189" t="s">
        <v>174</v>
      </c>
      <c r="AU235" s="189" t="s">
        <v>83</v>
      </c>
      <c r="AV235" s="187" t="s">
        <v>83</v>
      </c>
      <c r="AW235" s="187" t="s">
        <v>176</v>
      </c>
      <c r="AX235" s="187" t="s">
        <v>73</v>
      </c>
      <c r="AY235" s="189" t="s">
        <v>165</v>
      </c>
    </row>
    <row r="236" s="196" customFormat="true" ht="12" hidden="false" customHeight="false" outlineLevel="0" collapsed="false">
      <c r="B236" s="197"/>
      <c r="D236" s="180" t="s">
        <v>174</v>
      </c>
      <c r="E236" s="198"/>
      <c r="F236" s="199" t="s">
        <v>178</v>
      </c>
      <c r="H236" s="200" t="n">
        <v>0.9577</v>
      </c>
      <c r="I236" s="201"/>
      <c r="L236" s="197"/>
      <c r="M236" s="202"/>
      <c r="N236" s="203"/>
      <c r="O236" s="203"/>
      <c r="P236" s="203"/>
      <c r="Q236" s="203"/>
      <c r="R236" s="203"/>
      <c r="S236" s="203"/>
      <c r="T236" s="203"/>
      <c r="U236" s="204"/>
      <c r="AT236" s="198" t="s">
        <v>174</v>
      </c>
      <c r="AU236" s="198" t="s">
        <v>83</v>
      </c>
      <c r="AV236" s="196" t="s">
        <v>172</v>
      </c>
      <c r="AW236" s="196" t="s">
        <v>176</v>
      </c>
      <c r="AX236" s="196" t="s">
        <v>81</v>
      </c>
      <c r="AY236" s="198" t="s">
        <v>165</v>
      </c>
    </row>
    <row r="237" s="22" customFormat="true" ht="16.5" hidden="false" customHeight="true" outlineLevel="0" collapsed="false">
      <c r="B237" s="164"/>
      <c r="C237" s="205" t="s">
        <v>482</v>
      </c>
      <c r="D237" s="205" t="s">
        <v>262</v>
      </c>
      <c r="E237" s="206" t="s">
        <v>1806</v>
      </c>
      <c r="F237" s="207" t="s">
        <v>1807</v>
      </c>
      <c r="G237" s="208" t="s">
        <v>265</v>
      </c>
      <c r="H237" s="209" t="n">
        <v>0.001</v>
      </c>
      <c r="I237" s="210"/>
      <c r="J237" s="211" t="n">
        <f aca="false">ROUND(I237*H237,2)</f>
        <v>0</v>
      </c>
      <c r="K237" s="207" t="s">
        <v>171</v>
      </c>
      <c r="L237" s="212"/>
      <c r="M237" s="213"/>
      <c r="N237" s="214" t="s">
        <v>44</v>
      </c>
      <c r="O237" s="54"/>
      <c r="P237" s="174" t="n">
        <f aca="false">O237*H237</f>
        <v>0</v>
      </c>
      <c r="Q237" s="174" t="n">
        <v>1</v>
      </c>
      <c r="R237" s="174" t="n">
        <f aca="false">Q237*H237</f>
        <v>0.001</v>
      </c>
      <c r="S237" s="174" t="n">
        <v>0</v>
      </c>
      <c r="T237" s="174" t="n">
        <f aca="false">S237*H237</f>
        <v>0</v>
      </c>
      <c r="U237" s="175"/>
      <c r="AR237" s="176" t="s">
        <v>369</v>
      </c>
      <c r="AT237" s="176" t="s">
        <v>262</v>
      </c>
      <c r="AU237" s="176" t="s">
        <v>83</v>
      </c>
      <c r="AY237" s="3" t="s">
        <v>165</v>
      </c>
      <c r="BE237" s="177" t="n">
        <f aca="false">IF(N237="základní",J237,0)</f>
        <v>0</v>
      </c>
      <c r="BF237" s="177" t="n">
        <f aca="false">IF(N237="snížená",J237,0)</f>
        <v>0</v>
      </c>
      <c r="BG237" s="177" t="n">
        <f aca="false">IF(N237="zákl. přenesená",J237,0)</f>
        <v>0</v>
      </c>
      <c r="BH237" s="177" t="n">
        <f aca="false">IF(N237="sníž. přenesená",J237,0)</f>
        <v>0</v>
      </c>
      <c r="BI237" s="177" t="n">
        <f aca="false">IF(N237="nulová",J237,0)</f>
        <v>0</v>
      </c>
      <c r="BJ237" s="3" t="s">
        <v>81</v>
      </c>
      <c r="BK237" s="177" t="n">
        <f aca="false">ROUND(I237*H237,2)</f>
        <v>0</v>
      </c>
      <c r="BL237" s="3" t="s">
        <v>273</v>
      </c>
      <c r="BM237" s="176" t="s">
        <v>4306</v>
      </c>
    </row>
    <row r="238" s="187" customFormat="true" ht="12" hidden="false" customHeight="false" outlineLevel="0" collapsed="false">
      <c r="B238" s="188"/>
      <c r="D238" s="180" t="s">
        <v>174</v>
      </c>
      <c r="E238" s="189"/>
      <c r="F238" s="190" t="s">
        <v>12</v>
      </c>
      <c r="H238" s="191" t="n">
        <v>0.001</v>
      </c>
      <c r="I238" s="192"/>
      <c r="L238" s="188"/>
      <c r="M238" s="193"/>
      <c r="N238" s="194"/>
      <c r="O238" s="194"/>
      <c r="P238" s="194"/>
      <c r="Q238" s="194"/>
      <c r="R238" s="194"/>
      <c r="S238" s="194"/>
      <c r="T238" s="194"/>
      <c r="U238" s="195"/>
      <c r="AT238" s="189" t="s">
        <v>174</v>
      </c>
      <c r="AU238" s="189" t="s">
        <v>83</v>
      </c>
      <c r="AV238" s="187" t="s">
        <v>83</v>
      </c>
      <c r="AW238" s="187" t="s">
        <v>176</v>
      </c>
      <c r="AX238" s="187" t="s">
        <v>73</v>
      </c>
      <c r="AY238" s="189" t="s">
        <v>165</v>
      </c>
    </row>
    <row r="239" s="196" customFormat="true" ht="12" hidden="false" customHeight="false" outlineLevel="0" collapsed="false">
      <c r="B239" s="197"/>
      <c r="D239" s="180" t="s">
        <v>174</v>
      </c>
      <c r="E239" s="198"/>
      <c r="F239" s="199" t="s">
        <v>178</v>
      </c>
      <c r="H239" s="200" t="n">
        <v>0.001</v>
      </c>
      <c r="I239" s="201"/>
      <c r="L239" s="197"/>
      <c r="M239" s="202"/>
      <c r="N239" s="203"/>
      <c r="O239" s="203"/>
      <c r="P239" s="203"/>
      <c r="Q239" s="203"/>
      <c r="R239" s="203"/>
      <c r="S239" s="203"/>
      <c r="T239" s="203"/>
      <c r="U239" s="204"/>
      <c r="AT239" s="198" t="s">
        <v>174</v>
      </c>
      <c r="AU239" s="198" t="s">
        <v>83</v>
      </c>
      <c r="AV239" s="196" t="s">
        <v>172</v>
      </c>
      <c r="AW239" s="196" t="s">
        <v>176</v>
      </c>
      <c r="AX239" s="196" t="s">
        <v>81</v>
      </c>
      <c r="AY239" s="198" t="s">
        <v>165</v>
      </c>
    </row>
    <row r="240" s="22" customFormat="true" ht="48" hidden="false" customHeight="true" outlineLevel="0" collapsed="false">
      <c r="B240" s="164"/>
      <c r="C240" s="165" t="s">
        <v>491</v>
      </c>
      <c r="D240" s="165" t="s">
        <v>167</v>
      </c>
      <c r="E240" s="166" t="s">
        <v>4116</v>
      </c>
      <c r="F240" s="167" t="s">
        <v>4117</v>
      </c>
      <c r="G240" s="168" t="s">
        <v>265</v>
      </c>
      <c r="H240" s="169" t="n">
        <v>0.002</v>
      </c>
      <c r="I240" s="170"/>
      <c r="J240" s="171" t="n">
        <f aca="false">ROUND(I240*H240,2)</f>
        <v>0</v>
      </c>
      <c r="K240" s="167" t="s">
        <v>171</v>
      </c>
      <c r="L240" s="23"/>
      <c r="M240" s="226"/>
      <c r="N240" s="227" t="s">
        <v>44</v>
      </c>
      <c r="O240" s="228"/>
      <c r="P240" s="229" t="n">
        <f aca="false">O240*H240</f>
        <v>0</v>
      </c>
      <c r="Q240" s="229" t="n">
        <v>0</v>
      </c>
      <c r="R240" s="229" t="n">
        <f aca="false">Q240*H240</f>
        <v>0</v>
      </c>
      <c r="S240" s="229" t="n">
        <v>0</v>
      </c>
      <c r="T240" s="229" t="n">
        <f aca="false">S240*H240</f>
        <v>0</v>
      </c>
      <c r="U240" s="230"/>
      <c r="AR240" s="176" t="s">
        <v>273</v>
      </c>
      <c r="AT240" s="176" t="s">
        <v>167</v>
      </c>
      <c r="AU240" s="176" t="s">
        <v>83</v>
      </c>
      <c r="AY240" s="3" t="s">
        <v>165</v>
      </c>
      <c r="BE240" s="177" t="n">
        <f aca="false">IF(N240="základní",J240,0)</f>
        <v>0</v>
      </c>
      <c r="BF240" s="177" t="n">
        <f aca="false">IF(N240="snížená",J240,0)</f>
        <v>0</v>
      </c>
      <c r="BG240" s="177" t="n">
        <f aca="false">IF(N240="zákl. přenesená",J240,0)</f>
        <v>0</v>
      </c>
      <c r="BH240" s="177" t="n">
        <f aca="false">IF(N240="sníž. přenesená",J240,0)</f>
        <v>0</v>
      </c>
      <c r="BI240" s="177" t="n">
        <f aca="false">IF(N240="nulová",J240,0)</f>
        <v>0</v>
      </c>
      <c r="BJ240" s="3" t="s">
        <v>81</v>
      </c>
      <c r="BK240" s="177" t="n">
        <f aca="false">ROUND(I240*H240,2)</f>
        <v>0</v>
      </c>
      <c r="BL240" s="3" t="s">
        <v>273</v>
      </c>
      <c r="BM240" s="176" t="s">
        <v>4307</v>
      </c>
    </row>
    <row r="241" s="22" customFormat="true" ht="7" hidden="false" customHeight="true" outlineLevel="0" collapsed="false">
      <c r="B241" s="38"/>
      <c r="C241" s="39"/>
      <c r="D241" s="39"/>
      <c r="E241" s="39"/>
      <c r="F241" s="39"/>
      <c r="G241" s="39"/>
      <c r="H241" s="39"/>
      <c r="I241" s="122"/>
      <c r="J241" s="39"/>
      <c r="K241" s="39"/>
      <c r="L241" s="23"/>
    </row>
  </sheetData>
  <sheetProtection algorithmName="SHA-512" hashValue="DP6tBBVkX0U8RZrStGu7F6kIFt/cXaFLDu+7XGhr9IEpSFKfitFp+TtBCWkhp/bqlU8VOovlk1cKcFH7HSRmXQ==" saltValue="EyvHQnnEX7Q8bRPOQc/fzw==" spinCount="100000" sheet="true" objects="true" scenarios="true"/>
  <autoFilter ref="C87:K240"/>
  <mergeCells count="9">
    <mergeCell ref="L2:V2"/>
    <mergeCell ref="E7:H7"/>
    <mergeCell ref="E9:H9"/>
    <mergeCell ref="E18:H18"/>
    <mergeCell ref="E27:H27"/>
    <mergeCell ref="E48:H48"/>
    <mergeCell ref="E50:H50"/>
    <mergeCell ref="E78:H78"/>
    <mergeCell ref="E80:H80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10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" activeCellId="0" sqref="E2"/>
    </sheetView>
  </sheetViews>
  <sheetFormatPr defaultColWidth="8.76953125" defaultRowHeight="11" zeroHeight="false" outlineLevelRow="0" outlineLevelCol="0"/>
  <cols>
    <col collapsed="false" customWidth="true" hidden="false" outlineLevel="0" max="1" min="1" style="0" width="8.25"/>
    <col collapsed="false" customWidth="true" hidden="false" outlineLevel="0" max="2" min="2" style="0" width="1.75"/>
    <col collapsed="false" customWidth="true" hidden="false" outlineLevel="0" max="4" min="3" style="0" width="4.25"/>
    <col collapsed="false" customWidth="true" hidden="false" outlineLevel="0" max="5" min="5" style="0" width="17.25"/>
    <col collapsed="false" customWidth="true" hidden="false" outlineLevel="0" max="6" min="6" style="0" width="50.75"/>
    <col collapsed="false" customWidth="true" hidden="false" outlineLevel="0" max="7" min="7" style="0" width="7"/>
    <col collapsed="false" customWidth="true" hidden="false" outlineLevel="0" max="8" min="8" style="0" width="11.5"/>
    <col collapsed="false" customWidth="true" hidden="false" outlineLevel="0" max="9" min="9" style="95" width="20.25"/>
    <col collapsed="false" customWidth="true" hidden="false" outlineLevel="0" max="11" min="10" style="0" width="20.25"/>
    <col collapsed="false" customWidth="true" hidden="false" outlineLevel="0" max="12" min="12" style="0" width="9.25"/>
    <col collapsed="false" customWidth="true" hidden="true" outlineLevel="0" max="13" min="13" style="0" width="10.75"/>
    <col collapsed="false" customWidth="true" hidden="true" outlineLevel="0" max="14" min="14" style="0" width="9.25"/>
    <col collapsed="false" customWidth="true" hidden="true" outlineLevel="0" max="21" min="15" style="0" width="14.25"/>
    <col collapsed="false" customWidth="true" hidden="false" outlineLevel="0" max="22" min="22" style="0" width="12.25"/>
    <col collapsed="false" customWidth="true" hidden="false" outlineLevel="0" max="23" min="23" style="0" width="16.25"/>
    <col collapsed="false" customWidth="true" hidden="false" outlineLevel="0" max="24" min="24" style="0" width="12.25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5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5"/>
    <col collapsed="false" customWidth="true" hidden="true" outlineLevel="0" max="65" min="44" style="0" width="9.25"/>
  </cols>
  <sheetData>
    <row r="2" customFormat="false" ht="37" hidden="false" customHeight="true" outlineLevel="0" collapsed="false"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107</v>
      </c>
    </row>
    <row r="3" customFormat="false" ht="7" hidden="false" customHeight="true" outlineLevel="0" collapsed="false">
      <c r="B3" s="4"/>
      <c r="C3" s="5"/>
      <c r="D3" s="5"/>
      <c r="E3" s="5"/>
      <c r="F3" s="5"/>
      <c r="G3" s="5"/>
      <c r="H3" s="5"/>
      <c r="I3" s="96"/>
      <c r="J3" s="5"/>
      <c r="K3" s="5"/>
      <c r="L3" s="6"/>
      <c r="AT3" s="3" t="s">
        <v>83</v>
      </c>
    </row>
    <row r="4" customFormat="false" ht="25" hidden="false" customHeight="true" outlineLevel="0" collapsed="false">
      <c r="B4" s="6"/>
      <c r="D4" s="7" t="s">
        <v>108</v>
      </c>
      <c r="L4" s="6"/>
      <c r="M4" s="97" t="s">
        <v>10</v>
      </c>
      <c r="AT4" s="3" t="s">
        <v>3</v>
      </c>
    </row>
    <row r="5" customFormat="false" ht="7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16</v>
      </c>
      <c r="L6" s="6"/>
    </row>
    <row r="7" customFormat="false" ht="16.5" hidden="false" customHeight="true" outlineLevel="0" collapsed="false">
      <c r="B7" s="6"/>
      <c r="E7" s="98" t="str">
        <f aca="false">'Rekapitulace stavby'!K6</f>
        <v>Rekonstrukce MŠ Štěpánov</v>
      </c>
      <c r="F7" s="98"/>
      <c r="G7" s="98"/>
      <c r="H7" s="98"/>
      <c r="L7" s="6"/>
    </row>
    <row r="8" s="22" customFormat="true" ht="12" hidden="false" customHeight="true" outlineLevel="0" collapsed="false">
      <c r="B8" s="23"/>
      <c r="D8" s="15" t="s">
        <v>109</v>
      </c>
      <c r="I8" s="99"/>
      <c r="L8" s="23"/>
    </row>
    <row r="9" s="22" customFormat="true" ht="37" hidden="false" customHeight="true" outlineLevel="0" collapsed="false">
      <c r="B9" s="23"/>
      <c r="E9" s="100" t="s">
        <v>4308</v>
      </c>
      <c r="F9" s="100"/>
      <c r="G9" s="100"/>
      <c r="H9" s="100"/>
      <c r="I9" s="99"/>
      <c r="L9" s="23"/>
    </row>
    <row r="10" s="22" customFormat="true" ht="11" hidden="false" customHeight="false" outlineLevel="0" collapsed="false">
      <c r="B10" s="23"/>
      <c r="I10" s="99"/>
      <c r="L10" s="23"/>
    </row>
    <row r="11" s="22" customFormat="true" ht="12" hidden="false" customHeight="true" outlineLevel="0" collapsed="false">
      <c r="B11" s="23"/>
      <c r="D11" s="15" t="s">
        <v>18</v>
      </c>
      <c r="F11" s="16" t="s">
        <v>19</v>
      </c>
      <c r="I11" s="101" t="s">
        <v>20</v>
      </c>
      <c r="J11" s="16"/>
      <c r="L11" s="23"/>
    </row>
    <row r="12" s="22" customFormat="true" ht="12" hidden="false" customHeight="true" outlineLevel="0" collapsed="false">
      <c r="B12" s="23"/>
      <c r="D12" s="15" t="s">
        <v>21</v>
      </c>
      <c r="F12" s="16" t="s">
        <v>22</v>
      </c>
      <c r="I12" s="101" t="s">
        <v>23</v>
      </c>
      <c r="J12" s="102" t="str">
        <f aca="false">'Rekapitulace stavby'!AN8</f>
        <v>30. 3. 2020</v>
      </c>
      <c r="L12" s="23"/>
    </row>
    <row r="13" s="22" customFormat="true" ht="11" hidden="false" customHeight="true" outlineLevel="0" collapsed="false">
      <c r="B13" s="23"/>
      <c r="I13" s="99"/>
      <c r="L13" s="23"/>
    </row>
    <row r="14" s="22" customFormat="true" ht="12" hidden="false" customHeight="true" outlineLevel="0" collapsed="false">
      <c r="B14" s="23"/>
      <c r="D14" s="15" t="s">
        <v>25</v>
      </c>
      <c r="I14" s="101" t="s">
        <v>26</v>
      </c>
      <c r="J14" s="16" t="s">
        <v>27</v>
      </c>
      <c r="L14" s="23"/>
    </row>
    <row r="15" s="22" customFormat="true" ht="18" hidden="false" customHeight="true" outlineLevel="0" collapsed="false">
      <c r="B15" s="23"/>
      <c r="E15" s="16" t="s">
        <v>28</v>
      </c>
      <c r="I15" s="101" t="s">
        <v>29</v>
      </c>
      <c r="J15" s="16" t="s">
        <v>30</v>
      </c>
      <c r="L15" s="23"/>
    </row>
    <row r="16" s="22" customFormat="true" ht="7" hidden="false" customHeight="true" outlineLevel="0" collapsed="false">
      <c r="B16" s="23"/>
      <c r="I16" s="99"/>
      <c r="L16" s="23"/>
    </row>
    <row r="17" s="22" customFormat="true" ht="12" hidden="false" customHeight="true" outlineLevel="0" collapsed="false">
      <c r="B17" s="23"/>
      <c r="D17" s="15" t="s">
        <v>31</v>
      </c>
      <c r="I17" s="101" t="s">
        <v>26</v>
      </c>
      <c r="J17" s="17" t="str">
        <f aca="false">'Rekapitulace stavby'!AN13</f>
        <v>Vyplň údaj</v>
      </c>
      <c r="L17" s="23"/>
    </row>
    <row r="18" s="22" customFormat="true" ht="18" hidden="false" customHeight="true" outlineLevel="0" collapsed="false">
      <c r="B18" s="23"/>
      <c r="E18" s="103" t="str">
        <f aca="false">'Rekapitulace stavby'!E14</f>
        <v>Vyplň údaj</v>
      </c>
      <c r="F18" s="103"/>
      <c r="G18" s="103"/>
      <c r="H18" s="103"/>
      <c r="I18" s="101" t="s">
        <v>29</v>
      </c>
      <c r="J18" s="17" t="str">
        <f aca="false">'Rekapitulace stavby'!AN14</f>
        <v>Vyplň údaj</v>
      </c>
      <c r="L18" s="23"/>
    </row>
    <row r="19" s="22" customFormat="true" ht="7" hidden="false" customHeight="true" outlineLevel="0" collapsed="false">
      <c r="B19" s="23"/>
      <c r="I19" s="99"/>
      <c r="L19" s="23"/>
    </row>
    <row r="20" s="22" customFormat="true" ht="12" hidden="false" customHeight="true" outlineLevel="0" collapsed="false">
      <c r="B20" s="23"/>
      <c r="D20" s="15" t="s">
        <v>33</v>
      </c>
      <c r="I20" s="101" t="s">
        <v>26</v>
      </c>
      <c r="J20" s="16" t="s">
        <v>27</v>
      </c>
      <c r="L20" s="23"/>
    </row>
    <row r="21" s="22" customFormat="true" ht="18" hidden="false" customHeight="true" outlineLevel="0" collapsed="false">
      <c r="B21" s="23"/>
      <c r="E21" s="16" t="s">
        <v>34</v>
      </c>
      <c r="I21" s="101" t="s">
        <v>29</v>
      </c>
      <c r="J21" s="16" t="s">
        <v>30</v>
      </c>
      <c r="L21" s="23"/>
    </row>
    <row r="22" s="22" customFormat="true" ht="7" hidden="false" customHeight="true" outlineLevel="0" collapsed="false">
      <c r="B22" s="23"/>
      <c r="I22" s="99"/>
      <c r="L22" s="23"/>
    </row>
    <row r="23" s="22" customFormat="true" ht="12" hidden="false" customHeight="true" outlineLevel="0" collapsed="false">
      <c r="B23" s="23"/>
      <c r="D23" s="15" t="s">
        <v>35</v>
      </c>
      <c r="I23" s="101" t="s">
        <v>26</v>
      </c>
      <c r="J23" s="16" t="s">
        <v>27</v>
      </c>
      <c r="L23" s="23"/>
    </row>
    <row r="24" s="22" customFormat="true" ht="18" hidden="false" customHeight="true" outlineLevel="0" collapsed="false">
      <c r="B24" s="23"/>
      <c r="E24" s="16" t="s">
        <v>36</v>
      </c>
      <c r="I24" s="101" t="s">
        <v>29</v>
      </c>
      <c r="J24" s="16" t="s">
        <v>30</v>
      </c>
      <c r="L24" s="23"/>
    </row>
    <row r="25" s="22" customFormat="true" ht="7" hidden="false" customHeight="true" outlineLevel="0" collapsed="false">
      <c r="B25" s="23"/>
      <c r="I25" s="99"/>
      <c r="L25" s="23"/>
    </row>
    <row r="26" s="22" customFormat="true" ht="12" hidden="false" customHeight="true" outlineLevel="0" collapsed="false">
      <c r="B26" s="23"/>
      <c r="D26" s="15" t="s">
        <v>37</v>
      </c>
      <c r="I26" s="99"/>
      <c r="L26" s="23"/>
    </row>
    <row r="27" s="104" customFormat="true" ht="16.5" hidden="false" customHeight="true" outlineLevel="0" collapsed="false">
      <c r="B27" s="105"/>
      <c r="E27" s="20" t="s">
        <v>111</v>
      </c>
      <c r="F27" s="20"/>
      <c r="G27" s="20"/>
      <c r="H27" s="20"/>
      <c r="I27" s="106"/>
      <c r="L27" s="105"/>
    </row>
    <row r="28" s="22" customFormat="true" ht="7" hidden="false" customHeight="true" outlineLevel="0" collapsed="false">
      <c r="B28" s="23"/>
      <c r="I28" s="99"/>
      <c r="L28" s="23"/>
    </row>
    <row r="29" s="22" customFormat="true" ht="7" hidden="false" customHeight="true" outlineLevel="0" collapsed="false">
      <c r="B29" s="23"/>
      <c r="D29" s="52"/>
      <c r="E29" s="52"/>
      <c r="F29" s="52"/>
      <c r="G29" s="52"/>
      <c r="H29" s="52"/>
      <c r="I29" s="107"/>
      <c r="J29" s="52"/>
      <c r="K29" s="52"/>
      <c r="L29" s="23"/>
    </row>
    <row r="30" s="22" customFormat="true" ht="25.25" hidden="false" customHeight="true" outlineLevel="0" collapsed="false">
      <c r="B30" s="23"/>
      <c r="D30" s="108" t="s">
        <v>39</v>
      </c>
      <c r="I30" s="99"/>
      <c r="J30" s="109" t="n">
        <f aca="false">ROUND(J83, 2)</f>
        <v>0</v>
      </c>
      <c r="L30" s="23"/>
    </row>
    <row r="31" s="22" customFormat="true" ht="7" hidden="false" customHeight="true" outlineLevel="0" collapsed="false">
      <c r="B31" s="23"/>
      <c r="D31" s="52"/>
      <c r="E31" s="52"/>
      <c r="F31" s="52"/>
      <c r="G31" s="52"/>
      <c r="H31" s="52"/>
      <c r="I31" s="107"/>
      <c r="J31" s="52"/>
      <c r="K31" s="52"/>
      <c r="L31" s="23"/>
    </row>
    <row r="32" s="22" customFormat="true" ht="14.5" hidden="false" customHeight="true" outlineLevel="0" collapsed="false">
      <c r="B32" s="23"/>
      <c r="F32" s="110" t="s">
        <v>41</v>
      </c>
      <c r="I32" s="111" t="s">
        <v>40</v>
      </c>
      <c r="J32" s="110" t="s">
        <v>42</v>
      </c>
      <c r="L32" s="23"/>
    </row>
    <row r="33" s="22" customFormat="true" ht="14.5" hidden="false" customHeight="true" outlineLevel="0" collapsed="false">
      <c r="B33" s="23"/>
      <c r="D33" s="112" t="s">
        <v>43</v>
      </c>
      <c r="E33" s="15" t="s">
        <v>44</v>
      </c>
      <c r="F33" s="113" t="n">
        <f aca="false">ROUND((SUM(BE83:BE106)),  2)</f>
        <v>0</v>
      </c>
      <c r="I33" s="114" t="n">
        <v>0.21</v>
      </c>
      <c r="J33" s="113" t="n">
        <f aca="false">ROUND(((SUM(BE83:BE106))*I33),  2)</f>
        <v>0</v>
      </c>
      <c r="L33" s="23"/>
    </row>
    <row r="34" s="22" customFormat="true" ht="14.5" hidden="false" customHeight="true" outlineLevel="0" collapsed="false">
      <c r="B34" s="23"/>
      <c r="E34" s="15" t="s">
        <v>45</v>
      </c>
      <c r="F34" s="113" t="n">
        <f aca="false">ROUND((SUM(BF83:BF106)),  2)</f>
        <v>0</v>
      </c>
      <c r="I34" s="114" t="n">
        <v>0.15</v>
      </c>
      <c r="J34" s="113" t="n">
        <f aca="false">ROUND(((SUM(BF83:BF106))*I34),  2)</f>
        <v>0</v>
      </c>
      <c r="L34" s="23"/>
    </row>
    <row r="35" s="22" customFormat="true" ht="14.5" hidden="true" customHeight="true" outlineLevel="0" collapsed="false">
      <c r="B35" s="23"/>
      <c r="E35" s="15" t="s">
        <v>46</v>
      </c>
      <c r="F35" s="113" t="n">
        <f aca="false">ROUND((SUM(BG83:BG106)),  2)</f>
        <v>0</v>
      </c>
      <c r="I35" s="114" t="n">
        <v>0.21</v>
      </c>
      <c r="J35" s="113" t="n">
        <f aca="false">0</f>
        <v>0</v>
      </c>
      <c r="L35" s="23"/>
    </row>
    <row r="36" s="22" customFormat="true" ht="14.5" hidden="true" customHeight="true" outlineLevel="0" collapsed="false">
      <c r="B36" s="23"/>
      <c r="E36" s="15" t="s">
        <v>47</v>
      </c>
      <c r="F36" s="113" t="n">
        <f aca="false">ROUND((SUM(BH83:BH106)),  2)</f>
        <v>0</v>
      </c>
      <c r="I36" s="114" t="n">
        <v>0.15</v>
      </c>
      <c r="J36" s="113" t="n">
        <f aca="false">0</f>
        <v>0</v>
      </c>
      <c r="L36" s="23"/>
    </row>
    <row r="37" s="22" customFormat="true" ht="14.5" hidden="true" customHeight="true" outlineLevel="0" collapsed="false">
      <c r="B37" s="23"/>
      <c r="E37" s="15" t="s">
        <v>48</v>
      </c>
      <c r="F37" s="113" t="n">
        <f aca="false">ROUND((SUM(BI83:BI106)),  2)</f>
        <v>0</v>
      </c>
      <c r="I37" s="114" t="n">
        <v>0</v>
      </c>
      <c r="J37" s="113" t="n">
        <f aca="false">0</f>
        <v>0</v>
      </c>
      <c r="L37" s="23"/>
    </row>
    <row r="38" s="22" customFormat="true" ht="7" hidden="false" customHeight="true" outlineLevel="0" collapsed="false">
      <c r="B38" s="23"/>
      <c r="I38" s="99"/>
      <c r="L38" s="23"/>
    </row>
    <row r="39" s="22" customFormat="true" ht="25.25" hidden="false" customHeight="true" outlineLevel="0" collapsed="false">
      <c r="B39" s="23"/>
      <c r="C39" s="115"/>
      <c r="D39" s="116" t="s">
        <v>49</v>
      </c>
      <c r="E39" s="57"/>
      <c r="F39" s="57"/>
      <c r="G39" s="117" t="s">
        <v>50</v>
      </c>
      <c r="H39" s="118" t="s">
        <v>51</v>
      </c>
      <c r="I39" s="119"/>
      <c r="J39" s="120" t="n">
        <f aca="false">SUM(J30:J37)</f>
        <v>0</v>
      </c>
      <c r="K39" s="121"/>
      <c r="L39" s="23"/>
    </row>
    <row r="40" s="22" customFormat="true" ht="14.5" hidden="false" customHeight="true" outlineLevel="0" collapsed="false">
      <c r="B40" s="38"/>
      <c r="C40" s="39"/>
      <c r="D40" s="39"/>
      <c r="E40" s="39"/>
      <c r="F40" s="39"/>
      <c r="G40" s="39"/>
      <c r="H40" s="39"/>
      <c r="I40" s="122"/>
      <c r="J40" s="39"/>
      <c r="K40" s="39"/>
      <c r="L40" s="23"/>
    </row>
    <row r="44" s="22" customFormat="true" ht="7" hidden="false" customHeight="true" outlineLevel="0" collapsed="false">
      <c r="B44" s="40"/>
      <c r="C44" s="41"/>
      <c r="D44" s="41"/>
      <c r="E44" s="41"/>
      <c r="F44" s="41"/>
      <c r="G44" s="41"/>
      <c r="H44" s="41"/>
      <c r="I44" s="123"/>
      <c r="J44" s="41"/>
      <c r="K44" s="41"/>
      <c r="L44" s="23"/>
    </row>
    <row r="45" s="22" customFormat="true" ht="25" hidden="false" customHeight="true" outlineLevel="0" collapsed="false">
      <c r="B45" s="23"/>
      <c r="C45" s="7" t="s">
        <v>112</v>
      </c>
      <c r="I45" s="99"/>
      <c r="L45" s="23"/>
    </row>
    <row r="46" s="22" customFormat="true" ht="7" hidden="false" customHeight="true" outlineLevel="0" collapsed="false">
      <c r="B46" s="23"/>
      <c r="I46" s="99"/>
      <c r="L46" s="23"/>
    </row>
    <row r="47" s="22" customFormat="true" ht="12" hidden="false" customHeight="true" outlineLevel="0" collapsed="false">
      <c r="B47" s="23"/>
      <c r="C47" s="15" t="s">
        <v>16</v>
      </c>
      <c r="I47" s="99"/>
      <c r="L47" s="23"/>
    </row>
    <row r="48" s="22" customFormat="true" ht="16.5" hidden="false" customHeight="true" outlineLevel="0" collapsed="false">
      <c r="B48" s="23"/>
      <c r="E48" s="98" t="str">
        <f aca="false">E7</f>
        <v>Rekonstrukce MŠ Štěpánov</v>
      </c>
      <c r="F48" s="98"/>
      <c r="G48" s="98"/>
      <c r="H48" s="98"/>
      <c r="I48" s="99"/>
      <c r="L48" s="23"/>
    </row>
    <row r="49" s="22" customFormat="true" ht="12" hidden="false" customHeight="true" outlineLevel="0" collapsed="false">
      <c r="B49" s="23"/>
      <c r="C49" s="15" t="s">
        <v>109</v>
      </c>
      <c r="I49" s="99"/>
      <c r="L49" s="23"/>
    </row>
    <row r="50" s="22" customFormat="true" ht="16.5" hidden="false" customHeight="true" outlineLevel="0" collapsed="false">
      <c r="B50" s="23"/>
      <c r="E50" s="100" t="str">
        <f aca="false">E9</f>
        <v>9-12 - VRN</v>
      </c>
      <c r="F50" s="100"/>
      <c r="G50" s="100"/>
      <c r="H50" s="100"/>
      <c r="I50" s="99"/>
      <c r="L50" s="23"/>
    </row>
    <row r="51" s="22" customFormat="true" ht="7" hidden="false" customHeight="true" outlineLevel="0" collapsed="false">
      <c r="B51" s="23"/>
      <c r="I51" s="99"/>
      <c r="L51" s="23"/>
    </row>
    <row r="52" s="22" customFormat="true" ht="12" hidden="false" customHeight="true" outlineLevel="0" collapsed="false">
      <c r="B52" s="23"/>
      <c r="C52" s="15" t="s">
        <v>21</v>
      </c>
      <c r="F52" s="16" t="str">
        <f aca="false">F12</f>
        <v>Štěpánov</v>
      </c>
      <c r="I52" s="101" t="s">
        <v>23</v>
      </c>
      <c r="J52" s="102" t="str">
        <f aca="false">IF(J12="","",J12)</f>
        <v>30. 3. 2020</v>
      </c>
      <c r="L52" s="23"/>
    </row>
    <row r="53" s="22" customFormat="true" ht="7" hidden="false" customHeight="true" outlineLevel="0" collapsed="false">
      <c r="B53" s="23"/>
      <c r="I53" s="99"/>
      <c r="L53" s="23"/>
    </row>
    <row r="54" s="22" customFormat="true" ht="28" hidden="false" customHeight="true" outlineLevel="0" collapsed="false">
      <c r="B54" s="23"/>
      <c r="C54" s="15" t="s">
        <v>25</v>
      </c>
      <c r="F54" s="16" t="str">
        <f aca="false">E15</f>
        <v>Obec Štěpánov, Horní 444/7, Štěpánov</v>
      </c>
      <c r="I54" s="101" t="s">
        <v>33</v>
      </c>
      <c r="J54" s="124" t="str">
        <f aca="false">E21</f>
        <v>SPZ DESIGN, s.r.o</v>
      </c>
      <c r="L54" s="23"/>
    </row>
    <row r="55" s="22" customFormat="true" ht="15.25" hidden="false" customHeight="true" outlineLevel="0" collapsed="false">
      <c r="B55" s="23"/>
      <c r="C55" s="15" t="s">
        <v>31</v>
      </c>
      <c r="F55" s="16" t="str">
        <f aca="false">IF(E18="","",E18)</f>
        <v>Vyplň údaj</v>
      </c>
      <c r="I55" s="101" t="s">
        <v>35</v>
      </c>
      <c r="J55" s="124" t="str">
        <f aca="false">E24</f>
        <v>Ing.Zavadil</v>
      </c>
      <c r="L55" s="23"/>
    </row>
    <row r="56" s="22" customFormat="true" ht="10.25" hidden="false" customHeight="true" outlineLevel="0" collapsed="false">
      <c r="B56" s="23"/>
      <c r="I56" s="99"/>
      <c r="L56" s="23"/>
    </row>
    <row r="57" s="22" customFormat="true" ht="29.25" hidden="false" customHeight="true" outlineLevel="0" collapsed="false">
      <c r="B57" s="23"/>
      <c r="C57" s="125" t="s">
        <v>113</v>
      </c>
      <c r="D57" s="115"/>
      <c r="E57" s="115"/>
      <c r="F57" s="115"/>
      <c r="G57" s="115"/>
      <c r="H57" s="115"/>
      <c r="I57" s="126"/>
      <c r="J57" s="127" t="s">
        <v>114</v>
      </c>
      <c r="K57" s="115"/>
      <c r="L57" s="23"/>
    </row>
    <row r="58" s="22" customFormat="true" ht="10.25" hidden="false" customHeight="true" outlineLevel="0" collapsed="false">
      <c r="B58" s="23"/>
      <c r="I58" s="99"/>
      <c r="L58" s="23"/>
    </row>
    <row r="59" s="22" customFormat="true" ht="23" hidden="false" customHeight="true" outlineLevel="0" collapsed="false">
      <c r="B59" s="23"/>
      <c r="C59" s="128" t="s">
        <v>71</v>
      </c>
      <c r="I59" s="99"/>
      <c r="J59" s="109" t="n">
        <f aca="false">J83</f>
        <v>0</v>
      </c>
      <c r="L59" s="23"/>
      <c r="AU59" s="3" t="s">
        <v>115</v>
      </c>
    </row>
    <row r="60" s="129" customFormat="true" ht="25" hidden="false" customHeight="true" outlineLevel="0" collapsed="false">
      <c r="B60" s="130"/>
      <c r="D60" s="131" t="s">
        <v>4309</v>
      </c>
      <c r="E60" s="132"/>
      <c r="F60" s="132"/>
      <c r="G60" s="132"/>
      <c r="H60" s="132"/>
      <c r="I60" s="133"/>
      <c r="J60" s="134" t="n">
        <f aca="false">J84</f>
        <v>0</v>
      </c>
      <c r="L60" s="130"/>
    </row>
    <row r="61" s="129" customFormat="true" ht="25" hidden="false" customHeight="true" outlineLevel="0" collapsed="false">
      <c r="B61" s="130"/>
      <c r="D61" s="131" t="s">
        <v>4310</v>
      </c>
      <c r="E61" s="132"/>
      <c r="F61" s="132"/>
      <c r="G61" s="132"/>
      <c r="H61" s="132"/>
      <c r="I61" s="133"/>
      <c r="J61" s="134" t="n">
        <f aca="false">J85</f>
        <v>0</v>
      </c>
      <c r="L61" s="130"/>
    </row>
    <row r="62" s="129" customFormat="true" ht="25" hidden="false" customHeight="true" outlineLevel="0" collapsed="false">
      <c r="B62" s="130"/>
      <c r="D62" s="131" t="s">
        <v>4311</v>
      </c>
      <c r="E62" s="132"/>
      <c r="F62" s="132"/>
      <c r="G62" s="132"/>
      <c r="H62" s="132"/>
      <c r="I62" s="133"/>
      <c r="J62" s="134" t="n">
        <f aca="false">J91</f>
        <v>0</v>
      </c>
      <c r="L62" s="130"/>
    </row>
    <row r="63" s="129" customFormat="true" ht="25" hidden="false" customHeight="true" outlineLevel="0" collapsed="false">
      <c r="B63" s="130"/>
      <c r="D63" s="131" t="s">
        <v>4312</v>
      </c>
      <c r="E63" s="132"/>
      <c r="F63" s="132"/>
      <c r="G63" s="132"/>
      <c r="H63" s="132"/>
      <c r="I63" s="133"/>
      <c r="J63" s="134" t="n">
        <f aca="false">J101</f>
        <v>0</v>
      </c>
      <c r="L63" s="130"/>
    </row>
    <row r="64" s="22" customFormat="true" ht="21.75" hidden="false" customHeight="true" outlineLevel="0" collapsed="false">
      <c r="B64" s="23"/>
      <c r="I64" s="99"/>
      <c r="L64" s="23"/>
    </row>
    <row r="65" s="22" customFormat="true" ht="7" hidden="false" customHeight="true" outlineLevel="0" collapsed="false">
      <c r="B65" s="38"/>
      <c r="C65" s="39"/>
      <c r="D65" s="39"/>
      <c r="E65" s="39"/>
      <c r="F65" s="39"/>
      <c r="G65" s="39"/>
      <c r="H65" s="39"/>
      <c r="I65" s="122"/>
      <c r="J65" s="39"/>
      <c r="K65" s="39"/>
      <c r="L65" s="23"/>
    </row>
    <row r="69" s="22" customFormat="true" ht="7" hidden="false" customHeight="true" outlineLevel="0" collapsed="false">
      <c r="B69" s="40"/>
      <c r="C69" s="41"/>
      <c r="D69" s="41"/>
      <c r="E69" s="41"/>
      <c r="F69" s="41"/>
      <c r="G69" s="41"/>
      <c r="H69" s="41"/>
      <c r="I69" s="123"/>
      <c r="J69" s="41"/>
      <c r="K69" s="41"/>
      <c r="L69" s="23"/>
    </row>
    <row r="70" s="22" customFormat="true" ht="25" hidden="false" customHeight="true" outlineLevel="0" collapsed="false">
      <c r="B70" s="23"/>
      <c r="C70" s="7" t="s">
        <v>149</v>
      </c>
      <c r="I70" s="99"/>
      <c r="L70" s="23"/>
    </row>
    <row r="71" s="22" customFormat="true" ht="7" hidden="false" customHeight="true" outlineLevel="0" collapsed="false">
      <c r="B71" s="23"/>
      <c r="I71" s="99"/>
      <c r="L71" s="23"/>
    </row>
    <row r="72" s="22" customFormat="true" ht="12" hidden="false" customHeight="true" outlineLevel="0" collapsed="false">
      <c r="B72" s="23"/>
      <c r="C72" s="15" t="s">
        <v>16</v>
      </c>
      <c r="I72" s="99"/>
      <c r="L72" s="23"/>
    </row>
    <row r="73" s="22" customFormat="true" ht="16.5" hidden="false" customHeight="true" outlineLevel="0" collapsed="false">
      <c r="B73" s="23"/>
      <c r="E73" s="98" t="str">
        <f aca="false">E7</f>
        <v>Rekonstrukce MŠ Štěpánov</v>
      </c>
      <c r="F73" s="98"/>
      <c r="G73" s="98"/>
      <c r="H73" s="98"/>
      <c r="I73" s="99"/>
      <c r="L73" s="23"/>
    </row>
    <row r="74" s="22" customFormat="true" ht="12" hidden="false" customHeight="true" outlineLevel="0" collapsed="false">
      <c r="B74" s="23"/>
      <c r="C74" s="15" t="s">
        <v>109</v>
      </c>
      <c r="I74" s="99"/>
      <c r="L74" s="23"/>
    </row>
    <row r="75" s="22" customFormat="true" ht="16.5" hidden="false" customHeight="true" outlineLevel="0" collapsed="false">
      <c r="B75" s="23"/>
      <c r="E75" s="100" t="str">
        <f aca="false">E9</f>
        <v>9-12 - VRN</v>
      </c>
      <c r="F75" s="100"/>
      <c r="G75" s="100"/>
      <c r="H75" s="100"/>
      <c r="I75" s="99"/>
      <c r="L75" s="23"/>
    </row>
    <row r="76" s="22" customFormat="true" ht="7" hidden="false" customHeight="true" outlineLevel="0" collapsed="false">
      <c r="B76" s="23"/>
      <c r="I76" s="99"/>
      <c r="L76" s="23"/>
    </row>
    <row r="77" s="22" customFormat="true" ht="12" hidden="false" customHeight="true" outlineLevel="0" collapsed="false">
      <c r="B77" s="23"/>
      <c r="C77" s="15" t="s">
        <v>21</v>
      </c>
      <c r="F77" s="16" t="str">
        <f aca="false">F12</f>
        <v>Štěpánov</v>
      </c>
      <c r="I77" s="101" t="s">
        <v>23</v>
      </c>
      <c r="J77" s="102" t="str">
        <f aca="false">IF(J12="","",J12)</f>
        <v>30. 3. 2020</v>
      </c>
      <c r="L77" s="23"/>
    </row>
    <row r="78" s="22" customFormat="true" ht="7" hidden="false" customHeight="true" outlineLevel="0" collapsed="false">
      <c r="B78" s="23"/>
      <c r="I78" s="99"/>
      <c r="L78" s="23"/>
    </row>
    <row r="79" s="22" customFormat="true" ht="28" hidden="false" customHeight="true" outlineLevel="0" collapsed="false">
      <c r="B79" s="23"/>
      <c r="C79" s="15" t="s">
        <v>25</v>
      </c>
      <c r="F79" s="16" t="str">
        <f aca="false">E15</f>
        <v>Obec Štěpánov, Horní 444/7, Štěpánov</v>
      </c>
      <c r="I79" s="101" t="s">
        <v>33</v>
      </c>
      <c r="J79" s="124" t="str">
        <f aca="false">E21</f>
        <v>SPZ DESIGN, s.r.o</v>
      </c>
      <c r="L79" s="23"/>
    </row>
    <row r="80" s="22" customFormat="true" ht="15.25" hidden="false" customHeight="true" outlineLevel="0" collapsed="false">
      <c r="B80" s="23"/>
      <c r="C80" s="15" t="s">
        <v>31</v>
      </c>
      <c r="F80" s="16" t="str">
        <f aca="false">IF(E18="","",E18)</f>
        <v>Vyplň údaj</v>
      </c>
      <c r="I80" s="101" t="s">
        <v>35</v>
      </c>
      <c r="J80" s="124" t="str">
        <f aca="false">E24</f>
        <v>Ing.Zavadil</v>
      </c>
      <c r="L80" s="23"/>
    </row>
    <row r="81" s="22" customFormat="true" ht="10.25" hidden="false" customHeight="true" outlineLevel="0" collapsed="false">
      <c r="B81" s="23"/>
      <c r="I81" s="99"/>
      <c r="L81" s="23"/>
    </row>
    <row r="82" s="141" customFormat="true" ht="29.25" hidden="false" customHeight="true" outlineLevel="0" collapsed="false">
      <c r="B82" s="142"/>
      <c r="C82" s="143" t="s">
        <v>150</v>
      </c>
      <c r="D82" s="144" t="s">
        <v>58</v>
      </c>
      <c r="E82" s="144" t="s">
        <v>54</v>
      </c>
      <c r="F82" s="144" t="s">
        <v>55</v>
      </c>
      <c r="G82" s="144" t="s">
        <v>151</v>
      </c>
      <c r="H82" s="144" t="s">
        <v>152</v>
      </c>
      <c r="I82" s="145" t="s">
        <v>153</v>
      </c>
      <c r="J82" s="144" t="s">
        <v>114</v>
      </c>
      <c r="K82" s="146" t="s">
        <v>154</v>
      </c>
      <c r="L82" s="142"/>
      <c r="M82" s="61"/>
      <c r="N82" s="62" t="s">
        <v>43</v>
      </c>
      <c r="O82" s="62" t="s">
        <v>155</v>
      </c>
      <c r="P82" s="62" t="s">
        <v>156</v>
      </c>
      <c r="Q82" s="62" t="s">
        <v>157</v>
      </c>
      <c r="R82" s="62" t="s">
        <v>158</v>
      </c>
      <c r="S82" s="62" t="s">
        <v>159</v>
      </c>
      <c r="T82" s="62" t="s">
        <v>160</v>
      </c>
      <c r="U82" s="63" t="s">
        <v>161</v>
      </c>
    </row>
    <row r="83" s="22" customFormat="true" ht="23" hidden="false" customHeight="true" outlineLevel="0" collapsed="false">
      <c r="B83" s="23"/>
      <c r="C83" s="67" t="s">
        <v>162</v>
      </c>
      <c r="I83" s="99"/>
      <c r="J83" s="147" t="n">
        <f aca="false">BK83</f>
        <v>0</v>
      </c>
      <c r="L83" s="23"/>
      <c r="M83" s="64"/>
      <c r="N83" s="52"/>
      <c r="O83" s="52"/>
      <c r="P83" s="148" t="n">
        <f aca="false">P84+P85+P91+P101</f>
        <v>0</v>
      </c>
      <c r="Q83" s="52"/>
      <c r="R83" s="148" t="n">
        <f aca="false">R84+R85+R91+R101</f>
        <v>0</v>
      </c>
      <c r="S83" s="52"/>
      <c r="T83" s="148" t="n">
        <f aca="false">T84+T85+T91+T101</f>
        <v>0</v>
      </c>
      <c r="U83" s="53"/>
      <c r="AT83" s="3" t="s">
        <v>72</v>
      </c>
      <c r="AU83" s="3" t="s">
        <v>115</v>
      </c>
      <c r="BK83" s="149" t="n">
        <f aca="false">BK84+BK85+BK91+BK101</f>
        <v>0</v>
      </c>
    </row>
    <row r="84" s="150" customFormat="true" ht="26" hidden="false" customHeight="true" outlineLevel="0" collapsed="false">
      <c r="B84" s="151"/>
      <c r="D84" s="152" t="s">
        <v>72</v>
      </c>
      <c r="E84" s="153" t="s">
        <v>106</v>
      </c>
      <c r="F84" s="153" t="s">
        <v>4313</v>
      </c>
      <c r="I84" s="154"/>
      <c r="J84" s="155" t="n">
        <f aca="false">BK84</f>
        <v>0</v>
      </c>
      <c r="L84" s="151"/>
      <c r="M84" s="156"/>
      <c r="N84" s="157"/>
      <c r="O84" s="157"/>
      <c r="P84" s="158" t="n">
        <v>0</v>
      </c>
      <c r="Q84" s="157"/>
      <c r="R84" s="158" t="n">
        <v>0</v>
      </c>
      <c r="S84" s="157"/>
      <c r="T84" s="158" t="n">
        <v>0</v>
      </c>
      <c r="U84" s="159"/>
      <c r="AR84" s="152" t="s">
        <v>195</v>
      </c>
      <c r="AT84" s="160" t="s">
        <v>72</v>
      </c>
      <c r="AU84" s="160" t="s">
        <v>73</v>
      </c>
      <c r="AY84" s="152" t="s">
        <v>165</v>
      </c>
      <c r="BK84" s="161" t="n">
        <v>0</v>
      </c>
    </row>
    <row r="85" s="150" customFormat="true" ht="26" hidden="false" customHeight="true" outlineLevel="0" collapsed="false">
      <c r="B85" s="151"/>
      <c r="D85" s="152" t="s">
        <v>72</v>
      </c>
      <c r="E85" s="153" t="s">
        <v>4314</v>
      </c>
      <c r="F85" s="153" t="s">
        <v>4315</v>
      </c>
      <c r="I85" s="154"/>
      <c r="J85" s="155" t="n">
        <f aca="false">BK85</f>
        <v>0</v>
      </c>
      <c r="L85" s="151"/>
      <c r="M85" s="156"/>
      <c r="N85" s="157"/>
      <c r="O85" s="157"/>
      <c r="P85" s="158" t="n">
        <f aca="false">SUM(P86:P90)</f>
        <v>0</v>
      </c>
      <c r="Q85" s="157"/>
      <c r="R85" s="158" t="n">
        <f aca="false">SUM(R86:R90)</f>
        <v>0</v>
      </c>
      <c r="S85" s="157"/>
      <c r="T85" s="158" t="n">
        <f aca="false">SUM(T86:T90)</f>
        <v>0</v>
      </c>
      <c r="U85" s="159"/>
      <c r="AR85" s="152" t="s">
        <v>195</v>
      </c>
      <c r="AT85" s="160" t="s">
        <v>72</v>
      </c>
      <c r="AU85" s="160" t="s">
        <v>73</v>
      </c>
      <c r="AY85" s="152" t="s">
        <v>165</v>
      </c>
      <c r="BK85" s="161" t="n">
        <f aca="false">SUM(BK86:BK90)</f>
        <v>0</v>
      </c>
    </row>
    <row r="86" s="22" customFormat="true" ht="16.5" hidden="false" customHeight="true" outlineLevel="0" collapsed="false">
      <c r="B86" s="164"/>
      <c r="C86" s="165" t="s">
        <v>81</v>
      </c>
      <c r="D86" s="165" t="s">
        <v>167</v>
      </c>
      <c r="E86" s="166" t="s">
        <v>4316</v>
      </c>
      <c r="F86" s="167" t="s">
        <v>4317</v>
      </c>
      <c r="G86" s="168" t="s">
        <v>1908</v>
      </c>
      <c r="H86" s="169" t="n">
        <v>1</v>
      </c>
      <c r="I86" s="170"/>
      <c r="J86" s="171" t="n">
        <f aca="false">ROUND(I86*H86,2)</f>
        <v>0</v>
      </c>
      <c r="K86" s="167" t="s">
        <v>171</v>
      </c>
      <c r="L86" s="23"/>
      <c r="M86" s="172"/>
      <c r="N86" s="173" t="s">
        <v>44</v>
      </c>
      <c r="O86" s="54"/>
      <c r="P86" s="174" t="n">
        <f aca="false">O86*H86</f>
        <v>0</v>
      </c>
      <c r="Q86" s="174" t="n">
        <v>0</v>
      </c>
      <c r="R86" s="174" t="n">
        <f aca="false">Q86*H86</f>
        <v>0</v>
      </c>
      <c r="S86" s="174" t="n">
        <v>0</v>
      </c>
      <c r="T86" s="174" t="n">
        <f aca="false">S86*H86</f>
        <v>0</v>
      </c>
      <c r="U86" s="175"/>
      <c r="AR86" s="176" t="s">
        <v>172</v>
      </c>
      <c r="AT86" s="176" t="s">
        <v>167</v>
      </c>
      <c r="AU86" s="176" t="s">
        <v>81</v>
      </c>
      <c r="AY86" s="3" t="s">
        <v>165</v>
      </c>
      <c r="BE86" s="177" t="n">
        <f aca="false">IF(N86="základní",J86,0)</f>
        <v>0</v>
      </c>
      <c r="BF86" s="177" t="n">
        <f aca="false">IF(N86="snížená",J86,0)</f>
        <v>0</v>
      </c>
      <c r="BG86" s="177" t="n">
        <f aca="false">IF(N86="zákl. přenesená",J86,0)</f>
        <v>0</v>
      </c>
      <c r="BH86" s="177" t="n">
        <f aca="false">IF(N86="sníž. přenesená",J86,0)</f>
        <v>0</v>
      </c>
      <c r="BI86" s="177" t="n">
        <f aca="false">IF(N86="nulová",J86,0)</f>
        <v>0</v>
      </c>
      <c r="BJ86" s="3" t="s">
        <v>81</v>
      </c>
      <c r="BK86" s="177" t="n">
        <f aca="false">ROUND(I86*H86,2)</f>
        <v>0</v>
      </c>
      <c r="BL86" s="3" t="s">
        <v>172</v>
      </c>
      <c r="BM86" s="176" t="s">
        <v>4318</v>
      </c>
    </row>
    <row r="87" s="22" customFormat="true" ht="24" hidden="false" customHeight="true" outlineLevel="0" collapsed="false">
      <c r="B87" s="164"/>
      <c r="C87" s="165" t="s">
        <v>83</v>
      </c>
      <c r="D87" s="165" t="s">
        <v>167</v>
      </c>
      <c r="E87" s="166" t="s">
        <v>4319</v>
      </c>
      <c r="F87" s="167" t="s">
        <v>4320</v>
      </c>
      <c r="G87" s="168" t="s">
        <v>1908</v>
      </c>
      <c r="H87" s="169" t="n">
        <v>1</v>
      </c>
      <c r="I87" s="170"/>
      <c r="J87" s="171" t="n">
        <f aca="false">ROUND(I87*H87,2)</f>
        <v>0</v>
      </c>
      <c r="K87" s="167" t="s">
        <v>171</v>
      </c>
      <c r="L87" s="23"/>
      <c r="M87" s="172"/>
      <c r="N87" s="173" t="s">
        <v>44</v>
      </c>
      <c r="O87" s="54"/>
      <c r="P87" s="174" t="n">
        <f aca="false">O87*H87</f>
        <v>0</v>
      </c>
      <c r="Q87" s="174" t="n">
        <v>0</v>
      </c>
      <c r="R87" s="174" t="n">
        <f aca="false">Q87*H87</f>
        <v>0</v>
      </c>
      <c r="S87" s="174" t="n">
        <v>0</v>
      </c>
      <c r="T87" s="174" t="n">
        <f aca="false">S87*H87</f>
        <v>0</v>
      </c>
      <c r="U87" s="175"/>
      <c r="AR87" s="176" t="s">
        <v>4321</v>
      </c>
      <c r="AT87" s="176" t="s">
        <v>167</v>
      </c>
      <c r="AU87" s="176" t="s">
        <v>81</v>
      </c>
      <c r="AY87" s="3" t="s">
        <v>165</v>
      </c>
      <c r="BE87" s="177" t="n">
        <f aca="false">IF(N87="základní",J87,0)</f>
        <v>0</v>
      </c>
      <c r="BF87" s="177" t="n">
        <f aca="false">IF(N87="snížená",J87,0)</f>
        <v>0</v>
      </c>
      <c r="BG87" s="177" t="n">
        <f aca="false">IF(N87="zákl. přenesená",J87,0)</f>
        <v>0</v>
      </c>
      <c r="BH87" s="177" t="n">
        <f aca="false">IF(N87="sníž. přenesená",J87,0)</f>
        <v>0</v>
      </c>
      <c r="BI87" s="177" t="n">
        <f aca="false">IF(N87="nulová",J87,0)</f>
        <v>0</v>
      </c>
      <c r="BJ87" s="3" t="s">
        <v>81</v>
      </c>
      <c r="BK87" s="177" t="n">
        <f aca="false">ROUND(I87*H87,2)</f>
        <v>0</v>
      </c>
      <c r="BL87" s="3" t="s">
        <v>4321</v>
      </c>
      <c r="BM87" s="176" t="s">
        <v>4322</v>
      </c>
    </row>
    <row r="88" s="22" customFormat="true" ht="16.5" hidden="false" customHeight="true" outlineLevel="0" collapsed="false">
      <c r="B88" s="164"/>
      <c r="C88" s="165" t="s">
        <v>184</v>
      </c>
      <c r="D88" s="165" t="s">
        <v>167</v>
      </c>
      <c r="E88" s="166" t="s">
        <v>4323</v>
      </c>
      <c r="F88" s="167" t="s">
        <v>4324</v>
      </c>
      <c r="G88" s="168" t="s">
        <v>1908</v>
      </c>
      <c r="H88" s="169" t="n">
        <v>1</v>
      </c>
      <c r="I88" s="170"/>
      <c r="J88" s="171" t="n">
        <f aca="false">ROUND(I88*H88,2)</f>
        <v>0</v>
      </c>
      <c r="K88" s="167" t="s">
        <v>171</v>
      </c>
      <c r="L88" s="23"/>
      <c r="M88" s="172"/>
      <c r="N88" s="173" t="s">
        <v>44</v>
      </c>
      <c r="O88" s="54"/>
      <c r="P88" s="174" t="n">
        <f aca="false">O88*H88</f>
        <v>0</v>
      </c>
      <c r="Q88" s="174" t="n">
        <v>0</v>
      </c>
      <c r="R88" s="174" t="n">
        <f aca="false">Q88*H88</f>
        <v>0</v>
      </c>
      <c r="S88" s="174" t="n">
        <v>0</v>
      </c>
      <c r="T88" s="174" t="n">
        <f aca="false">S88*H88</f>
        <v>0</v>
      </c>
      <c r="U88" s="175"/>
      <c r="AR88" s="176" t="s">
        <v>4321</v>
      </c>
      <c r="AT88" s="176" t="s">
        <v>167</v>
      </c>
      <c r="AU88" s="176" t="s">
        <v>81</v>
      </c>
      <c r="AY88" s="3" t="s">
        <v>165</v>
      </c>
      <c r="BE88" s="177" t="n">
        <f aca="false">IF(N88="základní",J88,0)</f>
        <v>0</v>
      </c>
      <c r="BF88" s="177" t="n">
        <f aca="false">IF(N88="snížená",J88,0)</f>
        <v>0</v>
      </c>
      <c r="BG88" s="177" t="n">
        <f aca="false">IF(N88="zákl. přenesená",J88,0)</f>
        <v>0</v>
      </c>
      <c r="BH88" s="177" t="n">
        <f aca="false">IF(N88="sníž. přenesená",J88,0)</f>
        <v>0</v>
      </c>
      <c r="BI88" s="177" t="n">
        <f aca="false">IF(N88="nulová",J88,0)</f>
        <v>0</v>
      </c>
      <c r="BJ88" s="3" t="s">
        <v>81</v>
      </c>
      <c r="BK88" s="177" t="n">
        <f aca="false">ROUND(I88*H88,2)</f>
        <v>0</v>
      </c>
      <c r="BL88" s="3" t="s">
        <v>4321</v>
      </c>
      <c r="BM88" s="176" t="s">
        <v>4325</v>
      </c>
    </row>
    <row r="89" s="22" customFormat="true" ht="16.5" hidden="false" customHeight="true" outlineLevel="0" collapsed="false">
      <c r="B89" s="164"/>
      <c r="C89" s="165" t="s">
        <v>172</v>
      </c>
      <c r="D89" s="165" t="s">
        <v>167</v>
      </c>
      <c r="E89" s="166" t="s">
        <v>4326</v>
      </c>
      <c r="F89" s="167" t="s">
        <v>4327</v>
      </c>
      <c r="G89" s="168" t="s">
        <v>1908</v>
      </c>
      <c r="H89" s="169" t="n">
        <v>1</v>
      </c>
      <c r="I89" s="170"/>
      <c r="J89" s="171" t="n">
        <f aca="false">ROUND(I89*H89,2)</f>
        <v>0</v>
      </c>
      <c r="K89" s="167" t="s">
        <v>171</v>
      </c>
      <c r="L89" s="23"/>
      <c r="M89" s="172"/>
      <c r="N89" s="173" t="s">
        <v>44</v>
      </c>
      <c r="O89" s="54"/>
      <c r="P89" s="174" t="n">
        <f aca="false">O89*H89</f>
        <v>0</v>
      </c>
      <c r="Q89" s="174" t="n">
        <v>0</v>
      </c>
      <c r="R89" s="174" t="n">
        <f aca="false">Q89*H89</f>
        <v>0</v>
      </c>
      <c r="S89" s="174" t="n">
        <v>0</v>
      </c>
      <c r="T89" s="174" t="n">
        <f aca="false">S89*H89</f>
        <v>0</v>
      </c>
      <c r="U89" s="175"/>
      <c r="AR89" s="176" t="s">
        <v>4321</v>
      </c>
      <c r="AT89" s="176" t="s">
        <v>167</v>
      </c>
      <c r="AU89" s="176" t="s">
        <v>81</v>
      </c>
      <c r="AY89" s="3" t="s">
        <v>165</v>
      </c>
      <c r="BE89" s="177" t="n">
        <f aca="false">IF(N89="základní",J89,0)</f>
        <v>0</v>
      </c>
      <c r="BF89" s="177" t="n">
        <f aca="false">IF(N89="snížená",J89,0)</f>
        <v>0</v>
      </c>
      <c r="BG89" s="177" t="n">
        <f aca="false">IF(N89="zákl. přenesená",J89,0)</f>
        <v>0</v>
      </c>
      <c r="BH89" s="177" t="n">
        <f aca="false">IF(N89="sníž. přenesená",J89,0)</f>
        <v>0</v>
      </c>
      <c r="BI89" s="177" t="n">
        <f aca="false">IF(N89="nulová",J89,0)</f>
        <v>0</v>
      </c>
      <c r="BJ89" s="3" t="s">
        <v>81</v>
      </c>
      <c r="BK89" s="177" t="n">
        <f aca="false">ROUND(I89*H89,2)</f>
        <v>0</v>
      </c>
      <c r="BL89" s="3" t="s">
        <v>4321</v>
      </c>
      <c r="BM89" s="176" t="s">
        <v>4328</v>
      </c>
    </row>
    <row r="90" s="22" customFormat="true" ht="16.5" hidden="false" customHeight="true" outlineLevel="0" collapsed="false">
      <c r="B90" s="164"/>
      <c r="C90" s="165" t="s">
        <v>195</v>
      </c>
      <c r="D90" s="165" t="s">
        <v>167</v>
      </c>
      <c r="E90" s="166" t="s">
        <v>4329</v>
      </c>
      <c r="F90" s="167" t="s">
        <v>4330</v>
      </c>
      <c r="G90" s="168" t="s">
        <v>1908</v>
      </c>
      <c r="H90" s="169" t="n">
        <v>1</v>
      </c>
      <c r="I90" s="170"/>
      <c r="J90" s="171" t="n">
        <f aca="false">ROUND(I90*H90,2)</f>
        <v>0</v>
      </c>
      <c r="K90" s="167" t="s">
        <v>171</v>
      </c>
      <c r="L90" s="23"/>
      <c r="M90" s="172"/>
      <c r="N90" s="173" t="s">
        <v>44</v>
      </c>
      <c r="O90" s="54"/>
      <c r="P90" s="174" t="n">
        <f aca="false">O90*H90</f>
        <v>0</v>
      </c>
      <c r="Q90" s="174" t="n">
        <v>0</v>
      </c>
      <c r="R90" s="174" t="n">
        <f aca="false">Q90*H90</f>
        <v>0</v>
      </c>
      <c r="S90" s="174" t="n">
        <v>0</v>
      </c>
      <c r="T90" s="174" t="n">
        <f aca="false">S90*H90</f>
        <v>0</v>
      </c>
      <c r="U90" s="175"/>
      <c r="AR90" s="176" t="s">
        <v>4321</v>
      </c>
      <c r="AT90" s="176" t="s">
        <v>167</v>
      </c>
      <c r="AU90" s="176" t="s">
        <v>81</v>
      </c>
      <c r="AY90" s="3" t="s">
        <v>165</v>
      </c>
      <c r="BE90" s="177" t="n">
        <f aca="false">IF(N90="základní",J90,0)</f>
        <v>0</v>
      </c>
      <c r="BF90" s="177" t="n">
        <f aca="false">IF(N90="snížená",J90,0)</f>
        <v>0</v>
      </c>
      <c r="BG90" s="177" t="n">
        <f aca="false">IF(N90="zákl. přenesená",J90,0)</f>
        <v>0</v>
      </c>
      <c r="BH90" s="177" t="n">
        <f aca="false">IF(N90="sníž. přenesená",J90,0)</f>
        <v>0</v>
      </c>
      <c r="BI90" s="177" t="n">
        <f aca="false">IF(N90="nulová",J90,0)</f>
        <v>0</v>
      </c>
      <c r="BJ90" s="3" t="s">
        <v>81</v>
      </c>
      <c r="BK90" s="177" t="n">
        <f aca="false">ROUND(I90*H90,2)</f>
        <v>0</v>
      </c>
      <c r="BL90" s="3" t="s">
        <v>4321</v>
      </c>
      <c r="BM90" s="176" t="s">
        <v>4331</v>
      </c>
    </row>
    <row r="91" s="150" customFormat="true" ht="26" hidden="false" customHeight="true" outlineLevel="0" collapsed="false">
      <c r="B91" s="151"/>
      <c r="D91" s="152" t="s">
        <v>72</v>
      </c>
      <c r="E91" s="153" t="s">
        <v>4332</v>
      </c>
      <c r="F91" s="153" t="s">
        <v>4333</v>
      </c>
      <c r="I91" s="154"/>
      <c r="J91" s="155" t="n">
        <f aca="false">BK91</f>
        <v>0</v>
      </c>
      <c r="L91" s="151"/>
      <c r="M91" s="156"/>
      <c r="N91" s="157"/>
      <c r="O91" s="157"/>
      <c r="P91" s="158" t="n">
        <f aca="false">SUM(P92:P100)</f>
        <v>0</v>
      </c>
      <c r="Q91" s="157"/>
      <c r="R91" s="158" t="n">
        <f aca="false">SUM(R92:R100)</f>
        <v>0</v>
      </c>
      <c r="S91" s="157"/>
      <c r="T91" s="158" t="n">
        <f aca="false">SUM(T92:T100)</f>
        <v>0</v>
      </c>
      <c r="U91" s="159"/>
      <c r="AR91" s="152" t="s">
        <v>195</v>
      </c>
      <c r="AT91" s="160" t="s">
        <v>72</v>
      </c>
      <c r="AU91" s="160" t="s">
        <v>73</v>
      </c>
      <c r="AY91" s="152" t="s">
        <v>165</v>
      </c>
      <c r="BK91" s="161" t="n">
        <f aca="false">SUM(BK92:BK100)</f>
        <v>0</v>
      </c>
    </row>
    <row r="92" s="22" customFormat="true" ht="16.5" hidden="false" customHeight="true" outlineLevel="0" collapsed="false">
      <c r="B92" s="164"/>
      <c r="C92" s="165" t="s">
        <v>202</v>
      </c>
      <c r="D92" s="165" t="s">
        <v>167</v>
      </c>
      <c r="E92" s="166" t="s">
        <v>4334</v>
      </c>
      <c r="F92" s="167" t="s">
        <v>4335</v>
      </c>
      <c r="G92" s="168" t="s">
        <v>1908</v>
      </c>
      <c r="H92" s="169" t="n">
        <v>1</v>
      </c>
      <c r="I92" s="170"/>
      <c r="J92" s="171" t="n">
        <f aca="false">ROUND(I92*H92,2)</f>
        <v>0</v>
      </c>
      <c r="K92" s="167" t="s">
        <v>171</v>
      </c>
      <c r="L92" s="23"/>
      <c r="M92" s="172"/>
      <c r="N92" s="173" t="s">
        <v>44</v>
      </c>
      <c r="O92" s="54"/>
      <c r="P92" s="174" t="n">
        <f aca="false">O92*H92</f>
        <v>0</v>
      </c>
      <c r="Q92" s="174" t="n">
        <v>0</v>
      </c>
      <c r="R92" s="174" t="n">
        <f aca="false">Q92*H92</f>
        <v>0</v>
      </c>
      <c r="S92" s="174" t="n">
        <v>0</v>
      </c>
      <c r="T92" s="174" t="n">
        <f aca="false">S92*H92</f>
        <v>0</v>
      </c>
      <c r="U92" s="175"/>
      <c r="AR92" s="176" t="s">
        <v>4321</v>
      </c>
      <c r="AT92" s="176" t="s">
        <v>167</v>
      </c>
      <c r="AU92" s="176" t="s">
        <v>81</v>
      </c>
      <c r="AY92" s="3" t="s">
        <v>165</v>
      </c>
      <c r="BE92" s="177" t="n">
        <f aca="false">IF(N92="základní",J92,0)</f>
        <v>0</v>
      </c>
      <c r="BF92" s="177" t="n">
        <f aca="false">IF(N92="snížená",J92,0)</f>
        <v>0</v>
      </c>
      <c r="BG92" s="177" t="n">
        <f aca="false">IF(N92="zákl. přenesená",J92,0)</f>
        <v>0</v>
      </c>
      <c r="BH92" s="177" t="n">
        <f aca="false">IF(N92="sníž. přenesená",J92,0)</f>
        <v>0</v>
      </c>
      <c r="BI92" s="177" t="n">
        <f aca="false">IF(N92="nulová",J92,0)</f>
        <v>0</v>
      </c>
      <c r="BJ92" s="3" t="s">
        <v>81</v>
      </c>
      <c r="BK92" s="177" t="n">
        <f aca="false">ROUND(I92*H92,2)</f>
        <v>0</v>
      </c>
      <c r="BL92" s="3" t="s">
        <v>4321</v>
      </c>
      <c r="BM92" s="176" t="s">
        <v>4336</v>
      </c>
    </row>
    <row r="93" s="22" customFormat="true" ht="16.5" hidden="false" customHeight="true" outlineLevel="0" collapsed="false">
      <c r="B93" s="164"/>
      <c r="C93" s="165" t="s">
        <v>206</v>
      </c>
      <c r="D93" s="165" t="s">
        <v>167</v>
      </c>
      <c r="E93" s="166" t="s">
        <v>4337</v>
      </c>
      <c r="F93" s="167" t="s">
        <v>4338</v>
      </c>
      <c r="G93" s="168" t="s">
        <v>1908</v>
      </c>
      <c r="H93" s="169" t="n">
        <v>1</v>
      </c>
      <c r="I93" s="170"/>
      <c r="J93" s="171" t="n">
        <f aca="false">ROUND(I93*H93,2)</f>
        <v>0</v>
      </c>
      <c r="K93" s="167" t="s">
        <v>171</v>
      </c>
      <c r="L93" s="23"/>
      <c r="M93" s="172"/>
      <c r="N93" s="173" t="s">
        <v>44</v>
      </c>
      <c r="O93" s="54"/>
      <c r="P93" s="174" t="n">
        <f aca="false">O93*H93</f>
        <v>0</v>
      </c>
      <c r="Q93" s="174" t="n">
        <v>0</v>
      </c>
      <c r="R93" s="174" t="n">
        <f aca="false">Q93*H93</f>
        <v>0</v>
      </c>
      <c r="S93" s="174" t="n">
        <v>0</v>
      </c>
      <c r="T93" s="174" t="n">
        <f aca="false">S93*H93</f>
        <v>0</v>
      </c>
      <c r="U93" s="175"/>
      <c r="AR93" s="176" t="s">
        <v>4321</v>
      </c>
      <c r="AT93" s="176" t="s">
        <v>167</v>
      </c>
      <c r="AU93" s="176" t="s">
        <v>81</v>
      </c>
      <c r="AY93" s="3" t="s">
        <v>165</v>
      </c>
      <c r="BE93" s="177" t="n">
        <f aca="false">IF(N93="základní",J93,0)</f>
        <v>0</v>
      </c>
      <c r="BF93" s="177" t="n">
        <f aca="false">IF(N93="snížená",J93,0)</f>
        <v>0</v>
      </c>
      <c r="BG93" s="177" t="n">
        <f aca="false">IF(N93="zákl. přenesená",J93,0)</f>
        <v>0</v>
      </c>
      <c r="BH93" s="177" t="n">
        <f aca="false">IF(N93="sníž. přenesená",J93,0)</f>
        <v>0</v>
      </c>
      <c r="BI93" s="177" t="n">
        <f aca="false">IF(N93="nulová",J93,0)</f>
        <v>0</v>
      </c>
      <c r="BJ93" s="3" t="s">
        <v>81</v>
      </c>
      <c r="BK93" s="177" t="n">
        <f aca="false">ROUND(I93*H93,2)</f>
        <v>0</v>
      </c>
      <c r="BL93" s="3" t="s">
        <v>4321</v>
      </c>
      <c r="BM93" s="176" t="s">
        <v>4339</v>
      </c>
    </row>
    <row r="94" s="22" customFormat="true" ht="16.5" hidden="false" customHeight="true" outlineLevel="0" collapsed="false">
      <c r="B94" s="164"/>
      <c r="C94" s="165" t="s">
        <v>223</v>
      </c>
      <c r="D94" s="165" t="s">
        <v>167</v>
      </c>
      <c r="E94" s="166" t="s">
        <v>4340</v>
      </c>
      <c r="F94" s="167" t="s">
        <v>4341</v>
      </c>
      <c r="G94" s="168" t="s">
        <v>1908</v>
      </c>
      <c r="H94" s="169" t="n">
        <v>1</v>
      </c>
      <c r="I94" s="170"/>
      <c r="J94" s="171" t="n">
        <f aca="false">ROUND(I94*H94,2)</f>
        <v>0</v>
      </c>
      <c r="K94" s="167" t="s">
        <v>171</v>
      </c>
      <c r="L94" s="23"/>
      <c r="M94" s="172"/>
      <c r="N94" s="173" t="s">
        <v>44</v>
      </c>
      <c r="O94" s="54"/>
      <c r="P94" s="174" t="n">
        <f aca="false">O94*H94</f>
        <v>0</v>
      </c>
      <c r="Q94" s="174" t="n">
        <v>0</v>
      </c>
      <c r="R94" s="174" t="n">
        <f aca="false">Q94*H94</f>
        <v>0</v>
      </c>
      <c r="S94" s="174" t="n">
        <v>0</v>
      </c>
      <c r="T94" s="174" t="n">
        <f aca="false">S94*H94</f>
        <v>0</v>
      </c>
      <c r="U94" s="175"/>
      <c r="AR94" s="176" t="s">
        <v>4321</v>
      </c>
      <c r="AT94" s="176" t="s">
        <v>167</v>
      </c>
      <c r="AU94" s="176" t="s">
        <v>81</v>
      </c>
      <c r="AY94" s="3" t="s">
        <v>165</v>
      </c>
      <c r="BE94" s="177" t="n">
        <f aca="false">IF(N94="základní",J94,0)</f>
        <v>0</v>
      </c>
      <c r="BF94" s="177" t="n">
        <f aca="false">IF(N94="snížená",J94,0)</f>
        <v>0</v>
      </c>
      <c r="BG94" s="177" t="n">
        <f aca="false">IF(N94="zákl. přenesená",J94,0)</f>
        <v>0</v>
      </c>
      <c r="BH94" s="177" t="n">
        <f aca="false">IF(N94="sníž. přenesená",J94,0)</f>
        <v>0</v>
      </c>
      <c r="BI94" s="177" t="n">
        <f aca="false">IF(N94="nulová",J94,0)</f>
        <v>0</v>
      </c>
      <c r="BJ94" s="3" t="s">
        <v>81</v>
      </c>
      <c r="BK94" s="177" t="n">
        <f aca="false">ROUND(I94*H94,2)</f>
        <v>0</v>
      </c>
      <c r="BL94" s="3" t="s">
        <v>4321</v>
      </c>
      <c r="BM94" s="176" t="s">
        <v>4342</v>
      </c>
    </row>
    <row r="95" s="22" customFormat="true" ht="16.5" hidden="false" customHeight="true" outlineLevel="0" collapsed="false">
      <c r="B95" s="164"/>
      <c r="C95" s="165" t="s">
        <v>234</v>
      </c>
      <c r="D95" s="165" t="s">
        <v>167</v>
      </c>
      <c r="E95" s="166" t="s">
        <v>4343</v>
      </c>
      <c r="F95" s="167" t="s">
        <v>4344</v>
      </c>
      <c r="G95" s="168" t="s">
        <v>1908</v>
      </c>
      <c r="H95" s="169" t="n">
        <v>1</v>
      </c>
      <c r="I95" s="170"/>
      <c r="J95" s="171" t="n">
        <f aca="false">ROUND(I95*H95,2)</f>
        <v>0</v>
      </c>
      <c r="K95" s="167" t="s">
        <v>171</v>
      </c>
      <c r="L95" s="23"/>
      <c r="M95" s="172"/>
      <c r="N95" s="173" t="s">
        <v>44</v>
      </c>
      <c r="O95" s="54"/>
      <c r="P95" s="174" t="n">
        <f aca="false">O95*H95</f>
        <v>0</v>
      </c>
      <c r="Q95" s="174" t="n">
        <v>0</v>
      </c>
      <c r="R95" s="174" t="n">
        <f aca="false">Q95*H95</f>
        <v>0</v>
      </c>
      <c r="S95" s="174" t="n">
        <v>0</v>
      </c>
      <c r="T95" s="174" t="n">
        <f aca="false">S95*H95</f>
        <v>0</v>
      </c>
      <c r="U95" s="175"/>
      <c r="AR95" s="176" t="s">
        <v>4321</v>
      </c>
      <c r="AT95" s="176" t="s">
        <v>167</v>
      </c>
      <c r="AU95" s="176" t="s">
        <v>81</v>
      </c>
      <c r="AY95" s="3" t="s">
        <v>165</v>
      </c>
      <c r="BE95" s="177" t="n">
        <f aca="false">IF(N95="základní",J95,0)</f>
        <v>0</v>
      </c>
      <c r="BF95" s="177" t="n">
        <f aca="false">IF(N95="snížená",J95,0)</f>
        <v>0</v>
      </c>
      <c r="BG95" s="177" t="n">
        <f aca="false">IF(N95="zákl. přenesená",J95,0)</f>
        <v>0</v>
      </c>
      <c r="BH95" s="177" t="n">
        <f aca="false">IF(N95="sníž. přenesená",J95,0)</f>
        <v>0</v>
      </c>
      <c r="BI95" s="177" t="n">
        <f aca="false">IF(N95="nulová",J95,0)</f>
        <v>0</v>
      </c>
      <c r="BJ95" s="3" t="s">
        <v>81</v>
      </c>
      <c r="BK95" s="177" t="n">
        <f aca="false">ROUND(I95*H95,2)</f>
        <v>0</v>
      </c>
      <c r="BL95" s="3" t="s">
        <v>4321</v>
      </c>
      <c r="BM95" s="176" t="s">
        <v>4345</v>
      </c>
    </row>
    <row r="96" s="22" customFormat="true" ht="16.5" hidden="false" customHeight="true" outlineLevel="0" collapsed="false">
      <c r="B96" s="164"/>
      <c r="C96" s="165" t="s">
        <v>239</v>
      </c>
      <c r="D96" s="165" t="s">
        <v>167</v>
      </c>
      <c r="E96" s="166" t="s">
        <v>4346</v>
      </c>
      <c r="F96" s="167" t="s">
        <v>4347</v>
      </c>
      <c r="G96" s="168" t="s">
        <v>1908</v>
      </c>
      <c r="H96" s="169" t="n">
        <v>1</v>
      </c>
      <c r="I96" s="170"/>
      <c r="J96" s="171" t="n">
        <f aca="false">ROUND(I96*H96,2)</f>
        <v>0</v>
      </c>
      <c r="K96" s="167" t="s">
        <v>171</v>
      </c>
      <c r="L96" s="23"/>
      <c r="M96" s="172"/>
      <c r="N96" s="173" t="s">
        <v>44</v>
      </c>
      <c r="O96" s="54"/>
      <c r="P96" s="174" t="n">
        <f aca="false">O96*H96</f>
        <v>0</v>
      </c>
      <c r="Q96" s="174" t="n">
        <v>0</v>
      </c>
      <c r="R96" s="174" t="n">
        <f aca="false">Q96*H96</f>
        <v>0</v>
      </c>
      <c r="S96" s="174" t="n">
        <v>0</v>
      </c>
      <c r="T96" s="174" t="n">
        <f aca="false">S96*H96</f>
        <v>0</v>
      </c>
      <c r="U96" s="175"/>
      <c r="AR96" s="176" t="s">
        <v>4321</v>
      </c>
      <c r="AT96" s="176" t="s">
        <v>167</v>
      </c>
      <c r="AU96" s="176" t="s">
        <v>81</v>
      </c>
      <c r="AY96" s="3" t="s">
        <v>165</v>
      </c>
      <c r="BE96" s="177" t="n">
        <f aca="false">IF(N96="základní",J96,0)</f>
        <v>0</v>
      </c>
      <c r="BF96" s="177" t="n">
        <f aca="false">IF(N96="snížená",J96,0)</f>
        <v>0</v>
      </c>
      <c r="BG96" s="177" t="n">
        <f aca="false">IF(N96="zákl. přenesená",J96,0)</f>
        <v>0</v>
      </c>
      <c r="BH96" s="177" t="n">
        <f aca="false">IF(N96="sníž. přenesená",J96,0)</f>
        <v>0</v>
      </c>
      <c r="BI96" s="177" t="n">
        <f aca="false">IF(N96="nulová",J96,0)</f>
        <v>0</v>
      </c>
      <c r="BJ96" s="3" t="s">
        <v>81</v>
      </c>
      <c r="BK96" s="177" t="n">
        <f aca="false">ROUND(I96*H96,2)</f>
        <v>0</v>
      </c>
      <c r="BL96" s="3" t="s">
        <v>4321</v>
      </c>
      <c r="BM96" s="176" t="s">
        <v>4348</v>
      </c>
    </row>
    <row r="97" s="22" customFormat="true" ht="24" hidden="false" customHeight="true" outlineLevel="0" collapsed="false">
      <c r="B97" s="164"/>
      <c r="C97" s="165" t="s">
        <v>243</v>
      </c>
      <c r="D97" s="165" t="s">
        <v>167</v>
      </c>
      <c r="E97" s="166" t="s">
        <v>4349</v>
      </c>
      <c r="F97" s="167" t="s">
        <v>4350</v>
      </c>
      <c r="G97" s="168" t="s">
        <v>1908</v>
      </c>
      <c r="H97" s="169" t="n">
        <v>1</v>
      </c>
      <c r="I97" s="170"/>
      <c r="J97" s="171" t="n">
        <f aca="false">ROUND(I97*H97,2)</f>
        <v>0</v>
      </c>
      <c r="K97" s="167" t="s">
        <v>171</v>
      </c>
      <c r="L97" s="23"/>
      <c r="M97" s="172"/>
      <c r="N97" s="173" t="s">
        <v>44</v>
      </c>
      <c r="O97" s="54"/>
      <c r="P97" s="174" t="n">
        <f aca="false">O97*H97</f>
        <v>0</v>
      </c>
      <c r="Q97" s="174" t="n">
        <v>0</v>
      </c>
      <c r="R97" s="174" t="n">
        <f aca="false">Q97*H97</f>
        <v>0</v>
      </c>
      <c r="S97" s="174" t="n">
        <v>0</v>
      </c>
      <c r="T97" s="174" t="n">
        <f aca="false">S97*H97</f>
        <v>0</v>
      </c>
      <c r="U97" s="175"/>
      <c r="AR97" s="176" t="s">
        <v>4321</v>
      </c>
      <c r="AT97" s="176" t="s">
        <v>167</v>
      </c>
      <c r="AU97" s="176" t="s">
        <v>81</v>
      </c>
      <c r="AY97" s="3" t="s">
        <v>165</v>
      </c>
      <c r="BE97" s="177" t="n">
        <f aca="false">IF(N97="základní",J97,0)</f>
        <v>0</v>
      </c>
      <c r="BF97" s="177" t="n">
        <f aca="false">IF(N97="snížená",J97,0)</f>
        <v>0</v>
      </c>
      <c r="BG97" s="177" t="n">
        <f aca="false">IF(N97="zákl. přenesená",J97,0)</f>
        <v>0</v>
      </c>
      <c r="BH97" s="177" t="n">
        <f aca="false">IF(N97="sníž. přenesená",J97,0)</f>
        <v>0</v>
      </c>
      <c r="BI97" s="177" t="n">
        <f aca="false">IF(N97="nulová",J97,0)</f>
        <v>0</v>
      </c>
      <c r="BJ97" s="3" t="s">
        <v>81</v>
      </c>
      <c r="BK97" s="177" t="n">
        <f aca="false">ROUND(I97*H97,2)</f>
        <v>0</v>
      </c>
      <c r="BL97" s="3" t="s">
        <v>4321</v>
      </c>
      <c r="BM97" s="176" t="s">
        <v>4351</v>
      </c>
    </row>
    <row r="98" s="22" customFormat="true" ht="16.5" hidden="false" customHeight="true" outlineLevel="0" collapsed="false">
      <c r="B98" s="164"/>
      <c r="C98" s="165" t="s">
        <v>248</v>
      </c>
      <c r="D98" s="165" t="s">
        <v>167</v>
      </c>
      <c r="E98" s="166" t="s">
        <v>4352</v>
      </c>
      <c r="F98" s="167" t="s">
        <v>4353</v>
      </c>
      <c r="G98" s="168" t="s">
        <v>1908</v>
      </c>
      <c r="H98" s="169" t="n">
        <v>1</v>
      </c>
      <c r="I98" s="170"/>
      <c r="J98" s="171" t="n">
        <f aca="false">ROUND(I98*H98,2)</f>
        <v>0</v>
      </c>
      <c r="K98" s="167" t="s">
        <v>171</v>
      </c>
      <c r="L98" s="23"/>
      <c r="M98" s="172"/>
      <c r="N98" s="173" t="s">
        <v>44</v>
      </c>
      <c r="O98" s="54"/>
      <c r="P98" s="174" t="n">
        <f aca="false">O98*H98</f>
        <v>0</v>
      </c>
      <c r="Q98" s="174" t="n">
        <v>0</v>
      </c>
      <c r="R98" s="174" t="n">
        <f aca="false">Q98*H98</f>
        <v>0</v>
      </c>
      <c r="S98" s="174" t="n">
        <v>0</v>
      </c>
      <c r="T98" s="174" t="n">
        <f aca="false">S98*H98</f>
        <v>0</v>
      </c>
      <c r="U98" s="175"/>
      <c r="AR98" s="176" t="s">
        <v>4321</v>
      </c>
      <c r="AT98" s="176" t="s">
        <v>167</v>
      </c>
      <c r="AU98" s="176" t="s">
        <v>81</v>
      </c>
      <c r="AY98" s="3" t="s">
        <v>165</v>
      </c>
      <c r="BE98" s="177" t="n">
        <f aca="false">IF(N98="základní",J98,0)</f>
        <v>0</v>
      </c>
      <c r="BF98" s="177" t="n">
        <f aca="false">IF(N98="snížená",J98,0)</f>
        <v>0</v>
      </c>
      <c r="BG98" s="177" t="n">
        <f aca="false">IF(N98="zákl. přenesená",J98,0)</f>
        <v>0</v>
      </c>
      <c r="BH98" s="177" t="n">
        <f aca="false">IF(N98="sníž. přenesená",J98,0)</f>
        <v>0</v>
      </c>
      <c r="BI98" s="177" t="n">
        <f aca="false">IF(N98="nulová",J98,0)</f>
        <v>0</v>
      </c>
      <c r="BJ98" s="3" t="s">
        <v>81</v>
      </c>
      <c r="BK98" s="177" t="n">
        <f aca="false">ROUND(I98*H98,2)</f>
        <v>0</v>
      </c>
      <c r="BL98" s="3" t="s">
        <v>4321</v>
      </c>
      <c r="BM98" s="176" t="s">
        <v>4354</v>
      </c>
    </row>
    <row r="99" s="22" customFormat="true" ht="24" hidden="false" customHeight="true" outlineLevel="0" collapsed="false">
      <c r="B99" s="164"/>
      <c r="C99" s="165" t="s">
        <v>252</v>
      </c>
      <c r="D99" s="165" t="s">
        <v>167</v>
      </c>
      <c r="E99" s="166" t="s">
        <v>4355</v>
      </c>
      <c r="F99" s="167" t="s">
        <v>4356</v>
      </c>
      <c r="G99" s="168" t="s">
        <v>1908</v>
      </c>
      <c r="H99" s="169" t="n">
        <v>1</v>
      </c>
      <c r="I99" s="170"/>
      <c r="J99" s="171" t="n">
        <f aca="false">ROUND(I99*H99,2)</f>
        <v>0</v>
      </c>
      <c r="K99" s="167" t="s">
        <v>171</v>
      </c>
      <c r="L99" s="23"/>
      <c r="M99" s="172"/>
      <c r="N99" s="173" t="s">
        <v>44</v>
      </c>
      <c r="O99" s="54"/>
      <c r="P99" s="174" t="n">
        <f aca="false">O99*H99</f>
        <v>0</v>
      </c>
      <c r="Q99" s="174" t="n">
        <v>0</v>
      </c>
      <c r="R99" s="174" t="n">
        <f aca="false">Q99*H99</f>
        <v>0</v>
      </c>
      <c r="S99" s="174" t="n">
        <v>0</v>
      </c>
      <c r="T99" s="174" t="n">
        <f aca="false">S99*H99</f>
        <v>0</v>
      </c>
      <c r="U99" s="175"/>
      <c r="AR99" s="176" t="s">
        <v>4321</v>
      </c>
      <c r="AT99" s="176" t="s">
        <v>167</v>
      </c>
      <c r="AU99" s="176" t="s">
        <v>81</v>
      </c>
      <c r="AY99" s="3" t="s">
        <v>165</v>
      </c>
      <c r="BE99" s="177" t="n">
        <f aca="false">IF(N99="základní",J99,0)</f>
        <v>0</v>
      </c>
      <c r="BF99" s="177" t="n">
        <f aca="false">IF(N99="snížená",J99,0)</f>
        <v>0</v>
      </c>
      <c r="BG99" s="177" t="n">
        <f aca="false">IF(N99="zákl. přenesená",J99,0)</f>
        <v>0</v>
      </c>
      <c r="BH99" s="177" t="n">
        <f aca="false">IF(N99="sníž. přenesená",J99,0)</f>
        <v>0</v>
      </c>
      <c r="BI99" s="177" t="n">
        <f aca="false">IF(N99="nulová",J99,0)</f>
        <v>0</v>
      </c>
      <c r="BJ99" s="3" t="s">
        <v>81</v>
      </c>
      <c r="BK99" s="177" t="n">
        <f aca="false">ROUND(I99*H99,2)</f>
        <v>0</v>
      </c>
      <c r="BL99" s="3" t="s">
        <v>4321</v>
      </c>
      <c r="BM99" s="176" t="s">
        <v>4357</v>
      </c>
    </row>
    <row r="100" s="22" customFormat="true" ht="16.5" hidden="false" customHeight="true" outlineLevel="0" collapsed="false">
      <c r="B100" s="164"/>
      <c r="C100" s="165" t="s">
        <v>261</v>
      </c>
      <c r="D100" s="165" t="s">
        <v>167</v>
      </c>
      <c r="E100" s="166" t="s">
        <v>4358</v>
      </c>
      <c r="F100" s="167" t="s">
        <v>4359</v>
      </c>
      <c r="G100" s="168" t="s">
        <v>1908</v>
      </c>
      <c r="H100" s="169" t="n">
        <v>1</v>
      </c>
      <c r="I100" s="170"/>
      <c r="J100" s="171" t="n">
        <f aca="false">ROUND(I100*H100,2)</f>
        <v>0</v>
      </c>
      <c r="K100" s="167" t="s">
        <v>171</v>
      </c>
      <c r="L100" s="23"/>
      <c r="M100" s="172"/>
      <c r="N100" s="173" t="s">
        <v>44</v>
      </c>
      <c r="O100" s="54"/>
      <c r="P100" s="174" t="n">
        <f aca="false">O100*H100</f>
        <v>0</v>
      </c>
      <c r="Q100" s="174" t="n">
        <v>0</v>
      </c>
      <c r="R100" s="174" t="n">
        <f aca="false">Q100*H100</f>
        <v>0</v>
      </c>
      <c r="S100" s="174" t="n">
        <v>0</v>
      </c>
      <c r="T100" s="174" t="n">
        <f aca="false">S100*H100</f>
        <v>0</v>
      </c>
      <c r="U100" s="175"/>
      <c r="AR100" s="176" t="s">
        <v>4321</v>
      </c>
      <c r="AT100" s="176" t="s">
        <v>167</v>
      </c>
      <c r="AU100" s="176" t="s">
        <v>81</v>
      </c>
      <c r="AY100" s="3" t="s">
        <v>165</v>
      </c>
      <c r="BE100" s="177" t="n">
        <f aca="false">IF(N100="základní",J100,0)</f>
        <v>0</v>
      </c>
      <c r="BF100" s="177" t="n">
        <f aca="false">IF(N100="snížená",J100,0)</f>
        <v>0</v>
      </c>
      <c r="BG100" s="177" t="n">
        <f aca="false">IF(N100="zákl. přenesená",J100,0)</f>
        <v>0</v>
      </c>
      <c r="BH100" s="177" t="n">
        <f aca="false">IF(N100="sníž. přenesená",J100,0)</f>
        <v>0</v>
      </c>
      <c r="BI100" s="177" t="n">
        <f aca="false">IF(N100="nulová",J100,0)</f>
        <v>0</v>
      </c>
      <c r="BJ100" s="3" t="s">
        <v>81</v>
      </c>
      <c r="BK100" s="177" t="n">
        <f aca="false">ROUND(I100*H100,2)</f>
        <v>0</v>
      </c>
      <c r="BL100" s="3" t="s">
        <v>4321</v>
      </c>
      <c r="BM100" s="176" t="s">
        <v>4360</v>
      </c>
    </row>
    <row r="101" s="150" customFormat="true" ht="26" hidden="false" customHeight="true" outlineLevel="0" collapsed="false">
      <c r="B101" s="151"/>
      <c r="D101" s="152" t="s">
        <v>72</v>
      </c>
      <c r="E101" s="153" t="s">
        <v>4361</v>
      </c>
      <c r="F101" s="153" t="s">
        <v>4362</v>
      </c>
      <c r="I101" s="154"/>
      <c r="J101" s="155" t="n">
        <f aca="false">BK101</f>
        <v>0</v>
      </c>
      <c r="L101" s="151"/>
      <c r="M101" s="156"/>
      <c r="N101" s="157"/>
      <c r="O101" s="157"/>
      <c r="P101" s="158" t="n">
        <f aca="false">SUM(P102:P106)</f>
        <v>0</v>
      </c>
      <c r="Q101" s="157"/>
      <c r="R101" s="158" t="n">
        <f aca="false">SUM(R102:R106)</f>
        <v>0</v>
      </c>
      <c r="S101" s="157"/>
      <c r="T101" s="158" t="n">
        <f aca="false">SUM(T102:T106)</f>
        <v>0</v>
      </c>
      <c r="U101" s="159"/>
      <c r="AR101" s="152" t="s">
        <v>195</v>
      </c>
      <c r="AT101" s="160" t="s">
        <v>72</v>
      </c>
      <c r="AU101" s="160" t="s">
        <v>73</v>
      </c>
      <c r="AY101" s="152" t="s">
        <v>165</v>
      </c>
      <c r="BK101" s="161" t="n">
        <f aca="false">SUM(BK102:BK106)</f>
        <v>0</v>
      </c>
    </row>
    <row r="102" s="22" customFormat="true" ht="16.5" hidden="false" customHeight="true" outlineLevel="0" collapsed="false">
      <c r="B102" s="164"/>
      <c r="C102" s="165" t="s">
        <v>8</v>
      </c>
      <c r="D102" s="165" t="s">
        <v>167</v>
      </c>
      <c r="E102" s="166" t="s">
        <v>4363</v>
      </c>
      <c r="F102" s="167" t="s">
        <v>4364</v>
      </c>
      <c r="G102" s="168" t="s">
        <v>1908</v>
      </c>
      <c r="H102" s="169" t="n">
        <v>1</v>
      </c>
      <c r="I102" s="170"/>
      <c r="J102" s="171" t="n">
        <f aca="false">ROUND(I102*H102,2)</f>
        <v>0</v>
      </c>
      <c r="K102" s="167" t="s">
        <v>171</v>
      </c>
      <c r="L102" s="23"/>
      <c r="M102" s="172"/>
      <c r="N102" s="173" t="s">
        <v>44</v>
      </c>
      <c r="O102" s="54"/>
      <c r="P102" s="174" t="n">
        <f aca="false">O102*H102</f>
        <v>0</v>
      </c>
      <c r="Q102" s="174" t="n">
        <v>0</v>
      </c>
      <c r="R102" s="174" t="n">
        <f aca="false">Q102*H102</f>
        <v>0</v>
      </c>
      <c r="S102" s="174" t="n">
        <v>0</v>
      </c>
      <c r="T102" s="174" t="n">
        <f aca="false">S102*H102</f>
        <v>0</v>
      </c>
      <c r="U102" s="175"/>
      <c r="AR102" s="176" t="s">
        <v>4321</v>
      </c>
      <c r="AT102" s="176" t="s">
        <v>167</v>
      </c>
      <c r="AU102" s="176" t="s">
        <v>81</v>
      </c>
      <c r="AY102" s="3" t="s">
        <v>165</v>
      </c>
      <c r="BE102" s="177" t="n">
        <f aca="false">IF(N102="základní",J102,0)</f>
        <v>0</v>
      </c>
      <c r="BF102" s="177" t="n">
        <f aca="false">IF(N102="snížená",J102,0)</f>
        <v>0</v>
      </c>
      <c r="BG102" s="177" t="n">
        <f aca="false">IF(N102="zákl. přenesená",J102,0)</f>
        <v>0</v>
      </c>
      <c r="BH102" s="177" t="n">
        <f aca="false">IF(N102="sníž. přenesená",J102,0)</f>
        <v>0</v>
      </c>
      <c r="BI102" s="177" t="n">
        <f aca="false">IF(N102="nulová",J102,0)</f>
        <v>0</v>
      </c>
      <c r="BJ102" s="3" t="s">
        <v>81</v>
      </c>
      <c r="BK102" s="177" t="n">
        <f aca="false">ROUND(I102*H102,2)</f>
        <v>0</v>
      </c>
      <c r="BL102" s="3" t="s">
        <v>4321</v>
      </c>
      <c r="BM102" s="176" t="s">
        <v>4365</v>
      </c>
    </row>
    <row r="103" s="22" customFormat="true" ht="16.5" hidden="false" customHeight="true" outlineLevel="0" collapsed="false">
      <c r="B103" s="164"/>
      <c r="C103" s="165" t="s">
        <v>273</v>
      </c>
      <c r="D103" s="165" t="s">
        <v>167</v>
      </c>
      <c r="E103" s="166" t="s">
        <v>4366</v>
      </c>
      <c r="F103" s="167" t="s">
        <v>4367</v>
      </c>
      <c r="G103" s="168" t="s">
        <v>1908</v>
      </c>
      <c r="H103" s="169" t="n">
        <v>1</v>
      </c>
      <c r="I103" s="170"/>
      <c r="J103" s="171" t="n">
        <f aca="false">ROUND(I103*H103,2)</f>
        <v>0</v>
      </c>
      <c r="K103" s="167" t="s">
        <v>171</v>
      </c>
      <c r="L103" s="23"/>
      <c r="M103" s="172"/>
      <c r="N103" s="173" t="s">
        <v>44</v>
      </c>
      <c r="O103" s="54"/>
      <c r="P103" s="174" t="n">
        <f aca="false">O103*H103</f>
        <v>0</v>
      </c>
      <c r="Q103" s="174" t="n">
        <v>0</v>
      </c>
      <c r="R103" s="174" t="n">
        <f aca="false">Q103*H103</f>
        <v>0</v>
      </c>
      <c r="S103" s="174" t="n">
        <v>0</v>
      </c>
      <c r="T103" s="174" t="n">
        <f aca="false">S103*H103</f>
        <v>0</v>
      </c>
      <c r="U103" s="175"/>
      <c r="AR103" s="176" t="s">
        <v>4321</v>
      </c>
      <c r="AT103" s="176" t="s">
        <v>167</v>
      </c>
      <c r="AU103" s="176" t="s">
        <v>81</v>
      </c>
      <c r="AY103" s="3" t="s">
        <v>165</v>
      </c>
      <c r="BE103" s="177" t="n">
        <f aca="false">IF(N103="základní",J103,0)</f>
        <v>0</v>
      </c>
      <c r="BF103" s="177" t="n">
        <f aca="false">IF(N103="snížená",J103,0)</f>
        <v>0</v>
      </c>
      <c r="BG103" s="177" t="n">
        <f aca="false">IF(N103="zákl. přenesená",J103,0)</f>
        <v>0</v>
      </c>
      <c r="BH103" s="177" t="n">
        <f aca="false">IF(N103="sníž. přenesená",J103,0)</f>
        <v>0</v>
      </c>
      <c r="BI103" s="177" t="n">
        <f aca="false">IF(N103="nulová",J103,0)</f>
        <v>0</v>
      </c>
      <c r="BJ103" s="3" t="s">
        <v>81</v>
      </c>
      <c r="BK103" s="177" t="n">
        <f aca="false">ROUND(I103*H103,2)</f>
        <v>0</v>
      </c>
      <c r="BL103" s="3" t="s">
        <v>4321</v>
      </c>
      <c r="BM103" s="176" t="s">
        <v>4368</v>
      </c>
    </row>
    <row r="104" s="187" customFormat="true" ht="12" hidden="false" customHeight="false" outlineLevel="0" collapsed="false">
      <c r="B104" s="188"/>
      <c r="D104" s="180" t="s">
        <v>174</v>
      </c>
      <c r="E104" s="189"/>
      <c r="F104" s="190" t="s">
        <v>4369</v>
      </c>
      <c r="H104" s="191" t="n">
        <v>1</v>
      </c>
      <c r="I104" s="192"/>
      <c r="L104" s="188"/>
      <c r="M104" s="193"/>
      <c r="N104" s="194"/>
      <c r="O104" s="194"/>
      <c r="P104" s="194"/>
      <c r="Q104" s="194"/>
      <c r="R104" s="194"/>
      <c r="S104" s="194"/>
      <c r="T104" s="194"/>
      <c r="U104" s="195"/>
      <c r="AT104" s="189" t="s">
        <v>174</v>
      </c>
      <c r="AU104" s="189" t="s">
        <v>81</v>
      </c>
      <c r="AV104" s="187" t="s">
        <v>83</v>
      </c>
      <c r="AW104" s="187" t="s">
        <v>176</v>
      </c>
      <c r="AX104" s="187" t="s">
        <v>73</v>
      </c>
      <c r="AY104" s="189" t="s">
        <v>165</v>
      </c>
    </row>
    <row r="105" s="196" customFormat="true" ht="12" hidden="false" customHeight="false" outlineLevel="0" collapsed="false">
      <c r="B105" s="197"/>
      <c r="D105" s="180" t="s">
        <v>174</v>
      </c>
      <c r="E105" s="198"/>
      <c r="F105" s="199" t="s">
        <v>178</v>
      </c>
      <c r="H105" s="200" t="n">
        <v>1</v>
      </c>
      <c r="I105" s="201"/>
      <c r="L105" s="197"/>
      <c r="M105" s="202"/>
      <c r="N105" s="203"/>
      <c r="O105" s="203"/>
      <c r="P105" s="203"/>
      <c r="Q105" s="203"/>
      <c r="R105" s="203"/>
      <c r="S105" s="203"/>
      <c r="T105" s="203"/>
      <c r="U105" s="204"/>
      <c r="AT105" s="198" t="s">
        <v>174</v>
      </c>
      <c r="AU105" s="198" t="s">
        <v>81</v>
      </c>
      <c r="AV105" s="196" t="s">
        <v>172</v>
      </c>
      <c r="AW105" s="196" t="s">
        <v>176</v>
      </c>
      <c r="AX105" s="196" t="s">
        <v>81</v>
      </c>
      <c r="AY105" s="198" t="s">
        <v>165</v>
      </c>
    </row>
    <row r="106" s="22" customFormat="true" ht="16.5" hidden="false" customHeight="true" outlineLevel="0" collapsed="false">
      <c r="B106" s="164"/>
      <c r="C106" s="165" t="s">
        <v>286</v>
      </c>
      <c r="D106" s="165" t="s">
        <v>167</v>
      </c>
      <c r="E106" s="166" t="s">
        <v>4370</v>
      </c>
      <c r="F106" s="167" t="s">
        <v>4371</v>
      </c>
      <c r="G106" s="168" t="s">
        <v>1908</v>
      </c>
      <c r="H106" s="169" t="n">
        <v>1</v>
      </c>
      <c r="I106" s="170"/>
      <c r="J106" s="171" t="n">
        <f aca="false">ROUND(I106*H106,2)</f>
        <v>0</v>
      </c>
      <c r="K106" s="167" t="s">
        <v>171</v>
      </c>
      <c r="L106" s="23"/>
      <c r="M106" s="226"/>
      <c r="N106" s="227" t="s">
        <v>44</v>
      </c>
      <c r="O106" s="228"/>
      <c r="P106" s="229" t="n">
        <f aca="false">O106*H106</f>
        <v>0</v>
      </c>
      <c r="Q106" s="229" t="n">
        <v>0</v>
      </c>
      <c r="R106" s="229" t="n">
        <f aca="false">Q106*H106</f>
        <v>0</v>
      </c>
      <c r="S106" s="229" t="n">
        <v>0</v>
      </c>
      <c r="T106" s="229" t="n">
        <f aca="false">S106*H106</f>
        <v>0</v>
      </c>
      <c r="U106" s="230"/>
      <c r="AR106" s="176" t="s">
        <v>4321</v>
      </c>
      <c r="AT106" s="176" t="s">
        <v>167</v>
      </c>
      <c r="AU106" s="176" t="s">
        <v>81</v>
      </c>
      <c r="AY106" s="3" t="s">
        <v>165</v>
      </c>
      <c r="BE106" s="177" t="n">
        <f aca="false">IF(N106="základní",J106,0)</f>
        <v>0</v>
      </c>
      <c r="BF106" s="177" t="n">
        <f aca="false">IF(N106="snížená",J106,0)</f>
        <v>0</v>
      </c>
      <c r="BG106" s="177" t="n">
        <f aca="false">IF(N106="zákl. přenesená",J106,0)</f>
        <v>0</v>
      </c>
      <c r="BH106" s="177" t="n">
        <f aca="false">IF(N106="sníž. přenesená",J106,0)</f>
        <v>0</v>
      </c>
      <c r="BI106" s="177" t="n">
        <f aca="false">IF(N106="nulová",J106,0)</f>
        <v>0</v>
      </c>
      <c r="BJ106" s="3" t="s">
        <v>81</v>
      </c>
      <c r="BK106" s="177" t="n">
        <f aca="false">ROUND(I106*H106,2)</f>
        <v>0</v>
      </c>
      <c r="BL106" s="3" t="s">
        <v>4321</v>
      </c>
      <c r="BM106" s="176" t="s">
        <v>4372</v>
      </c>
    </row>
    <row r="107" s="22" customFormat="true" ht="7" hidden="false" customHeight="true" outlineLevel="0" collapsed="false">
      <c r="B107" s="38"/>
      <c r="C107" s="39"/>
      <c r="D107" s="39"/>
      <c r="E107" s="39"/>
      <c r="F107" s="39"/>
      <c r="G107" s="39"/>
      <c r="H107" s="39"/>
      <c r="I107" s="122"/>
      <c r="J107" s="39"/>
      <c r="K107" s="39"/>
      <c r="L107" s="23"/>
    </row>
  </sheetData>
  <sheetProtection algorithmName="SHA-512" hashValue="MOAiMgxBrx0+ICMjZ5nGD/nt25ilFG/k/EUpL6otEhlQCRzklhnlo91o2Ce7EERHzeIDCeVScFOT/5wzANhRqQ==" saltValue="NK5IbP22NeD9wuxLwuz+Lw==" spinCount="100000" sheet="true" objects="true" scenarios="true"/>
  <autoFilter ref="C82:K106"/>
  <mergeCells count="9">
    <mergeCell ref="L2:V2"/>
    <mergeCell ref="E7:H7"/>
    <mergeCell ref="E9:H9"/>
    <mergeCell ref="E18:H18"/>
    <mergeCell ref="E27:H27"/>
    <mergeCell ref="E48:H48"/>
    <mergeCell ref="E50:H50"/>
    <mergeCell ref="E73:H73"/>
    <mergeCell ref="E75:H75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K218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76953125" defaultRowHeight="11" zeroHeight="false" outlineLevelRow="0" outlineLevelCol="0"/>
  <cols>
    <col collapsed="false" customWidth="true" hidden="false" outlineLevel="0" max="1" min="1" style="231" width="8.25"/>
    <col collapsed="false" customWidth="true" hidden="false" outlineLevel="0" max="2" min="2" style="231" width="1.75"/>
    <col collapsed="false" customWidth="true" hidden="false" outlineLevel="0" max="4" min="3" style="231" width="5"/>
    <col collapsed="false" customWidth="true" hidden="false" outlineLevel="0" max="5" min="5" style="231" width="11.75"/>
    <col collapsed="false" customWidth="true" hidden="false" outlineLevel="0" max="6" min="6" style="231" width="9.25"/>
    <col collapsed="false" customWidth="true" hidden="false" outlineLevel="0" max="7" min="7" style="231" width="5"/>
    <col collapsed="false" customWidth="true" hidden="false" outlineLevel="0" max="8" min="8" style="231" width="77.76"/>
    <col collapsed="false" customWidth="true" hidden="false" outlineLevel="0" max="10" min="9" style="231" width="20"/>
    <col collapsed="false" customWidth="true" hidden="false" outlineLevel="0" max="11" min="11" style="231" width="1.75"/>
  </cols>
  <sheetData>
    <row r="1" customFormat="false" ht="37.5" hidden="false" customHeight="true" outlineLevel="0" collapsed="false"/>
    <row r="2" customFormat="false" ht="7.5" hidden="false" customHeight="true" outlineLevel="0" collapsed="false">
      <c r="B2" s="232"/>
      <c r="C2" s="233"/>
      <c r="D2" s="233"/>
      <c r="E2" s="233"/>
      <c r="F2" s="233"/>
      <c r="G2" s="233"/>
      <c r="H2" s="233"/>
      <c r="I2" s="233"/>
      <c r="J2" s="233"/>
      <c r="K2" s="234"/>
    </row>
    <row r="3" s="235" customFormat="true" ht="45" hidden="false" customHeight="true" outlineLevel="0" collapsed="false">
      <c r="B3" s="236"/>
      <c r="C3" s="237" t="s">
        <v>4373</v>
      </c>
      <c r="D3" s="237"/>
      <c r="E3" s="237"/>
      <c r="F3" s="237"/>
      <c r="G3" s="237"/>
      <c r="H3" s="237"/>
      <c r="I3" s="237"/>
      <c r="J3" s="237"/>
      <c r="K3" s="238"/>
    </row>
    <row r="4" customFormat="false" ht="25.5" hidden="false" customHeight="true" outlineLevel="0" collapsed="false">
      <c r="B4" s="239"/>
      <c r="C4" s="240" t="s">
        <v>4374</v>
      </c>
      <c r="D4" s="240"/>
      <c r="E4" s="240"/>
      <c r="F4" s="240"/>
      <c r="G4" s="240"/>
      <c r="H4" s="240"/>
      <c r="I4" s="240"/>
      <c r="J4" s="240"/>
      <c r="K4" s="241"/>
    </row>
    <row r="5" customFormat="false" ht="5.25" hidden="false" customHeight="true" outlineLevel="0" collapsed="false">
      <c r="B5" s="239"/>
      <c r="C5" s="242"/>
      <c r="D5" s="242"/>
      <c r="E5" s="242"/>
      <c r="F5" s="242"/>
      <c r="G5" s="242"/>
      <c r="H5" s="242"/>
      <c r="I5" s="242"/>
      <c r="J5" s="242"/>
      <c r="K5" s="241"/>
    </row>
    <row r="6" customFormat="false" ht="15" hidden="false" customHeight="true" outlineLevel="0" collapsed="false">
      <c r="B6" s="239"/>
      <c r="C6" s="243" t="s">
        <v>4375</v>
      </c>
      <c r="D6" s="243"/>
      <c r="E6" s="243"/>
      <c r="F6" s="243"/>
      <c r="G6" s="243"/>
      <c r="H6" s="243"/>
      <c r="I6" s="243"/>
      <c r="J6" s="243"/>
      <c r="K6" s="241"/>
    </row>
    <row r="7" customFormat="false" ht="15" hidden="false" customHeight="true" outlineLevel="0" collapsed="false">
      <c r="B7" s="244"/>
      <c r="C7" s="243" t="s">
        <v>4376</v>
      </c>
      <c r="D7" s="243"/>
      <c r="E7" s="243"/>
      <c r="F7" s="243"/>
      <c r="G7" s="243"/>
      <c r="H7" s="243"/>
      <c r="I7" s="243"/>
      <c r="J7" s="243"/>
      <c r="K7" s="241"/>
    </row>
    <row r="8" customFormat="false" ht="12.75" hidden="false" customHeight="true" outlineLevel="0" collapsed="false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customFormat="false" ht="15" hidden="false" customHeight="true" outlineLevel="0" collapsed="false">
      <c r="B9" s="244"/>
      <c r="C9" s="245" t="s">
        <v>4377</v>
      </c>
      <c r="D9" s="245"/>
      <c r="E9" s="245"/>
      <c r="F9" s="245"/>
      <c r="G9" s="245"/>
      <c r="H9" s="245"/>
      <c r="I9" s="245"/>
      <c r="J9" s="245"/>
      <c r="K9" s="241"/>
    </row>
    <row r="10" customFormat="false" ht="15" hidden="false" customHeight="true" outlineLevel="0" collapsed="false">
      <c r="B10" s="244"/>
      <c r="C10" s="243"/>
      <c r="D10" s="243" t="s">
        <v>4378</v>
      </c>
      <c r="E10" s="243"/>
      <c r="F10" s="243"/>
      <c r="G10" s="243"/>
      <c r="H10" s="243"/>
      <c r="I10" s="243"/>
      <c r="J10" s="243"/>
      <c r="K10" s="241"/>
    </row>
    <row r="11" customFormat="false" ht="15" hidden="false" customHeight="true" outlineLevel="0" collapsed="false">
      <c r="B11" s="244"/>
      <c r="C11" s="246"/>
      <c r="D11" s="243" t="s">
        <v>4379</v>
      </c>
      <c r="E11" s="243"/>
      <c r="F11" s="243"/>
      <c r="G11" s="243"/>
      <c r="H11" s="243"/>
      <c r="I11" s="243"/>
      <c r="J11" s="243"/>
      <c r="K11" s="241"/>
    </row>
    <row r="12" customFormat="false" ht="15" hidden="false" customHeight="true" outlineLevel="0" collapsed="false">
      <c r="B12" s="244"/>
      <c r="C12" s="246"/>
      <c r="D12" s="243"/>
      <c r="E12" s="243"/>
      <c r="F12" s="243"/>
      <c r="G12" s="243"/>
      <c r="H12" s="243"/>
      <c r="I12" s="243"/>
      <c r="J12" s="243"/>
      <c r="K12" s="241"/>
    </row>
    <row r="13" customFormat="false" ht="15" hidden="false" customHeight="true" outlineLevel="0" collapsed="false">
      <c r="B13" s="244"/>
      <c r="C13" s="246"/>
      <c r="D13" s="247" t="s">
        <v>4380</v>
      </c>
      <c r="E13" s="243"/>
      <c r="F13" s="243"/>
      <c r="G13" s="243"/>
      <c r="H13" s="243"/>
      <c r="I13" s="243"/>
      <c r="J13" s="243"/>
      <c r="K13" s="241"/>
    </row>
    <row r="14" customFormat="false" ht="12.75" hidden="false" customHeight="true" outlineLevel="0" collapsed="false">
      <c r="B14" s="244"/>
      <c r="C14" s="246"/>
      <c r="D14" s="246"/>
      <c r="E14" s="246"/>
      <c r="F14" s="246"/>
      <c r="G14" s="246"/>
      <c r="H14" s="246"/>
      <c r="I14" s="246"/>
      <c r="J14" s="246"/>
      <c r="K14" s="241"/>
    </row>
    <row r="15" customFormat="false" ht="15" hidden="false" customHeight="true" outlineLevel="0" collapsed="false">
      <c r="B15" s="244"/>
      <c r="C15" s="246"/>
      <c r="D15" s="243" t="s">
        <v>4381</v>
      </c>
      <c r="E15" s="243"/>
      <c r="F15" s="243"/>
      <c r="G15" s="243"/>
      <c r="H15" s="243"/>
      <c r="I15" s="243"/>
      <c r="J15" s="243"/>
      <c r="K15" s="241"/>
    </row>
    <row r="16" customFormat="false" ht="15" hidden="false" customHeight="true" outlineLevel="0" collapsed="false">
      <c r="B16" s="244"/>
      <c r="C16" s="246"/>
      <c r="D16" s="243" t="s">
        <v>4382</v>
      </c>
      <c r="E16" s="243"/>
      <c r="F16" s="243"/>
      <c r="G16" s="243"/>
      <c r="H16" s="243"/>
      <c r="I16" s="243"/>
      <c r="J16" s="243"/>
      <c r="K16" s="241"/>
    </row>
    <row r="17" customFormat="false" ht="15" hidden="false" customHeight="true" outlineLevel="0" collapsed="false">
      <c r="B17" s="244"/>
      <c r="C17" s="246"/>
      <c r="D17" s="243" t="s">
        <v>4383</v>
      </c>
      <c r="E17" s="243"/>
      <c r="F17" s="243"/>
      <c r="G17" s="243"/>
      <c r="H17" s="243"/>
      <c r="I17" s="243"/>
      <c r="J17" s="243"/>
      <c r="K17" s="241"/>
    </row>
    <row r="18" customFormat="false" ht="15" hidden="false" customHeight="true" outlineLevel="0" collapsed="false">
      <c r="B18" s="244"/>
      <c r="C18" s="246"/>
      <c r="D18" s="246"/>
      <c r="E18" s="248" t="s">
        <v>80</v>
      </c>
      <c r="F18" s="243" t="s">
        <v>4384</v>
      </c>
      <c r="G18" s="243"/>
      <c r="H18" s="243"/>
      <c r="I18" s="243"/>
      <c r="J18" s="243"/>
      <c r="K18" s="241"/>
    </row>
    <row r="19" customFormat="false" ht="15" hidden="false" customHeight="true" outlineLevel="0" collapsed="false">
      <c r="B19" s="244"/>
      <c r="C19" s="246"/>
      <c r="D19" s="246"/>
      <c r="E19" s="248" t="s">
        <v>4385</v>
      </c>
      <c r="F19" s="243" t="s">
        <v>4386</v>
      </c>
      <c r="G19" s="243"/>
      <c r="H19" s="243"/>
      <c r="I19" s="243"/>
      <c r="J19" s="243"/>
      <c r="K19" s="241"/>
    </row>
    <row r="20" customFormat="false" ht="15" hidden="false" customHeight="true" outlineLevel="0" collapsed="false">
      <c r="B20" s="244"/>
      <c r="C20" s="246"/>
      <c r="D20" s="246"/>
      <c r="E20" s="248" t="s">
        <v>4387</v>
      </c>
      <c r="F20" s="243" t="s">
        <v>4388</v>
      </c>
      <c r="G20" s="243"/>
      <c r="H20" s="243"/>
      <c r="I20" s="243"/>
      <c r="J20" s="243"/>
      <c r="K20" s="241"/>
    </row>
    <row r="21" customFormat="false" ht="15" hidden="false" customHeight="true" outlineLevel="0" collapsed="false">
      <c r="B21" s="244"/>
      <c r="C21" s="246"/>
      <c r="D21" s="246"/>
      <c r="E21" s="248" t="s">
        <v>4389</v>
      </c>
      <c r="F21" s="243" t="s">
        <v>4390</v>
      </c>
      <c r="G21" s="243"/>
      <c r="H21" s="243"/>
      <c r="I21" s="243"/>
      <c r="J21" s="243"/>
      <c r="K21" s="241"/>
    </row>
    <row r="22" customFormat="false" ht="15" hidden="false" customHeight="true" outlineLevel="0" collapsed="false">
      <c r="B22" s="244"/>
      <c r="C22" s="246"/>
      <c r="D22" s="246"/>
      <c r="E22" s="248" t="s">
        <v>4391</v>
      </c>
      <c r="F22" s="243" t="s">
        <v>4392</v>
      </c>
      <c r="G22" s="243"/>
      <c r="H22" s="243"/>
      <c r="I22" s="243"/>
      <c r="J22" s="243"/>
      <c r="K22" s="241"/>
    </row>
    <row r="23" customFormat="false" ht="15" hidden="false" customHeight="true" outlineLevel="0" collapsed="false">
      <c r="B23" s="244"/>
      <c r="C23" s="246"/>
      <c r="D23" s="246"/>
      <c r="E23" s="248" t="s">
        <v>4393</v>
      </c>
      <c r="F23" s="243" t="s">
        <v>4394</v>
      </c>
      <c r="G23" s="243"/>
      <c r="H23" s="243"/>
      <c r="I23" s="243"/>
      <c r="J23" s="243"/>
      <c r="K23" s="241"/>
    </row>
    <row r="24" customFormat="false" ht="12.75" hidden="false" customHeight="true" outlineLevel="0" collapsed="false">
      <c r="B24" s="244"/>
      <c r="C24" s="246"/>
      <c r="D24" s="246"/>
      <c r="E24" s="246"/>
      <c r="F24" s="246"/>
      <c r="G24" s="246"/>
      <c r="H24" s="246"/>
      <c r="I24" s="246"/>
      <c r="J24" s="246"/>
      <c r="K24" s="241"/>
    </row>
    <row r="25" customFormat="false" ht="15" hidden="false" customHeight="true" outlineLevel="0" collapsed="false">
      <c r="B25" s="244"/>
      <c r="C25" s="245" t="s">
        <v>4395</v>
      </c>
      <c r="D25" s="245"/>
      <c r="E25" s="245"/>
      <c r="F25" s="245"/>
      <c r="G25" s="245"/>
      <c r="H25" s="245"/>
      <c r="I25" s="245"/>
      <c r="J25" s="245"/>
      <c r="K25" s="241"/>
    </row>
    <row r="26" customFormat="false" ht="15" hidden="false" customHeight="true" outlineLevel="0" collapsed="false">
      <c r="B26" s="244"/>
      <c r="C26" s="243" t="s">
        <v>4396</v>
      </c>
      <c r="D26" s="243"/>
      <c r="E26" s="243"/>
      <c r="F26" s="243"/>
      <c r="G26" s="243"/>
      <c r="H26" s="243"/>
      <c r="I26" s="243"/>
      <c r="J26" s="243"/>
      <c r="K26" s="241"/>
    </row>
    <row r="27" customFormat="false" ht="15" hidden="false" customHeight="true" outlineLevel="0" collapsed="false">
      <c r="B27" s="244"/>
      <c r="C27" s="243"/>
      <c r="D27" s="249" t="s">
        <v>4397</v>
      </c>
      <c r="E27" s="249"/>
      <c r="F27" s="249"/>
      <c r="G27" s="249"/>
      <c r="H27" s="249"/>
      <c r="I27" s="249"/>
      <c r="J27" s="249"/>
      <c r="K27" s="241"/>
    </row>
    <row r="28" customFormat="false" ht="15" hidden="false" customHeight="true" outlineLevel="0" collapsed="false">
      <c r="B28" s="244"/>
      <c r="C28" s="246"/>
      <c r="D28" s="243" t="s">
        <v>4398</v>
      </c>
      <c r="E28" s="243"/>
      <c r="F28" s="243"/>
      <c r="G28" s="243"/>
      <c r="H28" s="243"/>
      <c r="I28" s="243"/>
      <c r="J28" s="243"/>
      <c r="K28" s="241"/>
    </row>
    <row r="29" customFormat="false" ht="12.75" hidden="false" customHeight="true" outlineLevel="0" collapsed="false">
      <c r="B29" s="244"/>
      <c r="C29" s="246"/>
      <c r="D29" s="246"/>
      <c r="E29" s="246"/>
      <c r="F29" s="246"/>
      <c r="G29" s="246"/>
      <c r="H29" s="246"/>
      <c r="I29" s="246"/>
      <c r="J29" s="246"/>
      <c r="K29" s="241"/>
    </row>
    <row r="30" customFormat="false" ht="15" hidden="false" customHeight="true" outlineLevel="0" collapsed="false">
      <c r="B30" s="244"/>
      <c r="C30" s="246"/>
      <c r="D30" s="249" t="s">
        <v>4399</v>
      </c>
      <c r="E30" s="249"/>
      <c r="F30" s="249"/>
      <c r="G30" s="249"/>
      <c r="H30" s="249"/>
      <c r="I30" s="249"/>
      <c r="J30" s="249"/>
      <c r="K30" s="241"/>
    </row>
    <row r="31" customFormat="false" ht="15" hidden="false" customHeight="true" outlineLevel="0" collapsed="false">
      <c r="B31" s="244"/>
      <c r="C31" s="246"/>
      <c r="D31" s="243" t="s">
        <v>4400</v>
      </c>
      <c r="E31" s="243"/>
      <c r="F31" s="243"/>
      <c r="G31" s="243"/>
      <c r="H31" s="243"/>
      <c r="I31" s="243"/>
      <c r="J31" s="243"/>
      <c r="K31" s="241"/>
    </row>
    <row r="32" customFormat="false" ht="12.75" hidden="false" customHeight="true" outlineLevel="0" collapsed="false">
      <c r="B32" s="244"/>
      <c r="C32" s="246"/>
      <c r="D32" s="246"/>
      <c r="E32" s="246"/>
      <c r="F32" s="246"/>
      <c r="G32" s="246"/>
      <c r="H32" s="246"/>
      <c r="I32" s="246"/>
      <c r="J32" s="246"/>
      <c r="K32" s="241"/>
    </row>
    <row r="33" customFormat="false" ht="15" hidden="false" customHeight="true" outlineLevel="0" collapsed="false">
      <c r="B33" s="244"/>
      <c r="C33" s="246"/>
      <c r="D33" s="249" t="s">
        <v>4401</v>
      </c>
      <c r="E33" s="249"/>
      <c r="F33" s="249"/>
      <c r="G33" s="249"/>
      <c r="H33" s="249"/>
      <c r="I33" s="249"/>
      <c r="J33" s="249"/>
      <c r="K33" s="241"/>
    </row>
    <row r="34" customFormat="false" ht="15" hidden="false" customHeight="true" outlineLevel="0" collapsed="false">
      <c r="B34" s="244"/>
      <c r="C34" s="246"/>
      <c r="D34" s="243" t="s">
        <v>4402</v>
      </c>
      <c r="E34" s="243"/>
      <c r="F34" s="243"/>
      <c r="G34" s="243"/>
      <c r="H34" s="243"/>
      <c r="I34" s="243"/>
      <c r="J34" s="243"/>
      <c r="K34" s="241"/>
    </row>
    <row r="35" customFormat="false" ht="15" hidden="false" customHeight="true" outlineLevel="0" collapsed="false">
      <c r="B35" s="244"/>
      <c r="C35" s="246"/>
      <c r="D35" s="243" t="s">
        <v>4403</v>
      </c>
      <c r="E35" s="243"/>
      <c r="F35" s="243"/>
      <c r="G35" s="243"/>
      <c r="H35" s="243"/>
      <c r="I35" s="243"/>
      <c r="J35" s="243"/>
      <c r="K35" s="241"/>
    </row>
    <row r="36" customFormat="false" ht="15" hidden="false" customHeight="true" outlineLevel="0" collapsed="false">
      <c r="B36" s="244"/>
      <c r="C36" s="246"/>
      <c r="D36" s="243"/>
      <c r="E36" s="247" t="s">
        <v>150</v>
      </c>
      <c r="F36" s="243"/>
      <c r="G36" s="243" t="s">
        <v>4404</v>
      </c>
      <c r="H36" s="243"/>
      <c r="I36" s="243"/>
      <c r="J36" s="243"/>
      <c r="K36" s="241"/>
    </row>
    <row r="37" customFormat="false" ht="30.75" hidden="false" customHeight="true" outlineLevel="0" collapsed="false">
      <c r="B37" s="244"/>
      <c r="C37" s="246"/>
      <c r="D37" s="243"/>
      <c r="E37" s="247" t="s">
        <v>4405</v>
      </c>
      <c r="F37" s="243"/>
      <c r="G37" s="243" t="s">
        <v>4406</v>
      </c>
      <c r="H37" s="243"/>
      <c r="I37" s="243"/>
      <c r="J37" s="243"/>
      <c r="K37" s="241"/>
    </row>
    <row r="38" customFormat="false" ht="15" hidden="false" customHeight="true" outlineLevel="0" collapsed="false">
      <c r="B38" s="244"/>
      <c r="C38" s="246"/>
      <c r="D38" s="243"/>
      <c r="E38" s="247" t="s">
        <v>54</v>
      </c>
      <c r="F38" s="243"/>
      <c r="G38" s="243" t="s">
        <v>4407</v>
      </c>
      <c r="H38" s="243"/>
      <c r="I38" s="243"/>
      <c r="J38" s="243"/>
      <c r="K38" s="241"/>
    </row>
    <row r="39" customFormat="false" ht="15" hidden="false" customHeight="true" outlineLevel="0" collapsed="false">
      <c r="B39" s="244"/>
      <c r="C39" s="246"/>
      <c r="D39" s="243"/>
      <c r="E39" s="247" t="s">
        <v>55</v>
      </c>
      <c r="F39" s="243"/>
      <c r="G39" s="243" t="s">
        <v>4408</v>
      </c>
      <c r="H39" s="243"/>
      <c r="I39" s="243"/>
      <c r="J39" s="243"/>
      <c r="K39" s="241"/>
    </row>
    <row r="40" customFormat="false" ht="15" hidden="false" customHeight="true" outlineLevel="0" collapsed="false">
      <c r="B40" s="244"/>
      <c r="C40" s="246"/>
      <c r="D40" s="243"/>
      <c r="E40" s="247" t="s">
        <v>151</v>
      </c>
      <c r="F40" s="243"/>
      <c r="G40" s="243" t="s">
        <v>4409</v>
      </c>
      <c r="H40" s="243"/>
      <c r="I40" s="243"/>
      <c r="J40" s="243"/>
      <c r="K40" s="241"/>
    </row>
    <row r="41" customFormat="false" ht="15" hidden="false" customHeight="true" outlineLevel="0" collapsed="false">
      <c r="B41" s="244"/>
      <c r="C41" s="246"/>
      <c r="D41" s="243"/>
      <c r="E41" s="247" t="s">
        <v>152</v>
      </c>
      <c r="F41" s="243"/>
      <c r="G41" s="243" t="s">
        <v>4410</v>
      </c>
      <c r="H41" s="243"/>
      <c r="I41" s="243"/>
      <c r="J41" s="243"/>
      <c r="K41" s="241"/>
    </row>
    <row r="42" customFormat="false" ht="15" hidden="false" customHeight="true" outlineLevel="0" collapsed="false">
      <c r="B42" s="244"/>
      <c r="C42" s="246"/>
      <c r="D42" s="243"/>
      <c r="E42" s="247" t="s">
        <v>4411</v>
      </c>
      <c r="F42" s="243"/>
      <c r="G42" s="243" t="s">
        <v>4412</v>
      </c>
      <c r="H42" s="243"/>
      <c r="I42" s="243"/>
      <c r="J42" s="243"/>
      <c r="K42" s="241"/>
    </row>
    <row r="43" customFormat="false" ht="15" hidden="false" customHeight="true" outlineLevel="0" collapsed="false">
      <c r="B43" s="244"/>
      <c r="C43" s="246"/>
      <c r="D43" s="243"/>
      <c r="E43" s="247"/>
      <c r="F43" s="243"/>
      <c r="G43" s="243" t="s">
        <v>4413</v>
      </c>
      <c r="H43" s="243"/>
      <c r="I43" s="243"/>
      <c r="J43" s="243"/>
      <c r="K43" s="241"/>
    </row>
    <row r="44" customFormat="false" ht="15" hidden="false" customHeight="true" outlineLevel="0" collapsed="false">
      <c r="B44" s="244"/>
      <c r="C44" s="246"/>
      <c r="D44" s="243"/>
      <c r="E44" s="247" t="s">
        <v>4414</v>
      </c>
      <c r="F44" s="243"/>
      <c r="G44" s="243" t="s">
        <v>4415</v>
      </c>
      <c r="H44" s="243"/>
      <c r="I44" s="243"/>
      <c r="J44" s="243"/>
      <c r="K44" s="241"/>
    </row>
    <row r="45" customFormat="false" ht="15" hidden="false" customHeight="true" outlineLevel="0" collapsed="false">
      <c r="B45" s="244"/>
      <c r="C45" s="246"/>
      <c r="D45" s="243"/>
      <c r="E45" s="247" t="s">
        <v>154</v>
      </c>
      <c r="F45" s="243"/>
      <c r="G45" s="243" t="s">
        <v>4416</v>
      </c>
      <c r="H45" s="243"/>
      <c r="I45" s="243"/>
      <c r="J45" s="243"/>
      <c r="K45" s="241"/>
    </row>
    <row r="46" customFormat="false" ht="12.75" hidden="false" customHeight="true" outlineLevel="0" collapsed="false">
      <c r="B46" s="244"/>
      <c r="C46" s="246"/>
      <c r="D46" s="243"/>
      <c r="E46" s="243"/>
      <c r="F46" s="243"/>
      <c r="G46" s="243"/>
      <c r="H46" s="243"/>
      <c r="I46" s="243"/>
      <c r="J46" s="243"/>
      <c r="K46" s="241"/>
    </row>
    <row r="47" customFormat="false" ht="15" hidden="false" customHeight="true" outlineLevel="0" collapsed="false">
      <c r="B47" s="244"/>
      <c r="C47" s="246"/>
      <c r="D47" s="243" t="s">
        <v>4417</v>
      </c>
      <c r="E47" s="243"/>
      <c r="F47" s="243"/>
      <c r="G47" s="243"/>
      <c r="H47" s="243"/>
      <c r="I47" s="243"/>
      <c r="J47" s="243"/>
      <c r="K47" s="241"/>
    </row>
    <row r="48" customFormat="false" ht="15" hidden="false" customHeight="true" outlineLevel="0" collapsed="false">
      <c r="B48" s="244"/>
      <c r="C48" s="246"/>
      <c r="D48" s="246"/>
      <c r="E48" s="243" t="s">
        <v>4418</v>
      </c>
      <c r="F48" s="243"/>
      <c r="G48" s="243"/>
      <c r="H48" s="243"/>
      <c r="I48" s="243"/>
      <c r="J48" s="243"/>
      <c r="K48" s="241"/>
    </row>
    <row r="49" customFormat="false" ht="15" hidden="false" customHeight="true" outlineLevel="0" collapsed="false">
      <c r="B49" s="244"/>
      <c r="C49" s="246"/>
      <c r="D49" s="246"/>
      <c r="E49" s="243" t="s">
        <v>4419</v>
      </c>
      <c r="F49" s="243"/>
      <c r="G49" s="243"/>
      <c r="H49" s="243"/>
      <c r="I49" s="243"/>
      <c r="J49" s="243"/>
      <c r="K49" s="241"/>
    </row>
    <row r="50" customFormat="false" ht="15" hidden="false" customHeight="true" outlineLevel="0" collapsed="false">
      <c r="B50" s="244"/>
      <c r="C50" s="246"/>
      <c r="D50" s="246"/>
      <c r="E50" s="243" t="s">
        <v>4420</v>
      </c>
      <c r="F50" s="243"/>
      <c r="G50" s="243"/>
      <c r="H50" s="243"/>
      <c r="I50" s="243"/>
      <c r="J50" s="243"/>
      <c r="K50" s="241"/>
    </row>
    <row r="51" customFormat="false" ht="15" hidden="false" customHeight="true" outlineLevel="0" collapsed="false">
      <c r="B51" s="244"/>
      <c r="C51" s="246"/>
      <c r="D51" s="243" t="s">
        <v>4421</v>
      </c>
      <c r="E51" s="243"/>
      <c r="F51" s="243"/>
      <c r="G51" s="243"/>
      <c r="H51" s="243"/>
      <c r="I51" s="243"/>
      <c r="J51" s="243"/>
      <c r="K51" s="241"/>
    </row>
    <row r="52" customFormat="false" ht="25.5" hidden="false" customHeight="true" outlineLevel="0" collapsed="false">
      <c r="B52" s="239"/>
      <c r="C52" s="240" t="s">
        <v>4422</v>
      </c>
      <c r="D52" s="240"/>
      <c r="E52" s="240"/>
      <c r="F52" s="240"/>
      <c r="G52" s="240"/>
      <c r="H52" s="240"/>
      <c r="I52" s="240"/>
      <c r="J52" s="240"/>
      <c r="K52" s="241"/>
    </row>
    <row r="53" customFormat="false" ht="5.25" hidden="false" customHeight="true" outlineLevel="0" collapsed="false">
      <c r="B53" s="239"/>
      <c r="C53" s="242"/>
      <c r="D53" s="242"/>
      <c r="E53" s="242"/>
      <c r="F53" s="242"/>
      <c r="G53" s="242"/>
      <c r="H53" s="242"/>
      <c r="I53" s="242"/>
      <c r="J53" s="242"/>
      <c r="K53" s="241"/>
    </row>
    <row r="54" customFormat="false" ht="15" hidden="false" customHeight="true" outlineLevel="0" collapsed="false">
      <c r="B54" s="239"/>
      <c r="C54" s="243" t="s">
        <v>4423</v>
      </c>
      <c r="D54" s="243"/>
      <c r="E54" s="243"/>
      <c r="F54" s="243"/>
      <c r="G54" s="243"/>
      <c r="H54" s="243"/>
      <c r="I54" s="243"/>
      <c r="J54" s="243"/>
      <c r="K54" s="241"/>
    </row>
    <row r="55" customFormat="false" ht="15" hidden="false" customHeight="true" outlineLevel="0" collapsed="false">
      <c r="B55" s="239"/>
      <c r="C55" s="243" t="s">
        <v>4424</v>
      </c>
      <c r="D55" s="243"/>
      <c r="E55" s="243"/>
      <c r="F55" s="243"/>
      <c r="G55" s="243"/>
      <c r="H55" s="243"/>
      <c r="I55" s="243"/>
      <c r="J55" s="243"/>
      <c r="K55" s="241"/>
    </row>
    <row r="56" customFormat="false" ht="12.75" hidden="false" customHeight="true" outlineLevel="0" collapsed="false">
      <c r="B56" s="239"/>
      <c r="C56" s="243"/>
      <c r="D56" s="243"/>
      <c r="E56" s="243"/>
      <c r="F56" s="243"/>
      <c r="G56" s="243"/>
      <c r="H56" s="243"/>
      <c r="I56" s="243"/>
      <c r="J56" s="243"/>
      <c r="K56" s="241"/>
    </row>
    <row r="57" customFormat="false" ht="15" hidden="false" customHeight="true" outlineLevel="0" collapsed="false">
      <c r="B57" s="239"/>
      <c r="C57" s="243" t="s">
        <v>4425</v>
      </c>
      <c r="D57" s="243"/>
      <c r="E57" s="243"/>
      <c r="F57" s="243"/>
      <c r="G57" s="243"/>
      <c r="H57" s="243"/>
      <c r="I57" s="243"/>
      <c r="J57" s="243"/>
      <c r="K57" s="241"/>
    </row>
    <row r="58" customFormat="false" ht="15" hidden="false" customHeight="true" outlineLevel="0" collapsed="false">
      <c r="B58" s="239"/>
      <c r="C58" s="246"/>
      <c r="D58" s="243" t="s">
        <v>4426</v>
      </c>
      <c r="E58" s="243"/>
      <c r="F58" s="243"/>
      <c r="G58" s="243"/>
      <c r="H58" s="243"/>
      <c r="I58" s="243"/>
      <c r="J58" s="243"/>
      <c r="K58" s="241"/>
    </row>
    <row r="59" customFormat="false" ht="15" hidden="false" customHeight="true" outlineLevel="0" collapsed="false">
      <c r="B59" s="239"/>
      <c r="C59" s="246"/>
      <c r="D59" s="243" t="s">
        <v>4427</v>
      </c>
      <c r="E59" s="243"/>
      <c r="F59" s="243"/>
      <c r="G59" s="243"/>
      <c r="H59" s="243"/>
      <c r="I59" s="243"/>
      <c r="J59" s="243"/>
      <c r="K59" s="241"/>
    </row>
    <row r="60" customFormat="false" ht="15" hidden="false" customHeight="true" outlineLevel="0" collapsed="false">
      <c r="B60" s="239"/>
      <c r="C60" s="246"/>
      <c r="D60" s="243" t="s">
        <v>4428</v>
      </c>
      <c r="E60" s="243"/>
      <c r="F60" s="243"/>
      <c r="G60" s="243"/>
      <c r="H60" s="243"/>
      <c r="I60" s="243"/>
      <c r="J60" s="243"/>
      <c r="K60" s="241"/>
    </row>
    <row r="61" customFormat="false" ht="15" hidden="false" customHeight="true" outlineLevel="0" collapsed="false">
      <c r="B61" s="239"/>
      <c r="C61" s="246"/>
      <c r="D61" s="243" t="s">
        <v>4429</v>
      </c>
      <c r="E61" s="243"/>
      <c r="F61" s="243"/>
      <c r="G61" s="243"/>
      <c r="H61" s="243"/>
      <c r="I61" s="243"/>
      <c r="J61" s="243"/>
      <c r="K61" s="241"/>
    </row>
    <row r="62" customFormat="false" ht="15" hidden="false" customHeight="true" outlineLevel="0" collapsed="false">
      <c r="B62" s="239"/>
      <c r="C62" s="246"/>
      <c r="D62" s="250" t="s">
        <v>4430</v>
      </c>
      <c r="E62" s="250"/>
      <c r="F62" s="250"/>
      <c r="G62" s="250"/>
      <c r="H62" s="250"/>
      <c r="I62" s="250"/>
      <c r="J62" s="250"/>
      <c r="K62" s="241"/>
    </row>
    <row r="63" customFormat="false" ht="15" hidden="false" customHeight="true" outlineLevel="0" collapsed="false">
      <c r="B63" s="239"/>
      <c r="C63" s="246"/>
      <c r="D63" s="243" t="s">
        <v>4431</v>
      </c>
      <c r="E63" s="243"/>
      <c r="F63" s="243"/>
      <c r="G63" s="243"/>
      <c r="H63" s="243"/>
      <c r="I63" s="243"/>
      <c r="J63" s="243"/>
      <c r="K63" s="241"/>
    </row>
    <row r="64" customFormat="false" ht="12.75" hidden="false" customHeight="true" outlineLevel="0" collapsed="false">
      <c r="B64" s="239"/>
      <c r="C64" s="246"/>
      <c r="D64" s="246"/>
      <c r="E64" s="251"/>
      <c r="F64" s="246"/>
      <c r="G64" s="246"/>
      <c r="H64" s="246"/>
      <c r="I64" s="246"/>
      <c r="J64" s="246"/>
      <c r="K64" s="241"/>
    </row>
    <row r="65" customFormat="false" ht="15" hidden="false" customHeight="true" outlineLevel="0" collapsed="false">
      <c r="B65" s="239"/>
      <c r="C65" s="246"/>
      <c r="D65" s="243" t="s">
        <v>4432</v>
      </c>
      <c r="E65" s="243"/>
      <c r="F65" s="243"/>
      <c r="G65" s="243"/>
      <c r="H65" s="243"/>
      <c r="I65" s="243"/>
      <c r="J65" s="243"/>
      <c r="K65" s="241"/>
    </row>
    <row r="66" customFormat="false" ht="15" hidden="false" customHeight="true" outlineLevel="0" collapsed="false">
      <c r="B66" s="239"/>
      <c r="C66" s="246"/>
      <c r="D66" s="250" t="s">
        <v>4433</v>
      </c>
      <c r="E66" s="250"/>
      <c r="F66" s="250"/>
      <c r="G66" s="250"/>
      <c r="H66" s="250"/>
      <c r="I66" s="250"/>
      <c r="J66" s="250"/>
      <c r="K66" s="241"/>
    </row>
    <row r="67" customFormat="false" ht="15" hidden="false" customHeight="true" outlineLevel="0" collapsed="false">
      <c r="B67" s="239"/>
      <c r="C67" s="246"/>
      <c r="D67" s="243" t="s">
        <v>4434</v>
      </c>
      <c r="E67" s="243"/>
      <c r="F67" s="243"/>
      <c r="G67" s="243"/>
      <c r="H67" s="243"/>
      <c r="I67" s="243"/>
      <c r="J67" s="243"/>
      <c r="K67" s="241"/>
    </row>
    <row r="68" customFormat="false" ht="15" hidden="false" customHeight="true" outlineLevel="0" collapsed="false">
      <c r="B68" s="239"/>
      <c r="C68" s="246"/>
      <c r="D68" s="243" t="s">
        <v>4435</v>
      </c>
      <c r="E68" s="243"/>
      <c r="F68" s="243"/>
      <c r="G68" s="243"/>
      <c r="H68" s="243"/>
      <c r="I68" s="243"/>
      <c r="J68" s="243"/>
      <c r="K68" s="241"/>
    </row>
    <row r="69" customFormat="false" ht="15" hidden="false" customHeight="true" outlineLevel="0" collapsed="false">
      <c r="B69" s="239"/>
      <c r="C69" s="246"/>
      <c r="D69" s="243" t="s">
        <v>4436</v>
      </c>
      <c r="E69" s="243"/>
      <c r="F69" s="243"/>
      <c r="G69" s="243"/>
      <c r="H69" s="243"/>
      <c r="I69" s="243"/>
      <c r="J69" s="243"/>
      <c r="K69" s="241"/>
    </row>
    <row r="70" customFormat="false" ht="15" hidden="false" customHeight="true" outlineLevel="0" collapsed="false">
      <c r="B70" s="239"/>
      <c r="C70" s="246"/>
      <c r="D70" s="243" t="s">
        <v>4437</v>
      </c>
      <c r="E70" s="243"/>
      <c r="F70" s="243"/>
      <c r="G70" s="243"/>
      <c r="H70" s="243"/>
      <c r="I70" s="243"/>
      <c r="J70" s="243"/>
      <c r="K70" s="241"/>
    </row>
    <row r="71" customFormat="false" ht="12.75" hidden="false" customHeight="true" outlineLevel="0" collapsed="false">
      <c r="B71" s="252"/>
      <c r="C71" s="253"/>
      <c r="D71" s="253"/>
      <c r="E71" s="253"/>
      <c r="F71" s="253"/>
      <c r="G71" s="253"/>
      <c r="H71" s="253"/>
      <c r="I71" s="253"/>
      <c r="J71" s="253"/>
      <c r="K71" s="254"/>
    </row>
    <row r="72" customFormat="false" ht="18.75" hidden="false" customHeight="true" outlineLevel="0" collapsed="false">
      <c r="B72" s="255"/>
      <c r="C72" s="255"/>
      <c r="D72" s="255"/>
      <c r="E72" s="255"/>
      <c r="F72" s="255"/>
      <c r="G72" s="255"/>
      <c r="H72" s="255"/>
      <c r="I72" s="255"/>
      <c r="J72" s="255"/>
      <c r="K72" s="256"/>
    </row>
    <row r="73" customFormat="false" ht="18.75" hidden="false" customHeight="true" outlineLevel="0" collapsed="false">
      <c r="B73" s="256"/>
      <c r="C73" s="256"/>
      <c r="D73" s="256"/>
      <c r="E73" s="256"/>
      <c r="F73" s="256"/>
      <c r="G73" s="256"/>
      <c r="H73" s="256"/>
      <c r="I73" s="256"/>
      <c r="J73" s="256"/>
      <c r="K73" s="256"/>
    </row>
    <row r="74" customFormat="false" ht="7.5" hidden="false" customHeight="true" outlineLevel="0" collapsed="false">
      <c r="B74" s="257"/>
      <c r="C74" s="258"/>
      <c r="D74" s="258"/>
      <c r="E74" s="258"/>
      <c r="F74" s="258"/>
      <c r="G74" s="258"/>
      <c r="H74" s="258"/>
      <c r="I74" s="258"/>
      <c r="J74" s="258"/>
      <c r="K74" s="259"/>
    </row>
    <row r="75" customFormat="false" ht="45" hidden="false" customHeight="true" outlineLevel="0" collapsed="false">
      <c r="B75" s="260"/>
      <c r="C75" s="261" t="s">
        <v>4438</v>
      </c>
      <c r="D75" s="261"/>
      <c r="E75" s="261"/>
      <c r="F75" s="261"/>
      <c r="G75" s="261"/>
      <c r="H75" s="261"/>
      <c r="I75" s="261"/>
      <c r="J75" s="261"/>
      <c r="K75" s="262"/>
    </row>
    <row r="76" customFormat="false" ht="17.25" hidden="false" customHeight="true" outlineLevel="0" collapsed="false">
      <c r="B76" s="260"/>
      <c r="C76" s="263" t="s">
        <v>4439</v>
      </c>
      <c r="D76" s="263"/>
      <c r="E76" s="263"/>
      <c r="F76" s="263" t="s">
        <v>4440</v>
      </c>
      <c r="G76" s="264"/>
      <c r="H76" s="263" t="s">
        <v>55</v>
      </c>
      <c r="I76" s="263" t="s">
        <v>58</v>
      </c>
      <c r="J76" s="263" t="s">
        <v>4441</v>
      </c>
      <c r="K76" s="262"/>
    </row>
    <row r="77" customFormat="false" ht="17.25" hidden="false" customHeight="true" outlineLevel="0" collapsed="false">
      <c r="B77" s="260"/>
      <c r="C77" s="265" t="s">
        <v>4442</v>
      </c>
      <c r="D77" s="265"/>
      <c r="E77" s="265"/>
      <c r="F77" s="266" t="s">
        <v>4443</v>
      </c>
      <c r="G77" s="267"/>
      <c r="H77" s="265"/>
      <c r="I77" s="265"/>
      <c r="J77" s="265" t="s">
        <v>4444</v>
      </c>
      <c r="K77" s="262"/>
    </row>
    <row r="78" customFormat="false" ht="5.25" hidden="false" customHeight="true" outlineLevel="0" collapsed="false">
      <c r="B78" s="260"/>
      <c r="C78" s="268"/>
      <c r="D78" s="268"/>
      <c r="E78" s="268"/>
      <c r="F78" s="268"/>
      <c r="G78" s="269"/>
      <c r="H78" s="268"/>
      <c r="I78" s="268"/>
      <c r="J78" s="268"/>
      <c r="K78" s="262"/>
    </row>
    <row r="79" customFormat="false" ht="15" hidden="false" customHeight="true" outlineLevel="0" collapsed="false">
      <c r="B79" s="260"/>
      <c r="C79" s="247" t="s">
        <v>54</v>
      </c>
      <c r="D79" s="268"/>
      <c r="E79" s="268"/>
      <c r="F79" s="270" t="s">
        <v>4445</v>
      </c>
      <c r="G79" s="269"/>
      <c r="H79" s="247" t="s">
        <v>4446</v>
      </c>
      <c r="I79" s="247" t="s">
        <v>4447</v>
      </c>
      <c r="J79" s="247" t="n">
        <v>20</v>
      </c>
      <c r="K79" s="262"/>
    </row>
    <row r="80" customFormat="false" ht="15" hidden="false" customHeight="true" outlineLevel="0" collapsed="false">
      <c r="B80" s="260"/>
      <c r="C80" s="247" t="s">
        <v>4448</v>
      </c>
      <c r="D80" s="247"/>
      <c r="E80" s="247"/>
      <c r="F80" s="270" t="s">
        <v>4445</v>
      </c>
      <c r="G80" s="269"/>
      <c r="H80" s="247" t="s">
        <v>4449</v>
      </c>
      <c r="I80" s="247" t="s">
        <v>4447</v>
      </c>
      <c r="J80" s="247" t="n">
        <v>120</v>
      </c>
      <c r="K80" s="262"/>
    </row>
    <row r="81" customFormat="false" ht="15" hidden="false" customHeight="true" outlineLevel="0" collapsed="false">
      <c r="B81" s="271"/>
      <c r="C81" s="247" t="s">
        <v>4450</v>
      </c>
      <c r="D81" s="247"/>
      <c r="E81" s="247"/>
      <c r="F81" s="270" t="s">
        <v>4451</v>
      </c>
      <c r="G81" s="269"/>
      <c r="H81" s="247" t="s">
        <v>4452</v>
      </c>
      <c r="I81" s="247" t="s">
        <v>4447</v>
      </c>
      <c r="J81" s="247" t="n">
        <v>50</v>
      </c>
      <c r="K81" s="262"/>
    </row>
    <row r="82" customFormat="false" ht="15" hidden="false" customHeight="true" outlineLevel="0" collapsed="false">
      <c r="B82" s="271"/>
      <c r="C82" s="247" t="s">
        <v>4453</v>
      </c>
      <c r="D82" s="247"/>
      <c r="E82" s="247"/>
      <c r="F82" s="270" t="s">
        <v>4445</v>
      </c>
      <c r="G82" s="269"/>
      <c r="H82" s="247" t="s">
        <v>4454</v>
      </c>
      <c r="I82" s="247" t="s">
        <v>4455</v>
      </c>
      <c r="J82" s="247"/>
      <c r="K82" s="262"/>
    </row>
    <row r="83" customFormat="false" ht="15" hidden="false" customHeight="true" outlineLevel="0" collapsed="false">
      <c r="B83" s="271"/>
      <c r="C83" s="247" t="s">
        <v>4456</v>
      </c>
      <c r="D83" s="247"/>
      <c r="E83" s="247"/>
      <c r="F83" s="270" t="s">
        <v>4451</v>
      </c>
      <c r="G83" s="247"/>
      <c r="H83" s="247" t="s">
        <v>4457</v>
      </c>
      <c r="I83" s="247" t="s">
        <v>4447</v>
      </c>
      <c r="J83" s="247" t="n">
        <v>15</v>
      </c>
      <c r="K83" s="262"/>
    </row>
    <row r="84" customFormat="false" ht="15" hidden="false" customHeight="true" outlineLevel="0" collapsed="false">
      <c r="B84" s="271"/>
      <c r="C84" s="247" t="s">
        <v>4458</v>
      </c>
      <c r="D84" s="247"/>
      <c r="E84" s="247"/>
      <c r="F84" s="270" t="s">
        <v>4451</v>
      </c>
      <c r="G84" s="247"/>
      <c r="H84" s="247" t="s">
        <v>4459</v>
      </c>
      <c r="I84" s="247" t="s">
        <v>4447</v>
      </c>
      <c r="J84" s="247" t="n">
        <v>15</v>
      </c>
      <c r="K84" s="262"/>
    </row>
    <row r="85" customFormat="false" ht="15" hidden="false" customHeight="true" outlineLevel="0" collapsed="false">
      <c r="B85" s="271"/>
      <c r="C85" s="247" t="s">
        <v>4460</v>
      </c>
      <c r="D85" s="247"/>
      <c r="E85" s="247"/>
      <c r="F85" s="270" t="s">
        <v>4451</v>
      </c>
      <c r="G85" s="247"/>
      <c r="H85" s="247" t="s">
        <v>4461</v>
      </c>
      <c r="I85" s="247" t="s">
        <v>4447</v>
      </c>
      <c r="J85" s="247" t="n">
        <v>20</v>
      </c>
      <c r="K85" s="262"/>
    </row>
    <row r="86" customFormat="false" ht="15" hidden="false" customHeight="true" outlineLevel="0" collapsed="false">
      <c r="B86" s="271"/>
      <c r="C86" s="247" t="s">
        <v>4462</v>
      </c>
      <c r="D86" s="247"/>
      <c r="E86" s="247"/>
      <c r="F86" s="270" t="s">
        <v>4451</v>
      </c>
      <c r="G86" s="247"/>
      <c r="H86" s="247" t="s">
        <v>4463</v>
      </c>
      <c r="I86" s="247" t="s">
        <v>4447</v>
      </c>
      <c r="J86" s="247" t="n">
        <v>20</v>
      </c>
      <c r="K86" s="262"/>
    </row>
    <row r="87" customFormat="false" ht="15" hidden="false" customHeight="true" outlineLevel="0" collapsed="false">
      <c r="B87" s="271"/>
      <c r="C87" s="247" t="s">
        <v>4464</v>
      </c>
      <c r="D87" s="247"/>
      <c r="E87" s="247"/>
      <c r="F87" s="270" t="s">
        <v>4451</v>
      </c>
      <c r="G87" s="269"/>
      <c r="H87" s="247" t="s">
        <v>4465</v>
      </c>
      <c r="I87" s="247" t="s">
        <v>4447</v>
      </c>
      <c r="J87" s="247" t="n">
        <v>50</v>
      </c>
      <c r="K87" s="262"/>
    </row>
    <row r="88" customFormat="false" ht="15" hidden="false" customHeight="true" outlineLevel="0" collapsed="false">
      <c r="B88" s="271"/>
      <c r="C88" s="247" t="s">
        <v>4466</v>
      </c>
      <c r="D88" s="247"/>
      <c r="E88" s="247"/>
      <c r="F88" s="270" t="s">
        <v>4451</v>
      </c>
      <c r="G88" s="269"/>
      <c r="H88" s="247" t="s">
        <v>4467</v>
      </c>
      <c r="I88" s="247" t="s">
        <v>4447</v>
      </c>
      <c r="J88" s="247" t="n">
        <v>20</v>
      </c>
      <c r="K88" s="262"/>
    </row>
    <row r="89" customFormat="false" ht="15" hidden="false" customHeight="true" outlineLevel="0" collapsed="false">
      <c r="B89" s="271"/>
      <c r="C89" s="247" t="s">
        <v>4468</v>
      </c>
      <c r="D89" s="247"/>
      <c r="E89" s="247"/>
      <c r="F89" s="270" t="s">
        <v>4451</v>
      </c>
      <c r="G89" s="269"/>
      <c r="H89" s="247" t="s">
        <v>4469</v>
      </c>
      <c r="I89" s="247" t="s">
        <v>4447</v>
      </c>
      <c r="J89" s="247" t="n">
        <v>20</v>
      </c>
      <c r="K89" s="262"/>
    </row>
    <row r="90" customFormat="false" ht="15" hidden="false" customHeight="true" outlineLevel="0" collapsed="false">
      <c r="B90" s="271"/>
      <c r="C90" s="247" t="s">
        <v>4470</v>
      </c>
      <c r="D90" s="247"/>
      <c r="E90" s="247"/>
      <c r="F90" s="270" t="s">
        <v>4451</v>
      </c>
      <c r="G90" s="269"/>
      <c r="H90" s="247" t="s">
        <v>4471</v>
      </c>
      <c r="I90" s="247" t="s">
        <v>4447</v>
      </c>
      <c r="J90" s="247" t="n">
        <v>50</v>
      </c>
      <c r="K90" s="262"/>
    </row>
    <row r="91" customFormat="false" ht="15" hidden="false" customHeight="true" outlineLevel="0" collapsed="false">
      <c r="B91" s="271"/>
      <c r="C91" s="247" t="s">
        <v>4472</v>
      </c>
      <c r="D91" s="247"/>
      <c r="E91" s="247"/>
      <c r="F91" s="270" t="s">
        <v>4451</v>
      </c>
      <c r="G91" s="269"/>
      <c r="H91" s="247" t="s">
        <v>4472</v>
      </c>
      <c r="I91" s="247" t="s">
        <v>4447</v>
      </c>
      <c r="J91" s="247" t="n">
        <v>50</v>
      </c>
      <c r="K91" s="262"/>
    </row>
    <row r="92" customFormat="false" ht="15" hidden="false" customHeight="true" outlineLevel="0" collapsed="false">
      <c r="B92" s="271"/>
      <c r="C92" s="247" t="s">
        <v>4473</v>
      </c>
      <c r="D92" s="247"/>
      <c r="E92" s="247"/>
      <c r="F92" s="270" t="s">
        <v>4451</v>
      </c>
      <c r="G92" s="269"/>
      <c r="H92" s="247" t="s">
        <v>4474</v>
      </c>
      <c r="I92" s="247" t="s">
        <v>4447</v>
      </c>
      <c r="J92" s="247" t="n">
        <v>255</v>
      </c>
      <c r="K92" s="262"/>
    </row>
    <row r="93" customFormat="false" ht="15" hidden="false" customHeight="true" outlineLevel="0" collapsed="false">
      <c r="B93" s="271"/>
      <c r="C93" s="247" t="s">
        <v>4475</v>
      </c>
      <c r="D93" s="247"/>
      <c r="E93" s="247"/>
      <c r="F93" s="270" t="s">
        <v>4445</v>
      </c>
      <c r="G93" s="269"/>
      <c r="H93" s="247" t="s">
        <v>4476</v>
      </c>
      <c r="I93" s="247" t="s">
        <v>4477</v>
      </c>
      <c r="J93" s="247"/>
      <c r="K93" s="262"/>
    </row>
    <row r="94" customFormat="false" ht="15" hidden="false" customHeight="true" outlineLevel="0" collapsed="false">
      <c r="B94" s="271"/>
      <c r="C94" s="247" t="s">
        <v>4478</v>
      </c>
      <c r="D94" s="247"/>
      <c r="E94" s="247"/>
      <c r="F94" s="270" t="s">
        <v>4445</v>
      </c>
      <c r="G94" s="269"/>
      <c r="H94" s="247" t="s">
        <v>4479</v>
      </c>
      <c r="I94" s="247" t="s">
        <v>4480</v>
      </c>
      <c r="J94" s="247"/>
      <c r="K94" s="262"/>
    </row>
    <row r="95" customFormat="false" ht="15" hidden="false" customHeight="true" outlineLevel="0" collapsed="false">
      <c r="B95" s="271"/>
      <c r="C95" s="247" t="s">
        <v>4481</v>
      </c>
      <c r="D95" s="247"/>
      <c r="E95" s="247"/>
      <c r="F95" s="270" t="s">
        <v>4445</v>
      </c>
      <c r="G95" s="269"/>
      <c r="H95" s="247" t="s">
        <v>4481</v>
      </c>
      <c r="I95" s="247" t="s">
        <v>4480</v>
      </c>
      <c r="J95" s="247"/>
      <c r="K95" s="262"/>
    </row>
    <row r="96" customFormat="false" ht="15" hidden="false" customHeight="true" outlineLevel="0" collapsed="false">
      <c r="B96" s="271"/>
      <c r="C96" s="247" t="s">
        <v>39</v>
      </c>
      <c r="D96" s="247"/>
      <c r="E96" s="247"/>
      <c r="F96" s="270" t="s">
        <v>4445</v>
      </c>
      <c r="G96" s="269"/>
      <c r="H96" s="247" t="s">
        <v>4482</v>
      </c>
      <c r="I96" s="247" t="s">
        <v>4480</v>
      </c>
      <c r="J96" s="247"/>
      <c r="K96" s="262"/>
    </row>
    <row r="97" customFormat="false" ht="15" hidden="false" customHeight="true" outlineLevel="0" collapsed="false">
      <c r="B97" s="271"/>
      <c r="C97" s="247" t="s">
        <v>49</v>
      </c>
      <c r="D97" s="247"/>
      <c r="E97" s="247"/>
      <c r="F97" s="270" t="s">
        <v>4445</v>
      </c>
      <c r="G97" s="269"/>
      <c r="H97" s="247" t="s">
        <v>4483</v>
      </c>
      <c r="I97" s="247" t="s">
        <v>4480</v>
      </c>
      <c r="J97" s="247"/>
      <c r="K97" s="262"/>
    </row>
    <row r="98" customFormat="false" ht="15" hidden="false" customHeight="true" outlineLevel="0" collapsed="false">
      <c r="B98" s="272"/>
      <c r="C98" s="273"/>
      <c r="D98" s="273"/>
      <c r="E98" s="273"/>
      <c r="F98" s="273"/>
      <c r="G98" s="273"/>
      <c r="H98" s="273"/>
      <c r="I98" s="273"/>
      <c r="J98" s="273"/>
      <c r="K98" s="274"/>
    </row>
    <row r="99" customFormat="false" ht="18.75" hidden="false" customHeight="true" outlineLevel="0" collapsed="false">
      <c r="B99" s="275"/>
      <c r="C99" s="276"/>
      <c r="D99" s="276"/>
      <c r="E99" s="276"/>
      <c r="F99" s="276"/>
      <c r="G99" s="276"/>
      <c r="H99" s="276"/>
      <c r="I99" s="276"/>
      <c r="J99" s="276"/>
      <c r="K99" s="275"/>
    </row>
    <row r="100" customFormat="false" ht="18.75" hidden="false" customHeight="true" outlineLevel="0" collapsed="false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</row>
    <row r="101" customFormat="false" ht="7.5" hidden="false" customHeight="true" outlineLevel="0" collapsed="false">
      <c r="B101" s="257"/>
      <c r="C101" s="258"/>
      <c r="D101" s="258"/>
      <c r="E101" s="258"/>
      <c r="F101" s="258"/>
      <c r="G101" s="258"/>
      <c r="H101" s="258"/>
      <c r="I101" s="258"/>
      <c r="J101" s="258"/>
      <c r="K101" s="259"/>
    </row>
    <row r="102" customFormat="false" ht="45" hidden="false" customHeight="true" outlineLevel="0" collapsed="false">
      <c r="B102" s="260"/>
      <c r="C102" s="261" t="s">
        <v>4484</v>
      </c>
      <c r="D102" s="261"/>
      <c r="E102" s="261"/>
      <c r="F102" s="261"/>
      <c r="G102" s="261"/>
      <c r="H102" s="261"/>
      <c r="I102" s="261"/>
      <c r="J102" s="261"/>
      <c r="K102" s="262"/>
    </row>
    <row r="103" customFormat="false" ht="17.25" hidden="false" customHeight="true" outlineLevel="0" collapsed="false">
      <c r="B103" s="260"/>
      <c r="C103" s="263" t="s">
        <v>4439</v>
      </c>
      <c r="D103" s="263"/>
      <c r="E103" s="263"/>
      <c r="F103" s="263" t="s">
        <v>4440</v>
      </c>
      <c r="G103" s="264"/>
      <c r="H103" s="263" t="s">
        <v>55</v>
      </c>
      <c r="I103" s="263" t="s">
        <v>58</v>
      </c>
      <c r="J103" s="263" t="s">
        <v>4441</v>
      </c>
      <c r="K103" s="262"/>
    </row>
    <row r="104" customFormat="false" ht="17.25" hidden="false" customHeight="true" outlineLevel="0" collapsed="false">
      <c r="B104" s="260"/>
      <c r="C104" s="265" t="s">
        <v>4442</v>
      </c>
      <c r="D104" s="265"/>
      <c r="E104" s="265"/>
      <c r="F104" s="266" t="s">
        <v>4443</v>
      </c>
      <c r="G104" s="267"/>
      <c r="H104" s="265"/>
      <c r="I104" s="265"/>
      <c r="J104" s="265" t="s">
        <v>4444</v>
      </c>
      <c r="K104" s="262"/>
    </row>
    <row r="105" customFormat="false" ht="5.25" hidden="false" customHeight="true" outlineLevel="0" collapsed="false">
      <c r="B105" s="260"/>
      <c r="C105" s="263"/>
      <c r="D105" s="263"/>
      <c r="E105" s="263"/>
      <c r="F105" s="263"/>
      <c r="G105" s="277"/>
      <c r="H105" s="263"/>
      <c r="I105" s="263"/>
      <c r="J105" s="263"/>
      <c r="K105" s="262"/>
    </row>
    <row r="106" customFormat="false" ht="15" hidden="false" customHeight="true" outlineLevel="0" collapsed="false">
      <c r="B106" s="260"/>
      <c r="C106" s="247" t="s">
        <v>54</v>
      </c>
      <c r="D106" s="268"/>
      <c r="E106" s="268"/>
      <c r="F106" s="270" t="s">
        <v>4445</v>
      </c>
      <c r="G106" s="277"/>
      <c r="H106" s="247" t="s">
        <v>4485</v>
      </c>
      <c r="I106" s="247" t="s">
        <v>4447</v>
      </c>
      <c r="J106" s="247" t="n">
        <v>20</v>
      </c>
      <c r="K106" s="262"/>
    </row>
    <row r="107" customFormat="false" ht="15" hidden="false" customHeight="true" outlineLevel="0" collapsed="false">
      <c r="B107" s="260"/>
      <c r="C107" s="247" t="s">
        <v>4448</v>
      </c>
      <c r="D107" s="247"/>
      <c r="E107" s="247"/>
      <c r="F107" s="270" t="s">
        <v>4445</v>
      </c>
      <c r="G107" s="247"/>
      <c r="H107" s="247" t="s">
        <v>4485</v>
      </c>
      <c r="I107" s="247" t="s">
        <v>4447</v>
      </c>
      <c r="J107" s="247" t="n">
        <v>120</v>
      </c>
      <c r="K107" s="262"/>
    </row>
    <row r="108" customFormat="false" ht="15" hidden="false" customHeight="true" outlineLevel="0" collapsed="false">
      <c r="B108" s="271"/>
      <c r="C108" s="247" t="s">
        <v>4450</v>
      </c>
      <c r="D108" s="247"/>
      <c r="E108" s="247"/>
      <c r="F108" s="270" t="s">
        <v>4451</v>
      </c>
      <c r="G108" s="247"/>
      <c r="H108" s="247" t="s">
        <v>4485</v>
      </c>
      <c r="I108" s="247" t="s">
        <v>4447</v>
      </c>
      <c r="J108" s="247" t="n">
        <v>50</v>
      </c>
      <c r="K108" s="262"/>
    </row>
    <row r="109" customFormat="false" ht="15" hidden="false" customHeight="true" outlineLevel="0" collapsed="false">
      <c r="B109" s="271"/>
      <c r="C109" s="247" t="s">
        <v>4453</v>
      </c>
      <c r="D109" s="247"/>
      <c r="E109" s="247"/>
      <c r="F109" s="270" t="s">
        <v>4445</v>
      </c>
      <c r="G109" s="247"/>
      <c r="H109" s="247" t="s">
        <v>4485</v>
      </c>
      <c r="I109" s="247" t="s">
        <v>4455</v>
      </c>
      <c r="J109" s="247"/>
      <c r="K109" s="262"/>
    </row>
    <row r="110" customFormat="false" ht="15" hidden="false" customHeight="true" outlineLevel="0" collapsed="false">
      <c r="B110" s="271"/>
      <c r="C110" s="247" t="s">
        <v>4464</v>
      </c>
      <c r="D110" s="247"/>
      <c r="E110" s="247"/>
      <c r="F110" s="270" t="s">
        <v>4451</v>
      </c>
      <c r="G110" s="247"/>
      <c r="H110" s="247" t="s">
        <v>4485</v>
      </c>
      <c r="I110" s="247" t="s">
        <v>4447</v>
      </c>
      <c r="J110" s="247" t="n">
        <v>50</v>
      </c>
      <c r="K110" s="262"/>
    </row>
    <row r="111" customFormat="false" ht="15" hidden="false" customHeight="true" outlineLevel="0" collapsed="false">
      <c r="B111" s="271"/>
      <c r="C111" s="247" t="s">
        <v>4472</v>
      </c>
      <c r="D111" s="247"/>
      <c r="E111" s="247"/>
      <c r="F111" s="270" t="s">
        <v>4451</v>
      </c>
      <c r="G111" s="247"/>
      <c r="H111" s="247" t="s">
        <v>4485</v>
      </c>
      <c r="I111" s="247" t="s">
        <v>4447</v>
      </c>
      <c r="J111" s="247" t="n">
        <v>50</v>
      </c>
      <c r="K111" s="262"/>
    </row>
    <row r="112" customFormat="false" ht="15" hidden="false" customHeight="true" outlineLevel="0" collapsed="false">
      <c r="B112" s="271"/>
      <c r="C112" s="247" t="s">
        <v>4470</v>
      </c>
      <c r="D112" s="247"/>
      <c r="E112" s="247"/>
      <c r="F112" s="270" t="s">
        <v>4451</v>
      </c>
      <c r="G112" s="247"/>
      <c r="H112" s="247" t="s">
        <v>4485</v>
      </c>
      <c r="I112" s="247" t="s">
        <v>4447</v>
      </c>
      <c r="J112" s="247" t="n">
        <v>50</v>
      </c>
      <c r="K112" s="262"/>
    </row>
    <row r="113" customFormat="false" ht="15" hidden="false" customHeight="true" outlineLevel="0" collapsed="false">
      <c r="B113" s="271"/>
      <c r="C113" s="247" t="s">
        <v>54</v>
      </c>
      <c r="D113" s="247"/>
      <c r="E113" s="247"/>
      <c r="F113" s="270" t="s">
        <v>4445</v>
      </c>
      <c r="G113" s="247"/>
      <c r="H113" s="247" t="s">
        <v>4486</v>
      </c>
      <c r="I113" s="247" t="s">
        <v>4447</v>
      </c>
      <c r="J113" s="247" t="n">
        <v>20</v>
      </c>
      <c r="K113" s="262"/>
    </row>
    <row r="114" customFormat="false" ht="15" hidden="false" customHeight="true" outlineLevel="0" collapsed="false">
      <c r="B114" s="271"/>
      <c r="C114" s="247" t="s">
        <v>4487</v>
      </c>
      <c r="D114" s="247"/>
      <c r="E114" s="247"/>
      <c r="F114" s="270" t="s">
        <v>4445</v>
      </c>
      <c r="G114" s="247"/>
      <c r="H114" s="247" t="s">
        <v>4488</v>
      </c>
      <c r="I114" s="247" t="s">
        <v>4447</v>
      </c>
      <c r="J114" s="247" t="n">
        <v>120</v>
      </c>
      <c r="K114" s="262"/>
    </row>
    <row r="115" customFormat="false" ht="15" hidden="false" customHeight="true" outlineLevel="0" collapsed="false">
      <c r="B115" s="271"/>
      <c r="C115" s="247" t="s">
        <v>39</v>
      </c>
      <c r="D115" s="247"/>
      <c r="E115" s="247"/>
      <c r="F115" s="270" t="s">
        <v>4445</v>
      </c>
      <c r="G115" s="247"/>
      <c r="H115" s="247" t="s">
        <v>4489</v>
      </c>
      <c r="I115" s="247" t="s">
        <v>4480</v>
      </c>
      <c r="J115" s="247"/>
      <c r="K115" s="262"/>
    </row>
    <row r="116" customFormat="false" ht="15" hidden="false" customHeight="true" outlineLevel="0" collapsed="false">
      <c r="B116" s="271"/>
      <c r="C116" s="247" t="s">
        <v>49</v>
      </c>
      <c r="D116" s="247"/>
      <c r="E116" s="247"/>
      <c r="F116" s="270" t="s">
        <v>4445</v>
      </c>
      <c r="G116" s="247"/>
      <c r="H116" s="247" t="s">
        <v>4490</v>
      </c>
      <c r="I116" s="247" t="s">
        <v>4480</v>
      </c>
      <c r="J116" s="247"/>
      <c r="K116" s="262"/>
    </row>
    <row r="117" customFormat="false" ht="15" hidden="false" customHeight="true" outlineLevel="0" collapsed="false">
      <c r="B117" s="271"/>
      <c r="C117" s="247" t="s">
        <v>58</v>
      </c>
      <c r="D117" s="247"/>
      <c r="E117" s="247"/>
      <c r="F117" s="270" t="s">
        <v>4445</v>
      </c>
      <c r="G117" s="247"/>
      <c r="H117" s="247" t="s">
        <v>4491</v>
      </c>
      <c r="I117" s="247" t="s">
        <v>4492</v>
      </c>
      <c r="J117" s="247"/>
      <c r="K117" s="262"/>
    </row>
    <row r="118" customFormat="false" ht="15" hidden="false" customHeight="true" outlineLevel="0" collapsed="false">
      <c r="B118" s="272"/>
      <c r="C118" s="278"/>
      <c r="D118" s="278"/>
      <c r="E118" s="278"/>
      <c r="F118" s="278"/>
      <c r="G118" s="278"/>
      <c r="H118" s="278"/>
      <c r="I118" s="278"/>
      <c r="J118" s="278"/>
      <c r="K118" s="274"/>
    </row>
    <row r="119" customFormat="false" ht="18.75" hidden="false" customHeight="true" outlineLevel="0" collapsed="false">
      <c r="B119" s="279"/>
      <c r="C119" s="243"/>
      <c r="D119" s="243"/>
      <c r="E119" s="243"/>
      <c r="F119" s="280"/>
      <c r="G119" s="243"/>
      <c r="H119" s="243"/>
      <c r="I119" s="243"/>
      <c r="J119" s="243"/>
      <c r="K119" s="279"/>
    </row>
    <row r="120" customFormat="false" ht="18.75" hidden="false" customHeight="true" outlineLevel="0" collapsed="false"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</row>
    <row r="121" customFormat="false" ht="7.5" hidden="false" customHeight="true" outlineLevel="0" collapsed="false">
      <c r="B121" s="281"/>
      <c r="C121" s="282"/>
      <c r="D121" s="282"/>
      <c r="E121" s="282"/>
      <c r="F121" s="282"/>
      <c r="G121" s="282"/>
      <c r="H121" s="282"/>
      <c r="I121" s="282"/>
      <c r="J121" s="282"/>
      <c r="K121" s="283"/>
    </row>
    <row r="122" customFormat="false" ht="45" hidden="false" customHeight="true" outlineLevel="0" collapsed="false">
      <c r="B122" s="284"/>
      <c r="C122" s="237" t="s">
        <v>4493</v>
      </c>
      <c r="D122" s="237"/>
      <c r="E122" s="237"/>
      <c r="F122" s="237"/>
      <c r="G122" s="237"/>
      <c r="H122" s="237"/>
      <c r="I122" s="237"/>
      <c r="J122" s="237"/>
      <c r="K122" s="285"/>
    </row>
    <row r="123" customFormat="false" ht="17.25" hidden="false" customHeight="true" outlineLevel="0" collapsed="false">
      <c r="B123" s="286"/>
      <c r="C123" s="263" t="s">
        <v>4439</v>
      </c>
      <c r="D123" s="263"/>
      <c r="E123" s="263"/>
      <c r="F123" s="263" t="s">
        <v>4440</v>
      </c>
      <c r="G123" s="264"/>
      <c r="H123" s="263" t="s">
        <v>55</v>
      </c>
      <c r="I123" s="263" t="s">
        <v>58</v>
      </c>
      <c r="J123" s="263" t="s">
        <v>4441</v>
      </c>
      <c r="K123" s="287"/>
    </row>
    <row r="124" customFormat="false" ht="17.25" hidden="false" customHeight="true" outlineLevel="0" collapsed="false">
      <c r="B124" s="286"/>
      <c r="C124" s="265" t="s">
        <v>4442</v>
      </c>
      <c r="D124" s="265"/>
      <c r="E124" s="265"/>
      <c r="F124" s="266" t="s">
        <v>4443</v>
      </c>
      <c r="G124" s="267"/>
      <c r="H124" s="265"/>
      <c r="I124" s="265"/>
      <c r="J124" s="265" t="s">
        <v>4444</v>
      </c>
      <c r="K124" s="287"/>
    </row>
    <row r="125" customFormat="false" ht="5.25" hidden="false" customHeight="true" outlineLevel="0" collapsed="false">
      <c r="B125" s="288"/>
      <c r="C125" s="268"/>
      <c r="D125" s="268"/>
      <c r="E125" s="268"/>
      <c r="F125" s="268"/>
      <c r="G125" s="247"/>
      <c r="H125" s="268"/>
      <c r="I125" s="268"/>
      <c r="J125" s="268"/>
      <c r="K125" s="289"/>
    </row>
    <row r="126" customFormat="false" ht="15" hidden="false" customHeight="true" outlineLevel="0" collapsed="false">
      <c r="B126" s="288"/>
      <c r="C126" s="247" t="s">
        <v>4448</v>
      </c>
      <c r="D126" s="268"/>
      <c r="E126" s="268"/>
      <c r="F126" s="270" t="s">
        <v>4445</v>
      </c>
      <c r="G126" s="247"/>
      <c r="H126" s="247" t="s">
        <v>4485</v>
      </c>
      <c r="I126" s="247" t="s">
        <v>4447</v>
      </c>
      <c r="J126" s="247" t="n">
        <v>120</v>
      </c>
      <c r="K126" s="290"/>
    </row>
    <row r="127" customFormat="false" ht="15" hidden="false" customHeight="true" outlineLevel="0" collapsed="false">
      <c r="B127" s="288"/>
      <c r="C127" s="247" t="s">
        <v>4494</v>
      </c>
      <c r="D127" s="247"/>
      <c r="E127" s="247"/>
      <c r="F127" s="270" t="s">
        <v>4445</v>
      </c>
      <c r="G127" s="247"/>
      <c r="H127" s="247" t="s">
        <v>4495</v>
      </c>
      <c r="I127" s="247" t="s">
        <v>4447</v>
      </c>
      <c r="J127" s="247" t="s">
        <v>4496</v>
      </c>
      <c r="K127" s="290"/>
    </row>
    <row r="128" customFormat="false" ht="15" hidden="false" customHeight="true" outlineLevel="0" collapsed="false">
      <c r="B128" s="288"/>
      <c r="C128" s="247" t="s">
        <v>4393</v>
      </c>
      <c r="D128" s="247"/>
      <c r="E128" s="247"/>
      <c r="F128" s="270" t="s">
        <v>4445</v>
      </c>
      <c r="G128" s="247"/>
      <c r="H128" s="247" t="s">
        <v>4497</v>
      </c>
      <c r="I128" s="247" t="s">
        <v>4447</v>
      </c>
      <c r="J128" s="247" t="s">
        <v>4496</v>
      </c>
      <c r="K128" s="290"/>
    </row>
    <row r="129" customFormat="false" ht="15" hidden="false" customHeight="true" outlineLevel="0" collapsed="false">
      <c r="B129" s="288"/>
      <c r="C129" s="247" t="s">
        <v>4456</v>
      </c>
      <c r="D129" s="247"/>
      <c r="E129" s="247"/>
      <c r="F129" s="270" t="s">
        <v>4451</v>
      </c>
      <c r="G129" s="247"/>
      <c r="H129" s="247" t="s">
        <v>4457</v>
      </c>
      <c r="I129" s="247" t="s">
        <v>4447</v>
      </c>
      <c r="J129" s="247" t="n">
        <v>15</v>
      </c>
      <c r="K129" s="290"/>
    </row>
    <row r="130" customFormat="false" ht="15" hidden="false" customHeight="true" outlineLevel="0" collapsed="false">
      <c r="B130" s="288"/>
      <c r="C130" s="247" t="s">
        <v>4458</v>
      </c>
      <c r="D130" s="247"/>
      <c r="E130" s="247"/>
      <c r="F130" s="270" t="s">
        <v>4451</v>
      </c>
      <c r="G130" s="247"/>
      <c r="H130" s="247" t="s">
        <v>4459</v>
      </c>
      <c r="I130" s="247" t="s">
        <v>4447</v>
      </c>
      <c r="J130" s="247" t="n">
        <v>15</v>
      </c>
      <c r="K130" s="290"/>
    </row>
    <row r="131" customFormat="false" ht="15" hidden="false" customHeight="true" outlineLevel="0" collapsed="false">
      <c r="B131" s="288"/>
      <c r="C131" s="247" t="s">
        <v>4460</v>
      </c>
      <c r="D131" s="247"/>
      <c r="E131" s="247"/>
      <c r="F131" s="270" t="s">
        <v>4451</v>
      </c>
      <c r="G131" s="247"/>
      <c r="H131" s="247" t="s">
        <v>4461</v>
      </c>
      <c r="I131" s="247" t="s">
        <v>4447</v>
      </c>
      <c r="J131" s="247" t="n">
        <v>20</v>
      </c>
      <c r="K131" s="290"/>
    </row>
    <row r="132" customFormat="false" ht="15" hidden="false" customHeight="true" outlineLevel="0" collapsed="false">
      <c r="B132" s="288"/>
      <c r="C132" s="247" t="s">
        <v>4462</v>
      </c>
      <c r="D132" s="247"/>
      <c r="E132" s="247"/>
      <c r="F132" s="270" t="s">
        <v>4451</v>
      </c>
      <c r="G132" s="247"/>
      <c r="H132" s="247" t="s">
        <v>4463</v>
      </c>
      <c r="I132" s="247" t="s">
        <v>4447</v>
      </c>
      <c r="J132" s="247" t="n">
        <v>20</v>
      </c>
      <c r="K132" s="290"/>
    </row>
    <row r="133" customFormat="false" ht="15" hidden="false" customHeight="true" outlineLevel="0" collapsed="false">
      <c r="B133" s="288"/>
      <c r="C133" s="247" t="s">
        <v>4450</v>
      </c>
      <c r="D133" s="247"/>
      <c r="E133" s="247"/>
      <c r="F133" s="270" t="s">
        <v>4451</v>
      </c>
      <c r="G133" s="247"/>
      <c r="H133" s="247" t="s">
        <v>4485</v>
      </c>
      <c r="I133" s="247" t="s">
        <v>4447</v>
      </c>
      <c r="J133" s="247" t="n">
        <v>50</v>
      </c>
      <c r="K133" s="290"/>
    </row>
    <row r="134" customFormat="false" ht="15" hidden="false" customHeight="true" outlineLevel="0" collapsed="false">
      <c r="B134" s="288"/>
      <c r="C134" s="247" t="s">
        <v>4464</v>
      </c>
      <c r="D134" s="247"/>
      <c r="E134" s="247"/>
      <c r="F134" s="270" t="s">
        <v>4451</v>
      </c>
      <c r="G134" s="247"/>
      <c r="H134" s="247" t="s">
        <v>4485</v>
      </c>
      <c r="I134" s="247" t="s">
        <v>4447</v>
      </c>
      <c r="J134" s="247" t="n">
        <v>50</v>
      </c>
      <c r="K134" s="290"/>
    </row>
    <row r="135" customFormat="false" ht="15" hidden="false" customHeight="true" outlineLevel="0" collapsed="false">
      <c r="B135" s="288"/>
      <c r="C135" s="247" t="s">
        <v>4470</v>
      </c>
      <c r="D135" s="247"/>
      <c r="E135" s="247"/>
      <c r="F135" s="270" t="s">
        <v>4451</v>
      </c>
      <c r="G135" s="247"/>
      <c r="H135" s="247" t="s">
        <v>4485</v>
      </c>
      <c r="I135" s="247" t="s">
        <v>4447</v>
      </c>
      <c r="J135" s="247" t="n">
        <v>50</v>
      </c>
      <c r="K135" s="290"/>
    </row>
    <row r="136" customFormat="false" ht="15" hidden="false" customHeight="true" outlineLevel="0" collapsed="false">
      <c r="B136" s="288"/>
      <c r="C136" s="247" t="s">
        <v>4472</v>
      </c>
      <c r="D136" s="247"/>
      <c r="E136" s="247"/>
      <c r="F136" s="270" t="s">
        <v>4451</v>
      </c>
      <c r="G136" s="247"/>
      <c r="H136" s="247" t="s">
        <v>4485</v>
      </c>
      <c r="I136" s="247" t="s">
        <v>4447</v>
      </c>
      <c r="J136" s="247" t="n">
        <v>50</v>
      </c>
      <c r="K136" s="290"/>
    </row>
    <row r="137" customFormat="false" ht="15" hidden="false" customHeight="true" outlineLevel="0" collapsed="false">
      <c r="B137" s="288"/>
      <c r="C137" s="247" t="s">
        <v>4473</v>
      </c>
      <c r="D137" s="247"/>
      <c r="E137" s="247"/>
      <c r="F137" s="270" t="s">
        <v>4451</v>
      </c>
      <c r="G137" s="247"/>
      <c r="H137" s="247" t="s">
        <v>4498</v>
      </c>
      <c r="I137" s="247" t="s">
        <v>4447</v>
      </c>
      <c r="J137" s="247" t="n">
        <v>255</v>
      </c>
      <c r="K137" s="290"/>
    </row>
    <row r="138" customFormat="false" ht="15" hidden="false" customHeight="true" outlineLevel="0" collapsed="false">
      <c r="B138" s="288"/>
      <c r="C138" s="247" t="s">
        <v>4475</v>
      </c>
      <c r="D138" s="247"/>
      <c r="E138" s="247"/>
      <c r="F138" s="270" t="s">
        <v>4445</v>
      </c>
      <c r="G138" s="247"/>
      <c r="H138" s="247" t="s">
        <v>4499</v>
      </c>
      <c r="I138" s="247" t="s">
        <v>4477</v>
      </c>
      <c r="J138" s="247"/>
      <c r="K138" s="290"/>
    </row>
    <row r="139" customFormat="false" ht="15" hidden="false" customHeight="true" outlineLevel="0" collapsed="false">
      <c r="B139" s="288"/>
      <c r="C139" s="247" t="s">
        <v>4478</v>
      </c>
      <c r="D139" s="247"/>
      <c r="E139" s="247"/>
      <c r="F139" s="270" t="s">
        <v>4445</v>
      </c>
      <c r="G139" s="247"/>
      <c r="H139" s="247" t="s">
        <v>4500</v>
      </c>
      <c r="I139" s="247" t="s">
        <v>4480</v>
      </c>
      <c r="J139" s="247"/>
      <c r="K139" s="290"/>
    </row>
    <row r="140" customFormat="false" ht="15" hidden="false" customHeight="true" outlineLevel="0" collapsed="false">
      <c r="B140" s="288"/>
      <c r="C140" s="247" t="s">
        <v>4481</v>
      </c>
      <c r="D140" s="247"/>
      <c r="E140" s="247"/>
      <c r="F140" s="270" t="s">
        <v>4445</v>
      </c>
      <c r="G140" s="247"/>
      <c r="H140" s="247" t="s">
        <v>4481</v>
      </c>
      <c r="I140" s="247" t="s">
        <v>4480</v>
      </c>
      <c r="J140" s="247"/>
      <c r="K140" s="290"/>
    </row>
    <row r="141" customFormat="false" ht="15" hidden="false" customHeight="true" outlineLevel="0" collapsed="false">
      <c r="B141" s="288"/>
      <c r="C141" s="247" t="s">
        <v>39</v>
      </c>
      <c r="D141" s="247"/>
      <c r="E141" s="247"/>
      <c r="F141" s="270" t="s">
        <v>4445</v>
      </c>
      <c r="G141" s="247"/>
      <c r="H141" s="247" t="s">
        <v>4501</v>
      </c>
      <c r="I141" s="247" t="s">
        <v>4480</v>
      </c>
      <c r="J141" s="247"/>
      <c r="K141" s="290"/>
    </row>
    <row r="142" customFormat="false" ht="15" hidden="false" customHeight="true" outlineLevel="0" collapsed="false">
      <c r="B142" s="288"/>
      <c r="C142" s="247" t="s">
        <v>4502</v>
      </c>
      <c r="D142" s="247"/>
      <c r="E142" s="247"/>
      <c r="F142" s="270" t="s">
        <v>4445</v>
      </c>
      <c r="G142" s="247"/>
      <c r="H142" s="247" t="s">
        <v>4503</v>
      </c>
      <c r="I142" s="247" t="s">
        <v>4480</v>
      </c>
      <c r="J142" s="247"/>
      <c r="K142" s="290"/>
    </row>
    <row r="143" customFormat="false" ht="15" hidden="false" customHeight="true" outlineLevel="0" collapsed="false">
      <c r="B143" s="291"/>
      <c r="C143" s="292"/>
      <c r="D143" s="292"/>
      <c r="E143" s="292"/>
      <c r="F143" s="292"/>
      <c r="G143" s="292"/>
      <c r="H143" s="292"/>
      <c r="I143" s="292"/>
      <c r="J143" s="292"/>
      <c r="K143" s="293"/>
    </row>
    <row r="144" customFormat="false" ht="18.75" hidden="false" customHeight="true" outlineLevel="0" collapsed="false">
      <c r="B144" s="243"/>
      <c r="C144" s="243"/>
      <c r="D144" s="243"/>
      <c r="E144" s="243"/>
      <c r="F144" s="280"/>
      <c r="G144" s="243"/>
      <c r="H144" s="243"/>
      <c r="I144" s="243"/>
      <c r="J144" s="243"/>
      <c r="K144" s="243"/>
    </row>
    <row r="145" customFormat="false" ht="18.75" hidden="false" customHeight="true" outlineLevel="0" collapsed="false">
      <c r="B145" s="256"/>
      <c r="C145" s="256"/>
      <c r="D145" s="256"/>
      <c r="E145" s="256"/>
      <c r="F145" s="256"/>
      <c r="G145" s="256"/>
      <c r="H145" s="256"/>
      <c r="I145" s="256"/>
      <c r="J145" s="256"/>
      <c r="K145" s="256"/>
    </row>
    <row r="146" customFormat="false" ht="7.5" hidden="false" customHeight="true" outlineLevel="0" collapsed="false">
      <c r="B146" s="257"/>
      <c r="C146" s="258"/>
      <c r="D146" s="258"/>
      <c r="E146" s="258"/>
      <c r="F146" s="258"/>
      <c r="G146" s="258"/>
      <c r="H146" s="258"/>
      <c r="I146" s="258"/>
      <c r="J146" s="258"/>
      <c r="K146" s="259"/>
    </row>
    <row r="147" customFormat="false" ht="45" hidden="false" customHeight="true" outlineLevel="0" collapsed="false">
      <c r="B147" s="260"/>
      <c r="C147" s="261" t="s">
        <v>4504</v>
      </c>
      <c r="D147" s="261"/>
      <c r="E147" s="261"/>
      <c r="F147" s="261"/>
      <c r="G147" s="261"/>
      <c r="H147" s="261"/>
      <c r="I147" s="261"/>
      <c r="J147" s="261"/>
      <c r="K147" s="262"/>
    </row>
    <row r="148" customFormat="false" ht="17.25" hidden="false" customHeight="true" outlineLevel="0" collapsed="false">
      <c r="B148" s="260"/>
      <c r="C148" s="263" t="s">
        <v>4439</v>
      </c>
      <c r="D148" s="263"/>
      <c r="E148" s="263"/>
      <c r="F148" s="263" t="s">
        <v>4440</v>
      </c>
      <c r="G148" s="264"/>
      <c r="H148" s="263" t="s">
        <v>55</v>
      </c>
      <c r="I148" s="263" t="s">
        <v>58</v>
      </c>
      <c r="J148" s="263" t="s">
        <v>4441</v>
      </c>
      <c r="K148" s="262"/>
    </row>
    <row r="149" customFormat="false" ht="17.25" hidden="false" customHeight="true" outlineLevel="0" collapsed="false">
      <c r="B149" s="260"/>
      <c r="C149" s="265" t="s">
        <v>4442</v>
      </c>
      <c r="D149" s="265"/>
      <c r="E149" s="265"/>
      <c r="F149" s="266" t="s">
        <v>4443</v>
      </c>
      <c r="G149" s="267"/>
      <c r="H149" s="265"/>
      <c r="I149" s="265"/>
      <c r="J149" s="265" t="s">
        <v>4444</v>
      </c>
      <c r="K149" s="262"/>
    </row>
    <row r="150" customFormat="false" ht="5.25" hidden="false" customHeight="true" outlineLevel="0" collapsed="false">
      <c r="B150" s="271"/>
      <c r="C150" s="268"/>
      <c r="D150" s="268"/>
      <c r="E150" s="268"/>
      <c r="F150" s="268"/>
      <c r="G150" s="269"/>
      <c r="H150" s="268"/>
      <c r="I150" s="268"/>
      <c r="J150" s="268"/>
      <c r="K150" s="290"/>
    </row>
    <row r="151" customFormat="false" ht="15" hidden="false" customHeight="true" outlineLevel="0" collapsed="false">
      <c r="B151" s="271"/>
      <c r="C151" s="294" t="s">
        <v>4448</v>
      </c>
      <c r="D151" s="247"/>
      <c r="E151" s="247"/>
      <c r="F151" s="295" t="s">
        <v>4445</v>
      </c>
      <c r="G151" s="247"/>
      <c r="H151" s="294" t="s">
        <v>4485</v>
      </c>
      <c r="I151" s="294" t="s">
        <v>4447</v>
      </c>
      <c r="J151" s="294" t="n">
        <v>120</v>
      </c>
      <c r="K151" s="290"/>
    </row>
    <row r="152" customFormat="false" ht="15" hidden="false" customHeight="true" outlineLevel="0" collapsed="false">
      <c r="B152" s="271"/>
      <c r="C152" s="294" t="s">
        <v>4494</v>
      </c>
      <c r="D152" s="247"/>
      <c r="E152" s="247"/>
      <c r="F152" s="295" t="s">
        <v>4445</v>
      </c>
      <c r="G152" s="247"/>
      <c r="H152" s="294" t="s">
        <v>4505</v>
      </c>
      <c r="I152" s="294" t="s">
        <v>4447</v>
      </c>
      <c r="J152" s="294" t="s">
        <v>4496</v>
      </c>
      <c r="K152" s="290"/>
    </row>
    <row r="153" customFormat="false" ht="15" hidden="false" customHeight="true" outlineLevel="0" collapsed="false">
      <c r="B153" s="271"/>
      <c r="C153" s="294" t="s">
        <v>4393</v>
      </c>
      <c r="D153" s="247"/>
      <c r="E153" s="247"/>
      <c r="F153" s="295" t="s">
        <v>4445</v>
      </c>
      <c r="G153" s="247"/>
      <c r="H153" s="294" t="s">
        <v>4506</v>
      </c>
      <c r="I153" s="294" t="s">
        <v>4447</v>
      </c>
      <c r="J153" s="294" t="s">
        <v>4496</v>
      </c>
      <c r="K153" s="290"/>
    </row>
    <row r="154" customFormat="false" ht="15" hidden="false" customHeight="true" outlineLevel="0" collapsed="false">
      <c r="B154" s="271"/>
      <c r="C154" s="294" t="s">
        <v>4450</v>
      </c>
      <c r="D154" s="247"/>
      <c r="E154" s="247"/>
      <c r="F154" s="295" t="s">
        <v>4451</v>
      </c>
      <c r="G154" s="247"/>
      <c r="H154" s="294" t="s">
        <v>4485</v>
      </c>
      <c r="I154" s="294" t="s">
        <v>4447</v>
      </c>
      <c r="J154" s="294" t="n">
        <v>50</v>
      </c>
      <c r="K154" s="290"/>
    </row>
    <row r="155" customFormat="false" ht="15" hidden="false" customHeight="true" outlineLevel="0" collapsed="false">
      <c r="B155" s="271"/>
      <c r="C155" s="294" t="s">
        <v>4453</v>
      </c>
      <c r="D155" s="247"/>
      <c r="E155" s="247"/>
      <c r="F155" s="295" t="s">
        <v>4445</v>
      </c>
      <c r="G155" s="247"/>
      <c r="H155" s="294" t="s">
        <v>4485</v>
      </c>
      <c r="I155" s="294" t="s">
        <v>4455</v>
      </c>
      <c r="J155" s="294"/>
      <c r="K155" s="290"/>
    </row>
    <row r="156" customFormat="false" ht="15" hidden="false" customHeight="true" outlineLevel="0" collapsed="false">
      <c r="B156" s="271"/>
      <c r="C156" s="294" t="s">
        <v>4464</v>
      </c>
      <c r="D156" s="247"/>
      <c r="E156" s="247"/>
      <c r="F156" s="295" t="s">
        <v>4451</v>
      </c>
      <c r="G156" s="247"/>
      <c r="H156" s="294" t="s">
        <v>4485</v>
      </c>
      <c r="I156" s="294" t="s">
        <v>4447</v>
      </c>
      <c r="J156" s="294" t="n">
        <v>50</v>
      </c>
      <c r="K156" s="290"/>
    </row>
    <row r="157" customFormat="false" ht="15" hidden="false" customHeight="true" outlineLevel="0" collapsed="false">
      <c r="B157" s="271"/>
      <c r="C157" s="294" t="s">
        <v>4472</v>
      </c>
      <c r="D157" s="247"/>
      <c r="E157" s="247"/>
      <c r="F157" s="295" t="s">
        <v>4451</v>
      </c>
      <c r="G157" s="247"/>
      <c r="H157" s="294" t="s">
        <v>4485</v>
      </c>
      <c r="I157" s="294" t="s">
        <v>4447</v>
      </c>
      <c r="J157" s="294" t="n">
        <v>50</v>
      </c>
      <c r="K157" s="290"/>
    </row>
    <row r="158" customFormat="false" ht="15" hidden="false" customHeight="true" outlineLevel="0" collapsed="false">
      <c r="B158" s="271"/>
      <c r="C158" s="294" t="s">
        <v>4470</v>
      </c>
      <c r="D158" s="247"/>
      <c r="E158" s="247"/>
      <c r="F158" s="295" t="s">
        <v>4451</v>
      </c>
      <c r="G158" s="247"/>
      <c r="H158" s="294" t="s">
        <v>4485</v>
      </c>
      <c r="I158" s="294" t="s">
        <v>4447</v>
      </c>
      <c r="J158" s="294" t="n">
        <v>50</v>
      </c>
      <c r="K158" s="290"/>
    </row>
    <row r="159" customFormat="false" ht="15" hidden="false" customHeight="true" outlineLevel="0" collapsed="false">
      <c r="B159" s="271"/>
      <c r="C159" s="294" t="s">
        <v>113</v>
      </c>
      <c r="D159" s="247"/>
      <c r="E159" s="247"/>
      <c r="F159" s="295" t="s">
        <v>4445</v>
      </c>
      <c r="G159" s="247"/>
      <c r="H159" s="294" t="s">
        <v>4507</v>
      </c>
      <c r="I159" s="294" t="s">
        <v>4447</v>
      </c>
      <c r="J159" s="294" t="s">
        <v>4508</v>
      </c>
      <c r="K159" s="290"/>
    </row>
    <row r="160" customFormat="false" ht="15" hidden="false" customHeight="true" outlineLevel="0" collapsed="false">
      <c r="B160" s="271"/>
      <c r="C160" s="294" t="s">
        <v>4509</v>
      </c>
      <c r="D160" s="247"/>
      <c r="E160" s="247"/>
      <c r="F160" s="295" t="s">
        <v>4445</v>
      </c>
      <c r="G160" s="247"/>
      <c r="H160" s="294" t="s">
        <v>4510</v>
      </c>
      <c r="I160" s="294" t="s">
        <v>4480</v>
      </c>
      <c r="J160" s="294"/>
      <c r="K160" s="290"/>
    </row>
    <row r="161" customFormat="false" ht="15" hidden="false" customHeight="true" outlineLevel="0" collapsed="false">
      <c r="B161" s="296"/>
      <c r="C161" s="278"/>
      <c r="D161" s="278"/>
      <c r="E161" s="278"/>
      <c r="F161" s="278"/>
      <c r="G161" s="278"/>
      <c r="H161" s="278"/>
      <c r="I161" s="278"/>
      <c r="J161" s="278"/>
      <c r="K161" s="297"/>
    </row>
    <row r="162" customFormat="false" ht="18.75" hidden="false" customHeight="true" outlineLevel="0" collapsed="false">
      <c r="B162" s="243"/>
      <c r="C162" s="247"/>
      <c r="D162" s="247"/>
      <c r="E162" s="247"/>
      <c r="F162" s="270"/>
      <c r="G162" s="247"/>
      <c r="H162" s="247"/>
      <c r="I162" s="247"/>
      <c r="J162" s="247"/>
      <c r="K162" s="243"/>
    </row>
    <row r="163" customFormat="false" ht="18.75" hidden="false" customHeight="true" outlineLevel="0" collapsed="false"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</row>
    <row r="164" customFormat="false" ht="7.5" hidden="false" customHeight="true" outlineLevel="0" collapsed="false">
      <c r="B164" s="232"/>
      <c r="C164" s="233"/>
      <c r="D164" s="233"/>
      <c r="E164" s="233"/>
      <c r="F164" s="233"/>
      <c r="G164" s="233"/>
      <c r="H164" s="233"/>
      <c r="I164" s="233"/>
      <c r="J164" s="233"/>
      <c r="K164" s="234"/>
    </row>
    <row r="165" customFormat="false" ht="45" hidden="false" customHeight="true" outlineLevel="0" collapsed="false">
      <c r="B165" s="236"/>
      <c r="C165" s="237" t="s">
        <v>4511</v>
      </c>
      <c r="D165" s="237"/>
      <c r="E165" s="237"/>
      <c r="F165" s="237"/>
      <c r="G165" s="237"/>
      <c r="H165" s="237"/>
      <c r="I165" s="237"/>
      <c r="J165" s="237"/>
      <c r="K165" s="238"/>
    </row>
    <row r="166" customFormat="false" ht="17.25" hidden="false" customHeight="true" outlineLevel="0" collapsed="false">
      <c r="B166" s="236"/>
      <c r="C166" s="263" t="s">
        <v>4439</v>
      </c>
      <c r="D166" s="263"/>
      <c r="E166" s="263"/>
      <c r="F166" s="263" t="s">
        <v>4440</v>
      </c>
      <c r="G166" s="298"/>
      <c r="H166" s="299" t="s">
        <v>55</v>
      </c>
      <c r="I166" s="299" t="s">
        <v>58</v>
      </c>
      <c r="J166" s="263" t="s">
        <v>4441</v>
      </c>
      <c r="K166" s="238"/>
    </row>
    <row r="167" customFormat="false" ht="17.25" hidden="false" customHeight="true" outlineLevel="0" collapsed="false">
      <c r="B167" s="239"/>
      <c r="C167" s="265" t="s">
        <v>4442</v>
      </c>
      <c r="D167" s="265"/>
      <c r="E167" s="265"/>
      <c r="F167" s="266" t="s">
        <v>4443</v>
      </c>
      <c r="G167" s="300"/>
      <c r="H167" s="301"/>
      <c r="I167" s="301"/>
      <c r="J167" s="265" t="s">
        <v>4444</v>
      </c>
      <c r="K167" s="241"/>
    </row>
    <row r="168" customFormat="false" ht="5.25" hidden="false" customHeight="true" outlineLevel="0" collapsed="false">
      <c r="B168" s="271"/>
      <c r="C168" s="268"/>
      <c r="D168" s="268"/>
      <c r="E168" s="268"/>
      <c r="F168" s="268"/>
      <c r="G168" s="269"/>
      <c r="H168" s="268"/>
      <c r="I168" s="268"/>
      <c r="J168" s="268"/>
      <c r="K168" s="290"/>
    </row>
    <row r="169" customFormat="false" ht="15" hidden="false" customHeight="true" outlineLevel="0" collapsed="false">
      <c r="B169" s="271"/>
      <c r="C169" s="247" t="s">
        <v>4448</v>
      </c>
      <c r="D169" s="247"/>
      <c r="E169" s="247"/>
      <c r="F169" s="270" t="s">
        <v>4445</v>
      </c>
      <c r="G169" s="247"/>
      <c r="H169" s="247" t="s">
        <v>4485</v>
      </c>
      <c r="I169" s="247" t="s">
        <v>4447</v>
      </c>
      <c r="J169" s="247" t="n">
        <v>120</v>
      </c>
      <c r="K169" s="290"/>
    </row>
    <row r="170" customFormat="false" ht="15" hidden="false" customHeight="true" outlineLevel="0" collapsed="false">
      <c r="B170" s="271"/>
      <c r="C170" s="247" t="s">
        <v>4494</v>
      </c>
      <c r="D170" s="247"/>
      <c r="E170" s="247"/>
      <c r="F170" s="270" t="s">
        <v>4445</v>
      </c>
      <c r="G170" s="247"/>
      <c r="H170" s="247" t="s">
        <v>4495</v>
      </c>
      <c r="I170" s="247" t="s">
        <v>4447</v>
      </c>
      <c r="J170" s="247" t="s">
        <v>4496</v>
      </c>
      <c r="K170" s="290"/>
    </row>
    <row r="171" customFormat="false" ht="15" hidden="false" customHeight="true" outlineLevel="0" collapsed="false">
      <c r="B171" s="271"/>
      <c r="C171" s="247" t="s">
        <v>4393</v>
      </c>
      <c r="D171" s="247"/>
      <c r="E171" s="247"/>
      <c r="F171" s="270" t="s">
        <v>4445</v>
      </c>
      <c r="G171" s="247"/>
      <c r="H171" s="247" t="s">
        <v>4512</v>
      </c>
      <c r="I171" s="247" t="s">
        <v>4447</v>
      </c>
      <c r="J171" s="247" t="s">
        <v>4496</v>
      </c>
      <c r="K171" s="290"/>
    </row>
    <row r="172" customFormat="false" ht="15" hidden="false" customHeight="true" outlineLevel="0" collapsed="false">
      <c r="B172" s="271"/>
      <c r="C172" s="247" t="s">
        <v>4450</v>
      </c>
      <c r="D172" s="247"/>
      <c r="E172" s="247"/>
      <c r="F172" s="270" t="s">
        <v>4451</v>
      </c>
      <c r="G172" s="247"/>
      <c r="H172" s="247" t="s">
        <v>4512</v>
      </c>
      <c r="I172" s="247" t="s">
        <v>4447</v>
      </c>
      <c r="J172" s="247" t="n">
        <v>50</v>
      </c>
      <c r="K172" s="290"/>
    </row>
    <row r="173" customFormat="false" ht="15" hidden="false" customHeight="true" outlineLevel="0" collapsed="false">
      <c r="B173" s="271"/>
      <c r="C173" s="247" t="s">
        <v>4453</v>
      </c>
      <c r="D173" s="247"/>
      <c r="E173" s="247"/>
      <c r="F173" s="270" t="s">
        <v>4445</v>
      </c>
      <c r="G173" s="247"/>
      <c r="H173" s="247" t="s">
        <v>4512</v>
      </c>
      <c r="I173" s="247" t="s">
        <v>4455</v>
      </c>
      <c r="J173" s="247"/>
      <c r="K173" s="290"/>
    </row>
    <row r="174" customFormat="false" ht="15" hidden="false" customHeight="true" outlineLevel="0" collapsed="false">
      <c r="B174" s="271"/>
      <c r="C174" s="247" t="s">
        <v>4464</v>
      </c>
      <c r="D174" s="247"/>
      <c r="E174" s="247"/>
      <c r="F174" s="270" t="s">
        <v>4451</v>
      </c>
      <c r="G174" s="247"/>
      <c r="H174" s="247" t="s">
        <v>4512</v>
      </c>
      <c r="I174" s="247" t="s">
        <v>4447</v>
      </c>
      <c r="J174" s="247" t="n">
        <v>50</v>
      </c>
      <c r="K174" s="290"/>
    </row>
    <row r="175" customFormat="false" ht="15" hidden="false" customHeight="true" outlineLevel="0" collapsed="false">
      <c r="B175" s="271"/>
      <c r="C175" s="247" t="s">
        <v>4472</v>
      </c>
      <c r="D175" s="247"/>
      <c r="E175" s="247"/>
      <c r="F175" s="270" t="s">
        <v>4451</v>
      </c>
      <c r="G175" s="247"/>
      <c r="H175" s="247" t="s">
        <v>4512</v>
      </c>
      <c r="I175" s="247" t="s">
        <v>4447</v>
      </c>
      <c r="J175" s="247" t="n">
        <v>50</v>
      </c>
      <c r="K175" s="290"/>
    </row>
    <row r="176" customFormat="false" ht="15" hidden="false" customHeight="true" outlineLevel="0" collapsed="false">
      <c r="B176" s="271"/>
      <c r="C176" s="247" t="s">
        <v>4470</v>
      </c>
      <c r="D176" s="247"/>
      <c r="E176" s="247"/>
      <c r="F176" s="270" t="s">
        <v>4451</v>
      </c>
      <c r="G176" s="247"/>
      <c r="H176" s="247" t="s">
        <v>4512</v>
      </c>
      <c r="I176" s="247" t="s">
        <v>4447</v>
      </c>
      <c r="J176" s="247" t="n">
        <v>50</v>
      </c>
      <c r="K176" s="290"/>
    </row>
    <row r="177" customFormat="false" ht="15" hidden="false" customHeight="true" outlineLevel="0" collapsed="false">
      <c r="B177" s="271"/>
      <c r="C177" s="247" t="s">
        <v>150</v>
      </c>
      <c r="D177" s="247"/>
      <c r="E177" s="247"/>
      <c r="F177" s="270" t="s">
        <v>4445</v>
      </c>
      <c r="G177" s="247"/>
      <c r="H177" s="247" t="s">
        <v>4513</v>
      </c>
      <c r="I177" s="247" t="s">
        <v>4514</v>
      </c>
      <c r="J177" s="247"/>
      <c r="K177" s="290"/>
    </row>
    <row r="178" customFormat="false" ht="15" hidden="false" customHeight="true" outlineLevel="0" collapsed="false">
      <c r="B178" s="271"/>
      <c r="C178" s="247" t="s">
        <v>58</v>
      </c>
      <c r="D178" s="247"/>
      <c r="E178" s="247"/>
      <c r="F178" s="270" t="s">
        <v>4445</v>
      </c>
      <c r="G178" s="247"/>
      <c r="H178" s="247" t="s">
        <v>4515</v>
      </c>
      <c r="I178" s="247" t="s">
        <v>4516</v>
      </c>
      <c r="J178" s="247" t="n">
        <v>1</v>
      </c>
      <c r="K178" s="290"/>
    </row>
    <row r="179" customFormat="false" ht="15" hidden="false" customHeight="true" outlineLevel="0" collapsed="false">
      <c r="B179" s="271"/>
      <c r="C179" s="247" t="s">
        <v>54</v>
      </c>
      <c r="D179" s="247"/>
      <c r="E179" s="247"/>
      <c r="F179" s="270" t="s">
        <v>4445</v>
      </c>
      <c r="G179" s="247"/>
      <c r="H179" s="247" t="s">
        <v>4517</v>
      </c>
      <c r="I179" s="247" t="s">
        <v>4447</v>
      </c>
      <c r="J179" s="247" t="n">
        <v>20</v>
      </c>
      <c r="K179" s="290"/>
    </row>
    <row r="180" customFormat="false" ht="15" hidden="false" customHeight="true" outlineLevel="0" collapsed="false">
      <c r="B180" s="271"/>
      <c r="C180" s="247" t="s">
        <v>55</v>
      </c>
      <c r="D180" s="247"/>
      <c r="E180" s="247"/>
      <c r="F180" s="270" t="s">
        <v>4445</v>
      </c>
      <c r="G180" s="247"/>
      <c r="H180" s="247" t="s">
        <v>4518</v>
      </c>
      <c r="I180" s="247" t="s">
        <v>4447</v>
      </c>
      <c r="J180" s="247" t="n">
        <v>255</v>
      </c>
      <c r="K180" s="290"/>
    </row>
    <row r="181" customFormat="false" ht="15" hidden="false" customHeight="true" outlineLevel="0" collapsed="false">
      <c r="B181" s="271"/>
      <c r="C181" s="247" t="s">
        <v>151</v>
      </c>
      <c r="D181" s="247"/>
      <c r="E181" s="247"/>
      <c r="F181" s="270" t="s">
        <v>4445</v>
      </c>
      <c r="G181" s="247"/>
      <c r="H181" s="247" t="s">
        <v>4409</v>
      </c>
      <c r="I181" s="247" t="s">
        <v>4447</v>
      </c>
      <c r="J181" s="247" t="n">
        <v>10</v>
      </c>
      <c r="K181" s="290"/>
    </row>
    <row r="182" customFormat="false" ht="15" hidden="false" customHeight="true" outlineLevel="0" collapsed="false">
      <c r="B182" s="271"/>
      <c r="C182" s="247" t="s">
        <v>152</v>
      </c>
      <c r="D182" s="247"/>
      <c r="E182" s="247"/>
      <c r="F182" s="270" t="s">
        <v>4445</v>
      </c>
      <c r="G182" s="247"/>
      <c r="H182" s="247" t="s">
        <v>4519</v>
      </c>
      <c r="I182" s="247" t="s">
        <v>4480</v>
      </c>
      <c r="J182" s="247"/>
      <c r="K182" s="290"/>
    </row>
    <row r="183" customFormat="false" ht="15" hidden="false" customHeight="true" outlineLevel="0" collapsed="false">
      <c r="B183" s="271"/>
      <c r="C183" s="247" t="s">
        <v>4520</v>
      </c>
      <c r="D183" s="247"/>
      <c r="E183" s="247"/>
      <c r="F183" s="270" t="s">
        <v>4445</v>
      </c>
      <c r="G183" s="247"/>
      <c r="H183" s="247" t="s">
        <v>4521</v>
      </c>
      <c r="I183" s="247" t="s">
        <v>4480</v>
      </c>
      <c r="J183" s="247"/>
      <c r="K183" s="290"/>
    </row>
    <row r="184" customFormat="false" ht="15" hidden="false" customHeight="true" outlineLevel="0" collapsed="false">
      <c r="B184" s="271"/>
      <c r="C184" s="247" t="s">
        <v>4509</v>
      </c>
      <c r="D184" s="247"/>
      <c r="E184" s="247"/>
      <c r="F184" s="270" t="s">
        <v>4445</v>
      </c>
      <c r="G184" s="247"/>
      <c r="H184" s="247" t="s">
        <v>4522</v>
      </c>
      <c r="I184" s="247" t="s">
        <v>4480</v>
      </c>
      <c r="J184" s="247"/>
      <c r="K184" s="290"/>
    </row>
    <row r="185" customFormat="false" ht="15" hidden="false" customHeight="true" outlineLevel="0" collapsed="false">
      <c r="B185" s="271"/>
      <c r="C185" s="247" t="s">
        <v>154</v>
      </c>
      <c r="D185" s="247"/>
      <c r="E185" s="247"/>
      <c r="F185" s="270" t="s">
        <v>4451</v>
      </c>
      <c r="G185" s="247"/>
      <c r="H185" s="247" t="s">
        <v>4523</v>
      </c>
      <c r="I185" s="247" t="s">
        <v>4447</v>
      </c>
      <c r="J185" s="247" t="n">
        <v>50</v>
      </c>
      <c r="K185" s="290"/>
    </row>
    <row r="186" customFormat="false" ht="15" hidden="false" customHeight="true" outlineLevel="0" collapsed="false">
      <c r="B186" s="271"/>
      <c r="C186" s="247" t="s">
        <v>4524</v>
      </c>
      <c r="D186" s="247"/>
      <c r="E186" s="247"/>
      <c r="F186" s="270" t="s">
        <v>4451</v>
      </c>
      <c r="G186" s="247"/>
      <c r="H186" s="247" t="s">
        <v>4525</v>
      </c>
      <c r="I186" s="247" t="s">
        <v>4526</v>
      </c>
      <c r="J186" s="247"/>
      <c r="K186" s="290"/>
    </row>
    <row r="187" customFormat="false" ht="15" hidden="false" customHeight="true" outlineLevel="0" collapsed="false">
      <c r="B187" s="271"/>
      <c r="C187" s="247" t="s">
        <v>4527</v>
      </c>
      <c r="D187" s="247"/>
      <c r="E187" s="247"/>
      <c r="F187" s="270" t="s">
        <v>4451</v>
      </c>
      <c r="G187" s="247"/>
      <c r="H187" s="247" t="s">
        <v>4528</v>
      </c>
      <c r="I187" s="247" t="s">
        <v>4526</v>
      </c>
      <c r="J187" s="247"/>
      <c r="K187" s="290"/>
    </row>
    <row r="188" customFormat="false" ht="15" hidden="false" customHeight="true" outlineLevel="0" collapsed="false">
      <c r="B188" s="271"/>
      <c r="C188" s="247" t="s">
        <v>4529</v>
      </c>
      <c r="D188" s="247"/>
      <c r="E188" s="247"/>
      <c r="F188" s="270" t="s">
        <v>4451</v>
      </c>
      <c r="G188" s="247"/>
      <c r="H188" s="247" t="s">
        <v>4530</v>
      </c>
      <c r="I188" s="247" t="s">
        <v>4526</v>
      </c>
      <c r="J188" s="247"/>
      <c r="K188" s="290"/>
    </row>
    <row r="189" customFormat="false" ht="15" hidden="false" customHeight="true" outlineLevel="0" collapsed="false">
      <c r="B189" s="271"/>
      <c r="C189" s="302" t="s">
        <v>4531</v>
      </c>
      <c r="D189" s="247"/>
      <c r="E189" s="247"/>
      <c r="F189" s="270" t="s">
        <v>4451</v>
      </c>
      <c r="G189" s="247"/>
      <c r="H189" s="247" t="s">
        <v>4532</v>
      </c>
      <c r="I189" s="247" t="s">
        <v>4533</v>
      </c>
      <c r="J189" s="303" t="s">
        <v>4534</v>
      </c>
      <c r="K189" s="290"/>
    </row>
    <row r="190" customFormat="false" ht="15" hidden="false" customHeight="true" outlineLevel="0" collapsed="false">
      <c r="B190" s="271"/>
      <c r="C190" s="255" t="s">
        <v>43</v>
      </c>
      <c r="D190" s="247"/>
      <c r="E190" s="247"/>
      <c r="F190" s="270" t="s">
        <v>4445</v>
      </c>
      <c r="G190" s="247"/>
      <c r="H190" s="243" t="s">
        <v>4535</v>
      </c>
      <c r="I190" s="247" t="s">
        <v>4536</v>
      </c>
      <c r="J190" s="247"/>
      <c r="K190" s="290"/>
    </row>
    <row r="191" customFormat="false" ht="15" hidden="false" customHeight="true" outlineLevel="0" collapsed="false">
      <c r="B191" s="271"/>
      <c r="C191" s="255" t="s">
        <v>4537</v>
      </c>
      <c r="D191" s="247"/>
      <c r="E191" s="247"/>
      <c r="F191" s="270" t="s">
        <v>4445</v>
      </c>
      <c r="G191" s="247"/>
      <c r="H191" s="247" t="s">
        <v>4538</v>
      </c>
      <c r="I191" s="247" t="s">
        <v>4480</v>
      </c>
      <c r="J191" s="247"/>
      <c r="K191" s="290"/>
    </row>
    <row r="192" customFormat="false" ht="15" hidden="false" customHeight="true" outlineLevel="0" collapsed="false">
      <c r="B192" s="271"/>
      <c r="C192" s="255" t="s">
        <v>4539</v>
      </c>
      <c r="D192" s="247"/>
      <c r="E192" s="247"/>
      <c r="F192" s="270" t="s">
        <v>4445</v>
      </c>
      <c r="G192" s="247"/>
      <c r="H192" s="247" t="s">
        <v>4540</v>
      </c>
      <c r="I192" s="247" t="s">
        <v>4480</v>
      </c>
      <c r="J192" s="247"/>
      <c r="K192" s="290"/>
    </row>
    <row r="193" customFormat="false" ht="15" hidden="false" customHeight="true" outlineLevel="0" collapsed="false">
      <c r="B193" s="271"/>
      <c r="C193" s="255" t="s">
        <v>4541</v>
      </c>
      <c r="D193" s="247"/>
      <c r="E193" s="247"/>
      <c r="F193" s="270" t="s">
        <v>4451</v>
      </c>
      <c r="G193" s="247"/>
      <c r="H193" s="247" t="s">
        <v>4542</v>
      </c>
      <c r="I193" s="247" t="s">
        <v>4480</v>
      </c>
      <c r="J193" s="247"/>
      <c r="K193" s="290"/>
    </row>
    <row r="194" customFormat="false" ht="15" hidden="false" customHeight="true" outlineLevel="0" collapsed="false">
      <c r="B194" s="296"/>
      <c r="C194" s="304"/>
      <c r="D194" s="278"/>
      <c r="E194" s="278"/>
      <c r="F194" s="278"/>
      <c r="G194" s="278"/>
      <c r="H194" s="278"/>
      <c r="I194" s="278"/>
      <c r="J194" s="278"/>
      <c r="K194" s="297"/>
    </row>
    <row r="195" customFormat="false" ht="18.75" hidden="false" customHeight="true" outlineLevel="0" collapsed="false">
      <c r="B195" s="243"/>
      <c r="C195" s="247"/>
      <c r="D195" s="247"/>
      <c r="E195" s="247"/>
      <c r="F195" s="270"/>
      <c r="G195" s="247"/>
      <c r="H195" s="247"/>
      <c r="I195" s="247"/>
      <c r="J195" s="247"/>
      <c r="K195" s="243"/>
    </row>
    <row r="196" customFormat="false" ht="18.75" hidden="false" customHeight="true" outlineLevel="0" collapsed="false">
      <c r="B196" s="243"/>
      <c r="C196" s="247"/>
      <c r="D196" s="247"/>
      <c r="E196" s="247"/>
      <c r="F196" s="270"/>
      <c r="G196" s="247"/>
      <c r="H196" s="247"/>
      <c r="I196" s="247"/>
      <c r="J196" s="247"/>
      <c r="K196" s="243"/>
    </row>
    <row r="197" customFormat="false" ht="18.75" hidden="false" customHeight="true" outlineLevel="0" collapsed="false">
      <c r="B197" s="256"/>
      <c r="C197" s="256"/>
      <c r="D197" s="256"/>
      <c r="E197" s="256"/>
      <c r="F197" s="256"/>
      <c r="G197" s="256"/>
      <c r="H197" s="256"/>
      <c r="I197" s="256"/>
      <c r="J197" s="256"/>
      <c r="K197" s="256"/>
    </row>
    <row r="198" customFormat="false" ht="11" hidden="false" customHeight="false" outlineLevel="0" collapsed="false">
      <c r="B198" s="232"/>
      <c r="C198" s="233"/>
      <c r="D198" s="233"/>
      <c r="E198" s="233"/>
      <c r="F198" s="233"/>
      <c r="G198" s="233"/>
      <c r="H198" s="233"/>
      <c r="I198" s="233"/>
      <c r="J198" s="233"/>
      <c r="K198" s="234"/>
    </row>
    <row r="199" customFormat="false" ht="21" hidden="false" customHeight="true" outlineLevel="0" collapsed="false">
      <c r="B199" s="236"/>
      <c r="C199" s="237" t="s">
        <v>4543</v>
      </c>
      <c r="D199" s="237"/>
      <c r="E199" s="237"/>
      <c r="F199" s="237"/>
      <c r="G199" s="237"/>
      <c r="H199" s="237"/>
      <c r="I199" s="237"/>
      <c r="J199" s="237"/>
      <c r="K199" s="238"/>
    </row>
    <row r="200" customFormat="false" ht="25.5" hidden="false" customHeight="true" outlineLevel="0" collapsed="false">
      <c r="B200" s="236"/>
      <c r="C200" s="305" t="s">
        <v>4544</v>
      </c>
      <c r="D200" s="305"/>
      <c r="E200" s="305"/>
      <c r="F200" s="305" t="s">
        <v>4545</v>
      </c>
      <c r="G200" s="306"/>
      <c r="H200" s="305" t="s">
        <v>4546</v>
      </c>
      <c r="I200" s="305"/>
      <c r="J200" s="305"/>
      <c r="K200" s="238"/>
    </row>
    <row r="201" customFormat="false" ht="5.25" hidden="false" customHeight="true" outlineLevel="0" collapsed="false">
      <c r="B201" s="271"/>
      <c r="C201" s="268"/>
      <c r="D201" s="268"/>
      <c r="E201" s="268"/>
      <c r="F201" s="268"/>
      <c r="G201" s="247"/>
      <c r="H201" s="268"/>
      <c r="I201" s="268"/>
      <c r="J201" s="268"/>
      <c r="K201" s="290"/>
    </row>
    <row r="202" customFormat="false" ht="15" hidden="false" customHeight="true" outlineLevel="0" collapsed="false">
      <c r="B202" s="271"/>
      <c r="C202" s="247" t="s">
        <v>4536</v>
      </c>
      <c r="D202" s="247"/>
      <c r="E202" s="247"/>
      <c r="F202" s="270" t="s">
        <v>44</v>
      </c>
      <c r="G202" s="247"/>
      <c r="H202" s="247" t="s">
        <v>4547</v>
      </c>
      <c r="I202" s="247"/>
      <c r="J202" s="247"/>
      <c r="K202" s="290"/>
    </row>
    <row r="203" customFormat="false" ht="15" hidden="false" customHeight="true" outlineLevel="0" collapsed="false">
      <c r="B203" s="271"/>
      <c r="C203" s="275"/>
      <c r="D203" s="247"/>
      <c r="E203" s="247"/>
      <c r="F203" s="270" t="s">
        <v>45</v>
      </c>
      <c r="G203" s="247"/>
      <c r="H203" s="247" t="s">
        <v>4548</v>
      </c>
      <c r="I203" s="247"/>
      <c r="J203" s="247"/>
      <c r="K203" s="290"/>
    </row>
    <row r="204" customFormat="false" ht="15" hidden="false" customHeight="true" outlineLevel="0" collapsed="false">
      <c r="B204" s="271"/>
      <c r="C204" s="275"/>
      <c r="D204" s="247"/>
      <c r="E204" s="247"/>
      <c r="F204" s="270" t="s">
        <v>48</v>
      </c>
      <c r="G204" s="247"/>
      <c r="H204" s="247" t="s">
        <v>4549</v>
      </c>
      <c r="I204" s="247"/>
      <c r="J204" s="247"/>
      <c r="K204" s="290"/>
    </row>
    <row r="205" customFormat="false" ht="15" hidden="false" customHeight="true" outlineLevel="0" collapsed="false">
      <c r="B205" s="271"/>
      <c r="C205" s="247"/>
      <c r="D205" s="247"/>
      <c r="E205" s="247"/>
      <c r="F205" s="270" t="s">
        <v>46</v>
      </c>
      <c r="G205" s="247"/>
      <c r="H205" s="247" t="s">
        <v>4550</v>
      </c>
      <c r="I205" s="247"/>
      <c r="J205" s="247"/>
      <c r="K205" s="290"/>
    </row>
    <row r="206" customFormat="false" ht="15" hidden="false" customHeight="true" outlineLevel="0" collapsed="false">
      <c r="B206" s="271"/>
      <c r="C206" s="247"/>
      <c r="D206" s="247"/>
      <c r="E206" s="247"/>
      <c r="F206" s="270" t="s">
        <v>47</v>
      </c>
      <c r="G206" s="247"/>
      <c r="H206" s="247" t="s">
        <v>4551</v>
      </c>
      <c r="I206" s="247"/>
      <c r="J206" s="247"/>
      <c r="K206" s="290"/>
    </row>
    <row r="207" customFormat="false" ht="15" hidden="false" customHeight="true" outlineLevel="0" collapsed="false">
      <c r="B207" s="271"/>
      <c r="C207" s="247"/>
      <c r="D207" s="247"/>
      <c r="E207" s="247"/>
      <c r="F207" s="270"/>
      <c r="G207" s="247"/>
      <c r="H207" s="247"/>
      <c r="I207" s="247"/>
      <c r="J207" s="247"/>
      <c r="K207" s="290"/>
    </row>
    <row r="208" customFormat="false" ht="15" hidden="false" customHeight="true" outlineLevel="0" collapsed="false">
      <c r="B208" s="271"/>
      <c r="C208" s="247" t="s">
        <v>4492</v>
      </c>
      <c r="D208" s="247"/>
      <c r="E208" s="247"/>
      <c r="F208" s="270" t="s">
        <v>80</v>
      </c>
      <c r="G208" s="247"/>
      <c r="H208" s="247" t="s">
        <v>4552</v>
      </c>
      <c r="I208" s="247"/>
      <c r="J208" s="247"/>
      <c r="K208" s="290"/>
    </row>
    <row r="209" customFormat="false" ht="15" hidden="false" customHeight="true" outlineLevel="0" collapsed="false">
      <c r="B209" s="271"/>
      <c r="C209" s="275"/>
      <c r="D209" s="247"/>
      <c r="E209" s="247"/>
      <c r="F209" s="270" t="s">
        <v>4387</v>
      </c>
      <c r="G209" s="247"/>
      <c r="H209" s="247" t="s">
        <v>4388</v>
      </c>
      <c r="I209" s="247"/>
      <c r="J209" s="247"/>
      <c r="K209" s="290"/>
    </row>
    <row r="210" customFormat="false" ht="15" hidden="false" customHeight="true" outlineLevel="0" collapsed="false">
      <c r="B210" s="271"/>
      <c r="C210" s="247"/>
      <c r="D210" s="247"/>
      <c r="E210" s="247"/>
      <c r="F210" s="270" t="s">
        <v>4385</v>
      </c>
      <c r="G210" s="247"/>
      <c r="H210" s="247" t="s">
        <v>4553</v>
      </c>
      <c r="I210" s="247"/>
      <c r="J210" s="247"/>
      <c r="K210" s="290"/>
    </row>
    <row r="211" customFormat="false" ht="15" hidden="false" customHeight="true" outlineLevel="0" collapsed="false">
      <c r="B211" s="307"/>
      <c r="C211" s="275"/>
      <c r="D211" s="275"/>
      <c r="E211" s="275"/>
      <c r="F211" s="270" t="s">
        <v>4389</v>
      </c>
      <c r="G211" s="255"/>
      <c r="H211" s="294" t="s">
        <v>4390</v>
      </c>
      <c r="I211" s="294"/>
      <c r="J211" s="294"/>
      <c r="K211" s="308"/>
    </row>
    <row r="212" customFormat="false" ht="15" hidden="false" customHeight="true" outlineLevel="0" collapsed="false">
      <c r="B212" s="307"/>
      <c r="C212" s="275"/>
      <c r="D212" s="275"/>
      <c r="E212" s="275"/>
      <c r="F212" s="270" t="s">
        <v>4391</v>
      </c>
      <c r="G212" s="255"/>
      <c r="H212" s="294" t="s">
        <v>4554</v>
      </c>
      <c r="I212" s="294"/>
      <c r="J212" s="294"/>
      <c r="K212" s="308"/>
    </row>
    <row r="213" customFormat="false" ht="15" hidden="false" customHeight="true" outlineLevel="0" collapsed="false">
      <c r="B213" s="307"/>
      <c r="C213" s="275"/>
      <c r="D213" s="275"/>
      <c r="E213" s="275"/>
      <c r="F213" s="309"/>
      <c r="G213" s="255"/>
      <c r="H213" s="310"/>
      <c r="I213" s="310"/>
      <c r="J213" s="310"/>
      <c r="K213" s="308"/>
    </row>
    <row r="214" customFormat="false" ht="15" hidden="false" customHeight="true" outlineLevel="0" collapsed="false">
      <c r="B214" s="307"/>
      <c r="C214" s="247" t="s">
        <v>4516</v>
      </c>
      <c r="D214" s="275"/>
      <c r="E214" s="275"/>
      <c r="F214" s="270" t="n">
        <v>1</v>
      </c>
      <c r="G214" s="255"/>
      <c r="H214" s="294" t="s">
        <v>4555</v>
      </c>
      <c r="I214" s="294"/>
      <c r="J214" s="294"/>
      <c r="K214" s="308"/>
    </row>
    <row r="215" customFormat="false" ht="15" hidden="false" customHeight="true" outlineLevel="0" collapsed="false">
      <c r="B215" s="307"/>
      <c r="C215" s="275"/>
      <c r="D215" s="275"/>
      <c r="E215" s="275"/>
      <c r="F215" s="270" t="n">
        <v>2</v>
      </c>
      <c r="G215" s="255"/>
      <c r="H215" s="294" t="s">
        <v>4556</v>
      </c>
      <c r="I215" s="294"/>
      <c r="J215" s="294"/>
      <c r="K215" s="308"/>
    </row>
    <row r="216" customFormat="false" ht="15" hidden="false" customHeight="true" outlineLevel="0" collapsed="false">
      <c r="B216" s="307"/>
      <c r="C216" s="275"/>
      <c r="D216" s="275"/>
      <c r="E216" s="275"/>
      <c r="F216" s="270" t="n">
        <v>3</v>
      </c>
      <c r="G216" s="255"/>
      <c r="H216" s="294" t="s">
        <v>4557</v>
      </c>
      <c r="I216" s="294"/>
      <c r="J216" s="294"/>
      <c r="K216" s="308"/>
    </row>
    <row r="217" customFormat="false" ht="15" hidden="false" customHeight="true" outlineLevel="0" collapsed="false">
      <c r="B217" s="307"/>
      <c r="C217" s="275"/>
      <c r="D217" s="275"/>
      <c r="E217" s="275"/>
      <c r="F217" s="270" t="n">
        <v>4</v>
      </c>
      <c r="G217" s="255"/>
      <c r="H217" s="294" t="s">
        <v>4558</v>
      </c>
      <c r="I217" s="294"/>
      <c r="J217" s="294"/>
      <c r="K217" s="308"/>
    </row>
    <row r="218" customFormat="false" ht="12.75" hidden="false" customHeight="true" outlineLevel="0" collapsed="false">
      <c r="B218" s="311"/>
      <c r="C218" s="312"/>
      <c r="D218" s="312"/>
      <c r="E218" s="312"/>
      <c r="F218" s="312"/>
      <c r="G218" s="312"/>
      <c r="H218" s="312"/>
      <c r="I218" s="312"/>
      <c r="J218" s="312"/>
      <c r="K218" s="313"/>
    </row>
  </sheetData>
  <sheetProtection algorithmName="SHA-512" hashValue="FCOHJ3WtSQNocHzNxhnOrSbbEVlCSt4RVZDrdrLPcWruEbZAaWOldgKj6Mbz5ojicteyLvT36woIVkf4ji1L0w==" saltValue="bZwumL5TY+ReLOWDHkGxNg==" spinCount="100000" sheet="true" formatCells="false" formatColumns="false" formatRows="false" insertColumns="false" insertRows="false" insertHyperlinks="false" deleteColumns="false" deleteRows="false" sort="false" autoFilter="false" pivotTables="false"/>
  <mergeCells count="77"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</mergeCells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2020-06-23T11:14:14Z</dcterms:created>
  <dc:creator>Dalibor Ludva</dc:creator>
  <dc:description/>
  <dc:language>cs-CZ</dc:language>
  <cp:lastModifiedBy>Miloš Axmann</cp:lastModifiedBy>
  <dcterms:modified xsi:type="dcterms:W3CDTF">2020-08-31T15:00:42Z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