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kty\Zlín KNTB\Budova 25\Hemodialyzační oddělení\DPS\DPS-0 - CD\S Soupisy prací\"/>
    </mc:Choice>
  </mc:AlternateContent>
  <xr:revisionPtr revIDLastSave="0" documentId="13_ncr:1_{C2BAE352-8445-4A24-A887-D9D071ACBB44}" xr6:coauthVersionLast="43" xr6:coauthVersionMax="43" xr10:uidLastSave="{00000000-0000-0000-0000-000000000000}"/>
  <bookViews>
    <workbookView xWindow="-120" yWindow="-120" windowWidth="290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VON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VON Pol'!$A$1:$W$28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1" i="1" l="1"/>
  <c r="F40" i="1"/>
  <c r="G18" i="12"/>
  <c r="G9" i="12"/>
  <c r="G8" i="12" s="1"/>
  <c r="I49" i="1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AE18" i="12"/>
  <c r="F39" i="1" s="1"/>
  <c r="I20" i="1"/>
  <c r="I18" i="1"/>
  <c r="I17" i="1"/>
  <c r="I16" i="1"/>
  <c r="F42" i="1" l="1"/>
  <c r="I50" i="1"/>
  <c r="J49" i="1" s="1"/>
  <c r="J50" i="1" s="1"/>
  <c r="I19" i="1"/>
  <c r="K8" i="12"/>
  <c r="Q8" i="12"/>
  <c r="V8" i="12"/>
  <c r="O8" i="12"/>
  <c r="I8" i="12"/>
  <c r="G23" i="1"/>
  <c r="M9" i="12"/>
  <c r="M8" i="12" s="1"/>
  <c r="AF18" i="12"/>
  <c r="I21" i="1"/>
  <c r="J28" i="1"/>
  <c r="J26" i="1"/>
  <c r="G38" i="1"/>
  <c r="F38" i="1"/>
  <c r="H32" i="1"/>
  <c r="J23" i="1"/>
  <c r="J24" i="1"/>
  <c r="J25" i="1"/>
  <c r="J27" i="1"/>
  <c r="E24" i="1"/>
  <c r="E26" i="1"/>
  <c r="G41" i="1" l="1"/>
  <c r="H41" i="1" s="1"/>
  <c r="I41" i="1" s="1"/>
  <c r="G40" i="1"/>
  <c r="H40" i="1" s="1"/>
  <c r="I40" i="1" s="1"/>
  <c r="G39" i="1"/>
  <c r="A23" i="1"/>
  <c r="A24" i="1" s="1"/>
  <c r="G24" i="1" s="1"/>
  <c r="G42" i="1" l="1"/>
  <c r="H39" i="1"/>
  <c r="H42" i="1" s="1"/>
  <c r="I39" i="1"/>
  <c r="I42" i="1" s="1"/>
  <c r="J40" i="1" l="1"/>
  <c r="J41" i="1"/>
  <c r="J39" i="1"/>
  <c r="J42" i="1" s="1"/>
  <c r="G25" i="1"/>
  <c r="G28" i="1"/>
  <c r="A25" i="1" l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Aigel Petr (9768)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<sst xmlns="http://schemas.openxmlformats.org/spreadsheetml/2006/main" count="171" uniqueCount="110">
  <si>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</si>
  <si>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</si>
  <si>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</si>
  <si>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</si>
  <si>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</si>
  <si>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</si>
  <si>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</si>
  <si>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</si>
  <si>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</si>
  <si>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</si>
  <si>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</si>
  <si>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</si>
  <si>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</si>
  <si>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</si>
  <si>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</si>
  <si>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</si>
  <si>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</si>
  <si>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</si>
  <si>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</si>
  <si>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</si>
  <si>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</si>
  <si>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</si>
  <si>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</si>
  <si>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</si>
  <si>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</si>
  <si>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</si>
  <si>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</si>
  <si>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</si>
  <si>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</si>
  <si>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</si>
  <si>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</si>
  <si>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</si>
  <si>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</si>
  <si>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</si>
  <si>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</si>
  <si>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</si>
  <si>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</si>
  <si>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</si>
  <si>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</si>
  <si>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</si>
  <si>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</si>
  <si>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</si>
  <si>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</si>
  <si>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VON</t>
  </si>
  <si>
    <t>Vedlejší a ostatní náklady</t>
  </si>
  <si>
    <t>SO01</t>
  </si>
  <si>
    <t>Budova 25</t>
  </si>
  <si>
    <t>Objekt:</t>
  </si>
  <si>
    <t>Rozpočet:</t>
  </si>
  <si>
    <t>50</t>
  </si>
  <si>
    <t>KNTB Zlín</t>
  </si>
  <si>
    <t>Stavba</t>
  </si>
  <si>
    <t>Celkem za stavbu</t>
  </si>
  <si>
    <t>CZK</t>
  </si>
  <si>
    <t>Rekapitulace dílů</t>
  </si>
  <si>
    <t>Typ dílu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</si>
  <si>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</si>
  <si>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</si>
  <si>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</si>
  <si>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</si>
  <si>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</si>
  <si>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</si>
  <si>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</si>
  <si>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</si>
  <si>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</si>
  <si>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</si>
  <si>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</si>
  <si>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</si>
  <si>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</si>
  <si>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</si>
  <si>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</si>
  <si>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</si>
  <si>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</si>
  <si>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</si>
  <si>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</si>
  <si>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</si>
  <si>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</si>
  <si>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</si>
  <si>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</si>
  <si>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</si>
  <si>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</si>
  <si>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</si>
  <si>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</si>
  <si>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</si>
  <si>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R_3055643T00</t>
  </si>
  <si>
    <t xml:space="preserve">Vybudování zařízení staveniště </t>
  </si>
  <si>
    <t>soubor</t>
  </si>
  <si>
    <t>Vlastní</t>
  </si>
  <si>
    <t>Indiv</t>
  </si>
  <si>
    <t>POL1_</t>
  </si>
  <si>
    <t>R_3055645T00</t>
  </si>
  <si>
    <t xml:space="preserve">Provoz zařízení staveniště </t>
  </si>
  <si>
    <t>Provoz všech částí zařízení staveniště po dobu výstavby. : 1</t>
  </si>
  <si>
    <t>VV</t>
  </si>
  <si>
    <t>R_3055646T00</t>
  </si>
  <si>
    <t xml:space="preserve">Odstranění zařízení staveniště </t>
  </si>
  <si>
    <t>R_3055647T00</t>
  </si>
  <si>
    <t xml:space="preserve">Bezpečnostní a hygienická opatření na staveništi </t>
  </si>
  <si>
    <t>R_3055654T00</t>
  </si>
  <si>
    <t>Posouzení technické inspekce ČR–vypracování odborného a závazného stanoviska dle vyhlášky č.73/2010,</t>
  </si>
  <si>
    <t>R_3055648T00</t>
  </si>
  <si>
    <t>Zhotovení dokumentace skutečného provedení stavby</t>
  </si>
  <si>
    <t>R_3055649T00</t>
  </si>
  <si>
    <t>Geodetické vytyčení a zaměření stavby, přeložek a přípojek sítí, před, v průběhu a po dokončení stavby</t>
  </si>
  <si>
    <t>Soubor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</si>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</sst>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opLeftCell="B1" zoomScaleNormal="100" zoomScaleSheetLayoutView="75" workbookViewId="0">
      <selection activeCell="K53" sqref="K5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200" t="s">
        <v>4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3"/>
      <c r="B2" s="78" t="s">
        <v>24</v>
      </c>
      <c r="C2" s="79"/>
      <c r="D2" s="80" t="s">
        <v>49</v>
      </c>
      <c r="E2" s="209" t="s">
        <v>50</v>
      </c>
      <c r="F2" s="210"/>
      <c r="G2" s="210"/>
      <c r="H2" s="210"/>
      <c r="I2" s="210"/>
      <c r="J2" s="211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12" t="s">
        <v>46</v>
      </c>
      <c r="F3" s="213"/>
      <c r="G3" s="213"/>
      <c r="H3" s="213"/>
      <c r="I3" s="213"/>
      <c r="J3" s="214"/>
    </row>
    <row r="4" spans="1:15" ht="23.25" customHeight="1" x14ac:dyDescent="0.2">
      <c r="A4" s="77">
        <v>1747</v>
      </c>
      <c r="B4" s="83" t="s">
        <v>48</v>
      </c>
      <c r="C4" s="84"/>
      <c r="D4" s="85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16"/>
      <c r="E11" s="216"/>
      <c r="F11" s="216"/>
      <c r="G11" s="216"/>
      <c r="H11" s="26" t="s">
        <v>42</v>
      </c>
      <c r="I11" s="87"/>
      <c r="J11" s="10"/>
    </row>
    <row r="12" spans="1:15" ht="15.75" customHeight="1" x14ac:dyDescent="0.2">
      <c r="A12" s="3"/>
      <c r="B12" s="39"/>
      <c r="C12" s="24"/>
      <c r="D12" s="221"/>
      <c r="E12" s="221"/>
      <c r="F12" s="221"/>
      <c r="G12" s="221"/>
      <c r="H12" s="26" t="s">
        <v>36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25"/>
      <c r="F13" s="226"/>
      <c r="G13" s="226"/>
      <c r="H13" s="27"/>
      <c r="I13" s="32"/>
      <c r="J13" s="49"/>
    </row>
    <row r="14" spans="1:15" ht="24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15"/>
      <c r="F15" s="215"/>
      <c r="G15" s="217"/>
      <c r="H15" s="217"/>
      <c r="I15" s="217" t="s">
        <v>31</v>
      </c>
      <c r="J15" s="218"/>
    </row>
    <row r="16" spans="1:15" ht="23.25" customHeight="1" x14ac:dyDescent="0.2">
      <c r="A16" s="139" t="s">
        <v>26</v>
      </c>
      <c r="B16" s="55" t="s">
        <v>26</v>
      </c>
      <c r="C16" s="56"/>
      <c r="D16" s="57"/>
      <c r="E16" s="206"/>
      <c r="F16" s="207"/>
      <c r="G16" s="206"/>
      <c r="H16" s="207"/>
      <c r="I16" s="206">
        <f>SUMIF(F49:F49,A16,I49:I49)+SUMIF(F49:F49,"PSU",I49:I49)</f>
        <v>0</v>
      </c>
      <c r="J16" s="208"/>
    </row>
    <row r="17" spans="1:10" ht="23.25" customHeight="1" x14ac:dyDescent="0.2">
      <c r="A17" s="139" t="s">
        <v>27</v>
      </c>
      <c r="B17" s="55" t="s">
        <v>27</v>
      </c>
      <c r="C17" s="56"/>
      <c r="D17" s="57"/>
      <c r="E17" s="206"/>
      <c r="F17" s="207"/>
      <c r="G17" s="206"/>
      <c r="H17" s="207"/>
      <c r="I17" s="206">
        <f>SUMIF(F49:F49,A17,I49:I49)</f>
        <v>0</v>
      </c>
      <c r="J17" s="208"/>
    </row>
    <row r="18" spans="1:10" ht="23.25" customHeight="1" x14ac:dyDescent="0.2">
      <c r="A18" s="139" t="s">
        <v>28</v>
      </c>
      <c r="B18" s="55" t="s">
        <v>28</v>
      </c>
      <c r="C18" s="56"/>
      <c r="D18" s="57"/>
      <c r="E18" s="206"/>
      <c r="F18" s="207"/>
      <c r="G18" s="206"/>
      <c r="H18" s="207"/>
      <c r="I18" s="206">
        <f>SUMIF(F49:F49,A18,I49:I49)</f>
        <v>0</v>
      </c>
      <c r="J18" s="208"/>
    </row>
    <row r="19" spans="1:10" ht="23.25" customHeight="1" x14ac:dyDescent="0.2">
      <c r="A19" s="139" t="s">
        <v>56</v>
      </c>
      <c r="B19" s="55" t="s">
        <v>29</v>
      </c>
      <c r="C19" s="56"/>
      <c r="D19" s="57"/>
      <c r="E19" s="206"/>
      <c r="F19" s="207"/>
      <c r="G19" s="206"/>
      <c r="H19" s="207"/>
      <c r="I19" s="206">
        <f>SUMIF(F49:F49,A19,I49:I49)</f>
        <v>0</v>
      </c>
      <c r="J19" s="208"/>
    </row>
    <row r="20" spans="1:10" ht="23.25" customHeight="1" x14ac:dyDescent="0.2">
      <c r="A20" s="139" t="s">
        <v>57</v>
      </c>
      <c r="B20" s="55" t="s">
        <v>30</v>
      </c>
      <c r="C20" s="56"/>
      <c r="D20" s="57"/>
      <c r="E20" s="206"/>
      <c r="F20" s="207"/>
      <c r="G20" s="206"/>
      <c r="H20" s="207"/>
      <c r="I20" s="206">
        <f>SUMIF(F49:F49,A20,I49:I49)</f>
        <v>0</v>
      </c>
      <c r="J20" s="208"/>
    </row>
    <row r="21" spans="1:10" ht="23.25" customHeight="1" x14ac:dyDescent="0.2">
      <c r="A21" s="3"/>
      <c r="B21" s="72" t="s">
        <v>31</v>
      </c>
      <c r="C21" s="73"/>
      <c r="D21" s="74"/>
      <c r="E21" s="219"/>
      <c r="F21" s="220"/>
      <c r="G21" s="219"/>
      <c r="H21" s="220"/>
      <c r="I21" s="219">
        <f>SUM(I16:J20)</f>
        <v>0</v>
      </c>
      <c r="J21" s="232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30">
        <f>ZakladDPHSniVypocet</f>
        <v>0</v>
      </c>
      <c r="H23" s="231"/>
      <c r="I23" s="231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8">
        <f>IF(A24&gt;50, ROUNDUP(A23, 0), ROUNDDOWN(A23, 0))</f>
        <v>0</v>
      </c>
      <c r="H24" s="229"/>
      <c r="I24" s="229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30">
        <f>ZakladDPHZaklVypocet</f>
        <v>0</v>
      </c>
      <c r="H25" s="231"/>
      <c r="I25" s="231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03">
        <f>IF(A26&gt;50, ROUNDUP(A25, 0), ROUNDDOWN(A25, 0))</f>
        <v>0</v>
      </c>
      <c r="H26" s="204"/>
      <c r="I26" s="20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05">
        <f>CenaCelkem-(ZakladDPHSni+DPHSni+ZakladDPHZakl+DPHZakl)</f>
        <v>0</v>
      </c>
      <c r="H27" s="205"/>
      <c r="I27" s="205"/>
      <c r="J27" s="61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34">
        <f>ZakladDPHSniVypocet+ZakladDPHZaklVypocet</f>
        <v>0</v>
      </c>
      <c r="H28" s="234"/>
      <c r="I28" s="234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37</v>
      </c>
      <c r="C29" s="121"/>
      <c r="D29" s="121"/>
      <c r="E29" s="121"/>
      <c r="F29" s="121"/>
      <c r="G29" s="233">
        <f>IF(A29&gt;50, ROUNDUP(A27, 0), ROUNDDOWN(A27, 0))</f>
        <v>0</v>
      </c>
      <c r="H29" s="233"/>
      <c r="I29" s="233"/>
      <c r="J29" s="122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43585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5"/>
      <c r="E34" s="236"/>
      <c r="F34" s="29"/>
      <c r="G34" s="235"/>
      <c r="H34" s="236"/>
      <c r="I34" s="236"/>
      <c r="J34" s="36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51</v>
      </c>
      <c r="C39" s="191"/>
      <c r="D39" s="192"/>
      <c r="E39" s="192"/>
      <c r="F39" s="103">
        <f>'SO01 VON Pol'!AE18</f>
        <v>0</v>
      </c>
      <c r="G39" s="104">
        <f>'SO01 VON Pol'!AF18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45</v>
      </c>
      <c r="C40" s="193" t="s">
        <v>46</v>
      </c>
      <c r="D40" s="194"/>
      <c r="E40" s="194"/>
      <c r="F40" s="108">
        <f>'SO01 VON Pol'!AE18</f>
        <v>0</v>
      </c>
      <c r="G40" s="109">
        <f>'SO01 VON Pol'!AF18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43</v>
      </c>
      <c r="C41" s="191" t="s">
        <v>44</v>
      </c>
      <c r="D41" s="192"/>
      <c r="E41" s="192"/>
      <c r="F41" s="112">
        <f>'SO01 VON Pol'!AE18</f>
        <v>0</v>
      </c>
      <c r="G41" s="105">
        <f>'SO01 VON Pol'!AF18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195" t="s">
        <v>52</v>
      </c>
      <c r="C42" s="196"/>
      <c r="D42" s="196"/>
      <c r="E42" s="197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54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55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56</v>
      </c>
      <c r="C49" s="198" t="s">
        <v>29</v>
      </c>
      <c r="D49" s="199"/>
      <c r="E49" s="199"/>
      <c r="F49" s="135" t="s">
        <v>56</v>
      </c>
      <c r="G49" s="136"/>
      <c r="H49" s="136"/>
      <c r="I49" s="136">
        <f>'SO01 VON Pol'!G8</f>
        <v>0</v>
      </c>
      <c r="J49" s="133" t="str">
        <f>IF(I50=0,"",I49/I50*100)</f>
        <v/>
      </c>
    </row>
    <row r="50" spans="1:10" ht="25.5" customHeight="1" x14ac:dyDescent="0.2">
      <c r="A50" s="126"/>
      <c r="B50" s="131" t="s">
        <v>1</v>
      </c>
      <c r="C50" s="131"/>
      <c r="D50" s="132"/>
      <c r="E50" s="132"/>
      <c r="F50" s="137"/>
      <c r="G50" s="138"/>
      <c r="H50" s="138"/>
      <c r="I50" s="138">
        <f>I49</f>
        <v>0</v>
      </c>
      <c r="J50" s="134" t="str">
        <f>J49</f>
        <v/>
      </c>
    </row>
    <row r="51" spans="1:10" x14ac:dyDescent="0.2">
      <c r="F51" s="90"/>
      <c r="G51" s="89"/>
      <c r="H51" s="90"/>
      <c r="I51" s="89"/>
      <c r="J51" s="91"/>
    </row>
    <row r="52" spans="1:10" x14ac:dyDescent="0.2">
      <c r="F52" s="90"/>
      <c r="G52" s="89"/>
      <c r="H52" s="90"/>
      <c r="I52" s="89"/>
      <c r="J52" s="91"/>
    </row>
    <row r="53" spans="1:10" x14ac:dyDescent="0.2">
      <c r="F53" s="90"/>
      <c r="G53" s="89"/>
      <c r="H53" s="90"/>
      <c r="I53" s="89"/>
      <c r="J53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6" t="s">
        <v>8</v>
      </c>
      <c r="B2" s="75"/>
      <c r="C2" s="239"/>
      <c r="D2" s="239"/>
      <c r="E2" s="239"/>
      <c r="F2" s="239"/>
      <c r="G2" s="240"/>
    </row>
    <row r="3" spans="1:7" ht="24.95" customHeight="1" x14ac:dyDescent="0.2">
      <c r="A3" s="76" t="s">
        <v>9</v>
      </c>
      <c r="B3" s="75"/>
      <c r="C3" s="239"/>
      <c r="D3" s="239"/>
      <c r="E3" s="239"/>
      <c r="F3" s="239"/>
      <c r="G3" s="240"/>
    </row>
    <row r="4" spans="1:7" ht="24.95" customHeight="1" x14ac:dyDescent="0.2">
      <c r="A4" s="76" t="s">
        <v>10</v>
      </c>
      <c r="B4" s="75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P23" sqref="AP23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38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58</v>
      </c>
    </row>
    <row r="2" spans="1:60" ht="25.15" customHeight="1" x14ac:dyDescent="0.2">
      <c r="A2" s="141" t="s">
        <v>8</v>
      </c>
      <c r="B2" s="75" t="s">
        <v>49</v>
      </c>
      <c r="C2" s="242" t="s">
        <v>50</v>
      </c>
      <c r="D2" s="243"/>
      <c r="E2" s="243"/>
      <c r="F2" s="243"/>
      <c r="G2" s="244"/>
      <c r="AG2" t="s">
        <v>59</v>
      </c>
    </row>
    <row r="3" spans="1:60" ht="25.15" customHeight="1" x14ac:dyDescent="0.2">
      <c r="A3" s="141" t="s">
        <v>9</v>
      </c>
      <c r="B3" s="75" t="s">
        <v>45</v>
      </c>
      <c r="C3" s="242" t="s">
        <v>46</v>
      </c>
      <c r="D3" s="243"/>
      <c r="E3" s="243"/>
      <c r="F3" s="243"/>
      <c r="G3" s="244"/>
      <c r="AC3" s="88" t="s">
        <v>59</v>
      </c>
      <c r="AG3" t="s">
        <v>60</v>
      </c>
    </row>
    <row r="4" spans="1:60" ht="25.15" customHeight="1" x14ac:dyDescent="0.2">
      <c r="A4" s="142" t="s">
        <v>10</v>
      </c>
      <c r="B4" s="143" t="s">
        <v>43</v>
      </c>
      <c r="C4" s="245" t="s">
        <v>44</v>
      </c>
      <c r="D4" s="246"/>
      <c r="E4" s="246"/>
      <c r="F4" s="246"/>
      <c r="G4" s="247"/>
      <c r="AG4" t="s">
        <v>61</v>
      </c>
    </row>
    <row r="5" spans="1:60" x14ac:dyDescent="0.2">
      <c r="D5" s="140"/>
    </row>
    <row r="6" spans="1:60" ht="38.25" x14ac:dyDescent="0.2">
      <c r="A6" s="145" t="s">
        <v>62</v>
      </c>
      <c r="B6" s="147" t="s">
        <v>63</v>
      </c>
      <c r="C6" s="147" t="s">
        <v>64</v>
      </c>
      <c r="D6" s="146" t="s">
        <v>65</v>
      </c>
      <c r="E6" s="145" t="s">
        <v>66</v>
      </c>
      <c r="F6" s="144" t="s">
        <v>67</v>
      </c>
      <c r="G6" s="145" t="s">
        <v>31</v>
      </c>
      <c r="H6" s="148" t="s">
        <v>32</v>
      </c>
      <c r="I6" s="148" t="s">
        <v>68</v>
      </c>
      <c r="J6" s="148" t="s">
        <v>33</v>
      </c>
      <c r="K6" s="148" t="s">
        <v>69</v>
      </c>
      <c r="L6" s="148" t="s">
        <v>70</v>
      </c>
      <c r="M6" s="148" t="s">
        <v>71</v>
      </c>
      <c r="N6" s="148" t="s">
        <v>72</v>
      </c>
      <c r="O6" s="148" t="s">
        <v>73</v>
      </c>
      <c r="P6" s="148" t="s">
        <v>74</v>
      </c>
      <c r="Q6" s="148" t="s">
        <v>75</v>
      </c>
      <c r="R6" s="148" t="s">
        <v>76</v>
      </c>
      <c r="S6" s="148" t="s">
        <v>77</v>
      </c>
      <c r="T6" s="148" t="s">
        <v>78</v>
      </c>
      <c r="U6" s="148" t="s">
        <v>79</v>
      </c>
      <c r="V6" s="148" t="s">
        <v>80</v>
      </c>
      <c r="W6" s="148" t="s">
        <v>81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62" t="s">
        <v>82</v>
      </c>
      <c r="B8" s="163" t="s">
        <v>56</v>
      </c>
      <c r="C8" s="183" t="s">
        <v>29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AG8" t="s">
        <v>83</v>
      </c>
    </row>
    <row r="9" spans="1:60" outlineLevel="1" x14ac:dyDescent="0.2">
      <c r="A9" s="175">
        <v>1</v>
      </c>
      <c r="B9" s="176" t="s">
        <v>84</v>
      </c>
      <c r="C9" s="184" t="s">
        <v>85</v>
      </c>
      <c r="D9" s="177" t="s">
        <v>86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87</v>
      </c>
      <c r="T9" s="181" t="s">
        <v>88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8">
        <v>2</v>
      </c>
      <c r="B10" s="169" t="s">
        <v>90</v>
      </c>
      <c r="C10" s="185" t="s">
        <v>91</v>
      </c>
      <c r="D10" s="170" t="s">
        <v>86</v>
      </c>
      <c r="E10" s="171">
        <v>1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3"/>
      <c r="S10" s="173" t="s">
        <v>87</v>
      </c>
      <c r="T10" s="174" t="s">
        <v>88</v>
      </c>
      <c r="U10" s="158">
        <v>0</v>
      </c>
      <c r="V10" s="158">
        <f>ROUND(E10*U10,2)</f>
        <v>0</v>
      </c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56"/>
      <c r="B11" s="157"/>
      <c r="C11" s="186" t="s">
        <v>92</v>
      </c>
      <c r="D11" s="159"/>
      <c r="E11" s="160">
        <v>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93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3</v>
      </c>
      <c r="B12" s="176" t="s">
        <v>94</v>
      </c>
      <c r="C12" s="184" t="s">
        <v>95</v>
      </c>
      <c r="D12" s="177" t="s">
        <v>86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87</v>
      </c>
      <c r="T12" s="181" t="s">
        <v>88</v>
      </c>
      <c r="U12" s="158">
        <v>0</v>
      </c>
      <c r="V12" s="158">
        <f>ROUND(E12*U12,2)</f>
        <v>0</v>
      </c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96</v>
      </c>
      <c r="C13" s="184" t="s">
        <v>97</v>
      </c>
      <c r="D13" s="177" t="s">
        <v>86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87</v>
      </c>
      <c r="T13" s="181" t="s">
        <v>88</v>
      </c>
      <c r="U13" s="158">
        <v>0</v>
      </c>
      <c r="V13" s="158">
        <f>ROUND(E13*U13,2)</f>
        <v>0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75">
        <v>5</v>
      </c>
      <c r="B14" s="176" t="s">
        <v>98</v>
      </c>
      <c r="C14" s="184" t="s">
        <v>99</v>
      </c>
      <c r="D14" s="177" t="s">
        <v>86</v>
      </c>
      <c r="E14" s="178">
        <v>1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87</v>
      </c>
      <c r="T14" s="181" t="s">
        <v>88</v>
      </c>
      <c r="U14" s="158">
        <v>0</v>
      </c>
      <c r="V14" s="158">
        <f>ROUND(E14*U14,2)</f>
        <v>0</v>
      </c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5">
        <v>6</v>
      </c>
      <c r="B15" s="176" t="s">
        <v>100</v>
      </c>
      <c r="C15" s="184" t="s">
        <v>101</v>
      </c>
      <c r="D15" s="177" t="s">
        <v>86</v>
      </c>
      <c r="E15" s="178">
        <v>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87</v>
      </c>
      <c r="T15" s="181" t="s">
        <v>88</v>
      </c>
      <c r="U15" s="158">
        <v>0</v>
      </c>
      <c r="V15" s="158">
        <f>ROUND(E15*U15,2)</f>
        <v>0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8">
        <v>7</v>
      </c>
      <c r="B16" s="169" t="s">
        <v>102</v>
      </c>
      <c r="C16" s="185" t="s">
        <v>103</v>
      </c>
      <c r="D16" s="170" t="s">
        <v>104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87</v>
      </c>
      <c r="T16" s="174" t="s">
        <v>88</v>
      </c>
      <c r="U16" s="158">
        <v>0</v>
      </c>
      <c r="V16" s="158">
        <f>ROUND(E16*U16,2)</f>
        <v>0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105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 x14ac:dyDescent="0.2">
      <c r="A17" s="5"/>
      <c r="B17" s="6"/>
      <c r="C17" s="187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2"/>
      <c r="B18" s="153" t="s">
        <v>31</v>
      </c>
      <c r="C18" s="188"/>
      <c r="D18" s="154"/>
      <c r="E18" s="155"/>
      <c r="F18" s="155"/>
      <c r="G18" s="182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106</v>
      </c>
    </row>
    <row r="19" spans="1:33" x14ac:dyDescent="0.2">
      <c r="A19" s="5"/>
      <c r="B19" s="6"/>
      <c r="C19" s="187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/>
      <c r="C20" s="187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48" t="s">
        <v>107</v>
      </c>
      <c r="B21" s="248"/>
      <c r="C21" s="249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50"/>
      <c r="B22" s="251"/>
      <c r="C22" s="252"/>
      <c r="D22" s="251"/>
      <c r="E22" s="251"/>
      <c r="F22" s="251"/>
      <c r="G22" s="25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108</v>
      </c>
    </row>
    <row r="23" spans="1:33" x14ac:dyDescent="0.2">
      <c r="A23" s="254"/>
      <c r="B23" s="255"/>
      <c r="C23" s="256"/>
      <c r="D23" s="255"/>
      <c r="E23" s="255"/>
      <c r="F23" s="255"/>
      <c r="G23" s="25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54"/>
      <c r="B24" s="255"/>
      <c r="C24" s="256"/>
      <c r="D24" s="255"/>
      <c r="E24" s="255"/>
      <c r="F24" s="255"/>
      <c r="G24" s="25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54"/>
      <c r="B25" s="255"/>
      <c r="C25" s="256"/>
      <c r="D25" s="255"/>
      <c r="E25" s="255"/>
      <c r="F25" s="255"/>
      <c r="G25" s="25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258"/>
      <c r="B26" s="259"/>
      <c r="C26" s="260"/>
      <c r="D26" s="259"/>
      <c r="E26" s="259"/>
      <c r="F26" s="259"/>
      <c r="G26" s="26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A27" s="5"/>
      <c r="B27" s="6"/>
      <c r="C27" s="187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3" x14ac:dyDescent="0.2">
      <c r="C28" s="189"/>
      <c r="D28" s="140"/>
      <c r="AG28" t="s">
        <v>109</v>
      </c>
    </row>
    <row r="29" spans="1:33" x14ac:dyDescent="0.2">
      <c r="D29" s="140"/>
    </row>
    <row r="30" spans="1:33" x14ac:dyDescent="0.2">
      <c r="D30" s="140"/>
    </row>
    <row r="31" spans="1:33" x14ac:dyDescent="0.2">
      <c r="D31" s="140"/>
    </row>
    <row r="32" spans="1:33" x14ac:dyDescent="0.2">
      <c r="D32" s="140"/>
    </row>
    <row r="33" spans="4:4" x14ac:dyDescent="0.2">
      <c r="D33" s="140"/>
    </row>
    <row r="34" spans="4:4" x14ac:dyDescent="0.2">
      <c r="D34" s="140"/>
    </row>
    <row r="35" spans="4:4" x14ac:dyDescent="0.2">
      <c r="D35" s="140"/>
    </row>
    <row r="36" spans="4:4" x14ac:dyDescent="0.2">
      <c r="D36" s="140"/>
    </row>
    <row r="37" spans="4:4" x14ac:dyDescent="0.2">
      <c r="D37" s="140"/>
    </row>
    <row r="38" spans="4:4" x14ac:dyDescent="0.2">
      <c r="D38" s="140"/>
    </row>
    <row r="39" spans="4:4" x14ac:dyDescent="0.2">
      <c r="D39" s="140"/>
    </row>
    <row r="40" spans="4:4" x14ac:dyDescent="0.2">
      <c r="D40" s="140"/>
    </row>
    <row r="41" spans="4:4" x14ac:dyDescent="0.2">
      <c r="D41" s="140"/>
    </row>
    <row r="42" spans="4:4" x14ac:dyDescent="0.2">
      <c r="D42" s="140"/>
    </row>
    <row r="43" spans="4:4" x14ac:dyDescent="0.2">
      <c r="D43" s="140"/>
    </row>
    <row r="44" spans="4:4" x14ac:dyDescent="0.2">
      <c r="D44" s="140"/>
    </row>
    <row r="45" spans="4:4" x14ac:dyDescent="0.2">
      <c r="D45" s="140"/>
    </row>
    <row r="46" spans="4:4" x14ac:dyDescent="0.2">
      <c r="D46" s="140"/>
    </row>
    <row r="47" spans="4:4" x14ac:dyDescent="0.2">
      <c r="D47" s="140"/>
    </row>
    <row r="48" spans="4:4" x14ac:dyDescent="0.2">
      <c r="D48" s="140"/>
    </row>
    <row r="49" spans="4:4" x14ac:dyDescent="0.2">
      <c r="D49" s="140"/>
    </row>
    <row r="50" spans="4:4" x14ac:dyDescent="0.2">
      <c r="D50" s="140"/>
    </row>
    <row r="51" spans="4:4" x14ac:dyDescent="0.2">
      <c r="D51" s="140"/>
    </row>
    <row r="52" spans="4:4" x14ac:dyDescent="0.2">
      <c r="D52" s="140"/>
    </row>
    <row r="53" spans="4:4" x14ac:dyDescent="0.2">
      <c r="D53" s="140"/>
    </row>
    <row r="54" spans="4:4" x14ac:dyDescent="0.2">
      <c r="D54" s="140"/>
    </row>
    <row r="55" spans="4:4" x14ac:dyDescent="0.2">
      <c r="D55" s="140"/>
    </row>
    <row r="56" spans="4:4" x14ac:dyDescent="0.2">
      <c r="D56" s="140"/>
    </row>
    <row r="57" spans="4:4" x14ac:dyDescent="0.2">
      <c r="D57" s="140"/>
    </row>
    <row r="58" spans="4:4" x14ac:dyDescent="0.2">
      <c r="D58" s="140"/>
    </row>
    <row r="59" spans="4:4" x14ac:dyDescent="0.2">
      <c r="D59" s="140"/>
    </row>
    <row r="60" spans="4:4" x14ac:dyDescent="0.2">
      <c r="D60" s="140"/>
    </row>
    <row r="61" spans="4:4" x14ac:dyDescent="0.2">
      <c r="D61" s="140"/>
    </row>
    <row r="62" spans="4:4" x14ac:dyDescent="0.2">
      <c r="D62" s="140"/>
    </row>
    <row r="63" spans="4:4" x14ac:dyDescent="0.2">
      <c r="D63" s="140"/>
    </row>
    <row r="64" spans="4:4" x14ac:dyDescent="0.2">
      <c r="D64" s="140"/>
    </row>
    <row r="65" spans="4:4" x14ac:dyDescent="0.2">
      <c r="D65" s="140"/>
    </row>
    <row r="66" spans="4:4" x14ac:dyDescent="0.2">
      <c r="D66" s="140"/>
    </row>
    <row r="67" spans="4:4" x14ac:dyDescent="0.2">
      <c r="D67" s="140"/>
    </row>
    <row r="68" spans="4:4" x14ac:dyDescent="0.2">
      <c r="D68" s="140"/>
    </row>
    <row r="69" spans="4:4" x14ac:dyDescent="0.2">
      <c r="D69" s="140"/>
    </row>
    <row r="70" spans="4:4" x14ac:dyDescent="0.2">
      <c r="D70" s="140"/>
    </row>
    <row r="71" spans="4:4" x14ac:dyDescent="0.2">
      <c r="D71" s="140"/>
    </row>
    <row r="72" spans="4:4" x14ac:dyDescent="0.2">
      <c r="D72" s="140"/>
    </row>
    <row r="73" spans="4:4" x14ac:dyDescent="0.2">
      <c r="D73" s="140"/>
    </row>
    <row r="74" spans="4:4" x14ac:dyDescent="0.2">
      <c r="D74" s="140"/>
    </row>
    <row r="75" spans="4:4" x14ac:dyDescent="0.2">
      <c r="D75" s="140"/>
    </row>
    <row r="76" spans="4:4" x14ac:dyDescent="0.2">
      <c r="D76" s="140"/>
    </row>
    <row r="77" spans="4:4" x14ac:dyDescent="0.2">
      <c r="D77" s="140"/>
    </row>
    <row r="78" spans="4:4" x14ac:dyDescent="0.2">
      <c r="D78" s="140"/>
    </row>
    <row r="79" spans="4:4" x14ac:dyDescent="0.2">
      <c r="D79" s="140"/>
    </row>
    <row r="80" spans="4:4" x14ac:dyDescent="0.2">
      <c r="D80" s="140"/>
    </row>
    <row r="81" spans="4:4" x14ac:dyDescent="0.2">
      <c r="D81" s="140"/>
    </row>
    <row r="82" spans="4:4" x14ac:dyDescent="0.2">
      <c r="D82" s="140"/>
    </row>
    <row r="83" spans="4:4" x14ac:dyDescent="0.2">
      <c r="D83" s="140"/>
    </row>
    <row r="84" spans="4:4" x14ac:dyDescent="0.2">
      <c r="D84" s="140"/>
    </row>
    <row r="85" spans="4:4" x14ac:dyDescent="0.2">
      <c r="D85" s="140"/>
    </row>
    <row r="86" spans="4:4" x14ac:dyDescent="0.2">
      <c r="D86" s="140"/>
    </row>
    <row r="87" spans="4:4" x14ac:dyDescent="0.2">
      <c r="D87" s="140"/>
    </row>
    <row r="88" spans="4:4" x14ac:dyDescent="0.2">
      <c r="D88" s="140"/>
    </row>
    <row r="89" spans="4:4" x14ac:dyDescent="0.2">
      <c r="D89" s="140"/>
    </row>
    <row r="90" spans="4:4" x14ac:dyDescent="0.2">
      <c r="D90" s="140"/>
    </row>
    <row r="91" spans="4:4" x14ac:dyDescent="0.2">
      <c r="D91" s="140"/>
    </row>
    <row r="92" spans="4:4" x14ac:dyDescent="0.2">
      <c r="D92" s="140"/>
    </row>
    <row r="93" spans="4:4" x14ac:dyDescent="0.2">
      <c r="D93" s="140"/>
    </row>
    <row r="94" spans="4:4" x14ac:dyDescent="0.2">
      <c r="D94" s="140"/>
    </row>
    <row r="95" spans="4:4" x14ac:dyDescent="0.2">
      <c r="D95" s="140"/>
    </row>
    <row r="96" spans="4:4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VON Pol'!Názvy_tisku</vt:lpstr>
      <vt:lpstr>oadresa</vt:lpstr>
      <vt:lpstr>Stavba!Objednatel</vt:lpstr>
      <vt:lpstr>Stavba!Objekt</vt:lpstr>
      <vt:lpstr>'SO01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Filip Spáčil</cp:lastModifiedBy>
  <cp:lastPrinted>2019-04-30T07:22:26Z</cp:lastPrinted>
  <dcterms:created xsi:type="dcterms:W3CDTF">2009-04-08T07:15:50Z</dcterms:created>
  <dcterms:modified xsi:type="dcterms:W3CDTF">2019-04-30T07:22:27Z</dcterms:modified>
</cp:coreProperties>
</file>