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kyny pro vyplnění" sheetId="1" state="visible" r:id="rId2"/>
    <sheet name="Stavba" sheetId="2" state="visible" r:id="rId3"/>
    <sheet name="VzorPolozky" sheetId="3" state="hidden" r:id="rId4"/>
    <sheet name="SO01 D.1.1. Pol" sheetId="4" state="visible" r:id="rId5"/>
  </sheets>
  <externalReferences>
    <externalReference r:id="rId6"/>
  </externalReferences>
  <definedNames>
    <definedName function="false" hidden="false" localSheetId="3" name="_xlnm.Print_Area" vbProcedure="false">'SO01 D.1.1. Pol'!$A$1:$G$531</definedName>
    <definedName function="false" hidden="false" localSheetId="3" name="_xlnm.Print_Titles" vbProcedure="false">'SO01 D.1.1. Pol'!$1:$7</definedName>
    <definedName function="false" hidden="false" localSheetId="1" name="_xlnm.Print_Area" vbProcedure="false">Stavba!$A$1:$J$81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Stavba!$H$42</definedName>
    <definedName function="false" hidden="false" localSheetId="1" name="CenaCelkemVypocet" vbProcedure="false">Stavba!$I$42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Stavba!$F$42</definedName>
    <definedName function="false" hidden="false" localSheetId="1" name="ZakladDPHZaklVypocet" vbProcedure="false">Stavba!$G$42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<sst xmlns="http://schemas.openxmlformats.org/spreadsheetml/2006/main" count="1091" uniqueCount="628">
  <si>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</si>
  <si>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</si>
  <si>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</si>
  <si>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</si>
  <si>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</si>
  <si>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2019/04/2101</t>
  </si>
  <si>
    <t xml:space="preserve">Nástavba objektu č.p.1358 Kyjov - prostory pro službu následné péče - KROK Kyjov, Z.Ú.</t>
  </si>
  <si>
    <t xml:space="preserve">Objekt:</t>
  </si>
  <si>
    <t xml:space="preserve">SO01</t>
  </si>
  <si>
    <t xml:space="preserve">Nástavba objektu </t>
  </si>
  <si>
    <t xml:space="preserve">Rozpočet:</t>
  </si>
  <si>
    <t xml:space="preserve">D.1.1.</t>
  </si>
  <si>
    <t xml:space="preserve">Architektonicko stavební a konstrukční řešení 19.5.</t>
  </si>
  <si>
    <t xml:space="preserve">Objednatel: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</si>
  <si>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</si>
  <si>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</si>
  <si>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</si>
  <si>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</si>
  <si>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</si>
  <si>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</si>
  <si>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</si>
  <si>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</si>
  <si>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</si>
  <si>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</si>
  <si>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</si>
  <si>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</si>
  <si>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</si>
  <si>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</si>
  <si>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</si>
  <si>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</si>
  <si>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</si>
  <si>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</si>
  <si>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</si>
  <si>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</si>
  <si>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</si>
  <si>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</si>
  <si>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</si>
  <si>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</si>
  <si>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</si>
  <si>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</si>
  <si>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sdfsdf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</si>
  <si>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</si>
  <si>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</si>
  <si>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</si>
  <si>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</si>
  <si>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</si>
  <si>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</si>
  <si>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</si>
  <si>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</si>
  <si>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</si>
  <si>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Celkem za stavbu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</si>
  <si>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</si>
  <si>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</si>
  <si>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</si>
  <si>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</si>
  <si>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</si>
  <si>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</si>
  <si>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</si>
  <si>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</si>
  <si>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4</t>
  </si>
  <si>
    <t xml:space="preserve">Vodorovné konstrukce</t>
  </si>
  <si>
    <t xml:space="preserve">5</t>
  </si>
  <si>
    <t xml:space="preserve">Komunikace</t>
  </si>
  <si>
    <t xml:space="preserve">62</t>
  </si>
  <si>
    <t xml:space="preserve">Úpravy povrchů vnější</t>
  </si>
  <si>
    <t xml:space="preserve">63</t>
  </si>
  <si>
    <t xml:space="preserve">Podlahy a podlahové konstrukce</t>
  </si>
  <si>
    <t xml:space="preserve">64</t>
  </si>
  <si>
    <t xml:space="preserve">Výplně otvorů</t>
  </si>
  <si>
    <t xml:space="preserve">91</t>
  </si>
  <si>
    <t xml:space="preserve">Doplňující práce na komunikaci</t>
  </si>
  <si>
    <t xml:space="preserve">93</t>
  </si>
  <si>
    <t xml:space="preserve">Dokončovací práce inženýrských staveb</t>
  </si>
  <si>
    <t xml:space="preserve">94</t>
  </si>
  <si>
    <t xml:space="preserve">Lešení a stavební výtahy</t>
  </si>
  <si>
    <t xml:space="preserve">95</t>
  </si>
  <si>
    <t xml:space="preserve">Dokončovací konstrukce na pozemních stavbách</t>
  </si>
  <si>
    <t xml:space="preserve">96</t>
  </si>
  <si>
    <t xml:space="preserve">Bourání konstrukcí</t>
  </si>
  <si>
    <t xml:space="preserve">711</t>
  </si>
  <si>
    <t xml:space="preserve">Izolace proti vodě</t>
  </si>
  <si>
    <t xml:space="preserve">712</t>
  </si>
  <si>
    <t xml:space="preserve">Povlakové krytiny</t>
  </si>
  <si>
    <t xml:space="preserve">713</t>
  </si>
  <si>
    <t xml:space="preserve">Izolace tepelné</t>
  </si>
  <si>
    <t xml:space="preserve">762</t>
  </si>
  <si>
    <t xml:space="preserve">Konstrukce tesařské</t>
  </si>
  <si>
    <t xml:space="preserve">763</t>
  </si>
  <si>
    <t xml:space="preserve">Dřevostavby</t>
  </si>
  <si>
    <t xml:space="preserve">7631</t>
  </si>
  <si>
    <t xml:space="preserve">Konstrukce sádrokartonové</t>
  </si>
  <si>
    <t xml:space="preserve">764</t>
  </si>
  <si>
    <t xml:space="preserve">Konstrukce klempířské</t>
  </si>
  <si>
    <t xml:space="preserve">766</t>
  </si>
  <si>
    <t xml:space="preserve">Konstrukce truhlářské</t>
  </si>
  <si>
    <t xml:space="preserve">767</t>
  </si>
  <si>
    <t xml:space="preserve">Konstrukce zámečnické</t>
  </si>
  <si>
    <t xml:space="preserve">769</t>
  </si>
  <si>
    <t xml:space="preserve">Otvorové prvky z plastu</t>
  </si>
  <si>
    <t xml:space="preserve">776</t>
  </si>
  <si>
    <t xml:space="preserve">Podlahy povlakové</t>
  </si>
  <si>
    <t xml:space="preserve">781</t>
  </si>
  <si>
    <t xml:space="preserve">Obklady keramické</t>
  </si>
  <si>
    <t xml:space="preserve">784</t>
  </si>
  <si>
    <t xml:space="preserve">Malby</t>
  </si>
  <si>
    <t xml:space="preserve">786</t>
  </si>
  <si>
    <t xml:space="preserve">Čalounické úpravy</t>
  </si>
  <si>
    <t xml:space="preserve">M24</t>
  </si>
  <si>
    <t xml:space="preserve">Montáže vzduchotechnických zařízení</t>
  </si>
  <si>
    <t xml:space="preserve">M43</t>
  </si>
  <si>
    <t xml:space="preserve">Montáže ocelových konstrukcí</t>
  </si>
  <si>
    <t xml:space="preserve">M44</t>
  </si>
  <si>
    <t xml:space="preserve">Montáže stabilních hasících zařízení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</si>
  <si>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</si>
  <si>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</si>
  <si>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</si>
  <si>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</si>
  <si>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</si>
  <si>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</si>
  <si>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</si>
  <si>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Architektonicko stavební a konstrukční řešení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</si>
  <si>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</si>
  <si>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</si>
  <si>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</si>
  <si>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</si>
  <si>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</si>
  <si>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</si>
  <si>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Díl:</t>
  </si>
  <si>
    <t xml:space="preserve">122201101R00</t>
  </si>
  <si>
    <t xml:space="preserve">Odkopávky nezapažené v hor. 3 do 100 m3</t>
  </si>
  <si>
    <t xml:space="preserve">m3</t>
  </si>
  <si>
    <t xml:space="preserve">0,25*(4*6,2+5,44*1,75+1,95*0,8)</t>
  </si>
  <si>
    <t xml:space="preserve">132201110R00</t>
  </si>
  <si>
    <t xml:space="preserve">Hloubení rýh š.do 60 cm v hor.3 do 50 m3, STROJNĚ</t>
  </si>
  <si>
    <t xml:space="preserve">pod základy : </t>
  </si>
  <si>
    <t xml:space="preserve">ZP3 : 3,64*0,6*0,1</t>
  </si>
  <si>
    <t xml:space="preserve">ZP1 : 1,81*0,7*0,1</t>
  </si>
  <si>
    <t xml:space="preserve">ZP2 : 1,9*0,7*0,1*2</t>
  </si>
  <si>
    <t xml:space="preserve">ZP3 : 3,44*0,5*1,985</t>
  </si>
  <si>
    <t xml:space="preserve">ZP2 : 1,7*0,5*2*1</t>
  </si>
  <si>
    <t xml:space="preserve">ZP1 : 1,61*0,5*1</t>
  </si>
  <si>
    <t xml:space="preserve">132201119R00</t>
  </si>
  <si>
    <t xml:space="preserve">Přípl.za lepivost,hloubení rýh 60 cm,hor.3,STROJNĚ</t>
  </si>
  <si>
    <t xml:space="preserve">162701101R00</t>
  </si>
  <si>
    <t xml:space="preserve">Vodorovné přemístění výkopku z hor.1-4 do 6000 m</t>
  </si>
  <si>
    <t xml:space="preserve">pod nový chodník : 0,25*(4*6,2+5,44*1,75+1,95*0,8)</t>
  </si>
  <si>
    <t xml:space="preserve">ZP3 : 3,44*0,5*1,825</t>
  </si>
  <si>
    <t xml:space="preserve">ZP1 : 1,61*0,5*0,8</t>
  </si>
  <si>
    <t xml:space="preserve">ZP1,ZP2 : 1*1*0,8*4</t>
  </si>
  <si>
    <t xml:space="preserve">199000005R00</t>
  </si>
  <si>
    <t xml:space="preserve">Poplatek za skládku zeminy 1- 4</t>
  </si>
  <si>
    <t xml:space="preserve">t</t>
  </si>
  <si>
    <t xml:space="preserve">271531114R00</t>
  </si>
  <si>
    <t xml:space="preserve">Polštář základu z kameniva drceného 8-16 mm</t>
  </si>
  <si>
    <t xml:space="preserve">274321311R00</t>
  </si>
  <si>
    <t xml:space="preserve">Železobeton základových pasů C 16/20</t>
  </si>
  <si>
    <t xml:space="preserve">274351215R00</t>
  </si>
  <si>
    <t xml:space="preserve">Bednění stěn základových pasů - zřízení</t>
  </si>
  <si>
    <t xml:space="preserve">m2</t>
  </si>
  <si>
    <t xml:space="preserve">ZP3 : (3,44+2*0,5)*0,3</t>
  </si>
  <si>
    <t xml:space="preserve">ZP2 : (1,7*2+0,5*2)*2*0,3</t>
  </si>
  <si>
    <t xml:space="preserve">ZP1 : (1,61*2+0,5*2)*0,3</t>
  </si>
  <si>
    <t xml:space="preserve">274351216R00</t>
  </si>
  <si>
    <t xml:space="preserve">Bednění stěn základových pasů - odstranění</t>
  </si>
  <si>
    <t xml:space="preserve">274361314R00</t>
  </si>
  <si>
    <t xml:space="preserve">Výztuž základových pasů nad 12mm z oceli 10505 (R)</t>
  </si>
  <si>
    <t xml:space="preserve">Začátek provozního součtu</t>
  </si>
  <si>
    <t xml:space="preserve">  ZP3 : 3,44*0,5*1,985</t>
  </si>
  <si>
    <t xml:space="preserve">  ZP2 : 1,7*0,5*2*1</t>
  </si>
  <si>
    <t xml:space="preserve">  ZP1 : 1,61*0,5*1</t>
  </si>
  <si>
    <t xml:space="preserve">  Mezisoučet</t>
  </si>
  <si>
    <t xml:space="preserve">Konec provozního součtu</t>
  </si>
  <si>
    <t xml:space="preserve">5,9192*0,07</t>
  </si>
  <si>
    <t xml:space="preserve">311271176R00</t>
  </si>
  <si>
    <t xml:space="preserve">Zdivo z tvárnic porobeton hladkých tl. 25 cm</t>
  </si>
  <si>
    <t xml:space="preserve">terasy : (12,611+2,89*2-1,24)*1,4</t>
  </si>
  <si>
    <t xml:space="preserve">(3,889+0,4+2,557*2)*1,4</t>
  </si>
  <si>
    <t xml:space="preserve">342261122RT3</t>
  </si>
  <si>
    <t xml:space="preserve">Příčka sádrokarton. ocel.kce, 1x oplášť. tl.105 mm desky protihluk.desky impreg. tl. 15 mm, minerál tl. 6 cm 45kg/m3</t>
  </si>
  <si>
    <t xml:space="preserve">(5,164*2+5,6+5,4*2+2,7*2+0,906+1,3)*3,5</t>
  </si>
  <si>
    <t xml:space="preserve">-0,8*2*7-0,6*2</t>
  </si>
  <si>
    <t xml:space="preserve">342266111RT3</t>
  </si>
  <si>
    <t xml:space="preserve">Obklad stěn sádrokartonem na ocelovou konstrukci desky standard impreg. tl. 12,5 mm, tl.4 cm</t>
  </si>
  <si>
    <t xml:space="preserve">(9,012*2+12,232*2)*4</t>
  </si>
  <si>
    <t xml:space="preserve">-2*1,5*(3+2)-2,7*1,5-0,8*2*2-0,7*0,7*2</t>
  </si>
  <si>
    <t xml:space="preserve">0,2*(2*5+1,5*10+1,5*2+2,7+0,7*3*2+1*2+2,35*4)</t>
  </si>
  <si>
    <t xml:space="preserve">342264051RT4</t>
  </si>
  <si>
    <t xml:space="preserve">Podhled sádrokartonový na zavěšenou ocel. konstr. desky požár. impreg. tl. 12,5 mm, bez izolace</t>
  </si>
  <si>
    <t xml:space="preserve">98,62</t>
  </si>
  <si>
    <t xml:space="preserve">342267112RT4</t>
  </si>
  <si>
    <t xml:space="preserve">Obklad trámů sádrokartonem třístranný do 0,5/0,5 m desky protipožární impreg. tl. 12,5 mm</t>
  </si>
  <si>
    <t xml:space="preserve">m</t>
  </si>
  <si>
    <t xml:space="preserve">3,5*2</t>
  </si>
  <si>
    <t xml:space="preserve">331</t>
  </si>
  <si>
    <t xml:space="preserve">Pilíře z tvárnic betonových vyplněných betonem 250/250mm vč.výztuže D+M</t>
  </si>
  <si>
    <t xml:space="preserve">1,4*11</t>
  </si>
  <si>
    <t xml:space="preserve">416021121R00</t>
  </si>
  <si>
    <t xml:space="preserve">Podhledy SDK, kovová.kce CD. 1x deska RB 12,5 mm</t>
  </si>
  <si>
    <t xml:space="preserve">1.NP : 3</t>
  </si>
  <si>
    <t xml:space="preserve">kastlíky : 11</t>
  </si>
  <si>
    <t xml:space="preserve">417321315R00</t>
  </si>
  <si>
    <t xml:space="preserve">Ztužující pásy a věnce z betonu železového C 20/25</t>
  </si>
  <si>
    <t xml:space="preserve">terasy : (12,611+2,89*2-1,24)*0,25*0,25</t>
  </si>
  <si>
    <t xml:space="preserve">(3,889+0,4+2,557*2)*0,25*0,25</t>
  </si>
  <si>
    <t xml:space="preserve">417351115R00</t>
  </si>
  <si>
    <t xml:space="preserve">Bednění ztužujících pásů a věnců - zřízení</t>
  </si>
  <si>
    <t xml:space="preserve">terasy : (12,611+2,89*2-1,24)*0,25*2</t>
  </si>
  <si>
    <t xml:space="preserve">(3,889+0,4+2,557*2)*0,25*2</t>
  </si>
  <si>
    <t xml:space="preserve">417351116R00</t>
  </si>
  <si>
    <t xml:space="preserve">Bednění ztužujících pásů a věnců - odstranění</t>
  </si>
  <si>
    <t xml:space="preserve">417361821R00</t>
  </si>
  <si>
    <t xml:space="preserve">Výztuž ztužujících pásů a věnců z oceli 10505(R)</t>
  </si>
  <si>
    <t xml:space="preserve">terasy : (12,611+2,89*2-1,24)*0,25*0,25*0,1</t>
  </si>
  <si>
    <t xml:space="preserve">(3,889+0,4+2,557*2)*0,25*0,25*0,1</t>
  </si>
  <si>
    <t xml:space="preserve">564861111RT2</t>
  </si>
  <si>
    <t xml:space="preserve">Podklad ze štěrkodrti po zhutnění tloušťky 20 cm štěrkodrť frakce 16-32 mm</t>
  </si>
  <si>
    <t xml:space="preserve">(4*6,2+5,44*1,75+1,95*0,8)</t>
  </si>
  <si>
    <t xml:space="preserve">596215021R00</t>
  </si>
  <si>
    <t xml:space="preserve">Kladení zámkové dlažby tl. 6 cm do drtě tl. 4 cm</t>
  </si>
  <si>
    <t xml:space="preserve">596291111R00</t>
  </si>
  <si>
    <t xml:space="preserve">Řezání zámkové dlažby tl. 60 mm</t>
  </si>
  <si>
    <t xml:space="preserve">10</t>
  </si>
  <si>
    <t xml:space="preserve">592451124R</t>
  </si>
  <si>
    <t xml:space="preserve">Dlažba  20x10x6 cm přírodní skladba</t>
  </si>
  <si>
    <t xml:space="preserve">(4*6,2+5,44*1,75+1,95*0,8)*1,05</t>
  </si>
  <si>
    <t xml:space="preserve">622312130RT3</t>
  </si>
  <si>
    <t xml:space="preserve">Zateplovací syst.KZS ETICS, fasáda, EPS F tl. 50 mm, se zvýšenou biocidní ochranou s omítkou silikonovou, zrno 2 mm</t>
  </si>
  <si>
    <t xml:space="preserve">(12,611+2,557*2+0,45*2+2,89+3,889+0,4+2,49+0,4*2)*1,65</t>
  </si>
  <si>
    <t xml:space="preserve">622312132RT3</t>
  </si>
  <si>
    <t xml:space="preserve">Zateplovací syst.KZS ETICS, fasáda, EPS F tl.100 mm, se zvýšenou biocidní ochranou s omítkou silikonovou, zrno 2 mm</t>
  </si>
  <si>
    <t xml:space="preserve">622312736RT1</t>
  </si>
  <si>
    <t xml:space="preserve">Zatepl.syst.KZS ETICSt, fasáda, min.desky, tl.180 mm, se zvýšenou biocidní ochranou s omítkou silikonovou, zrno 2 mm</t>
  </si>
  <si>
    <t xml:space="preserve">622312154RT3</t>
  </si>
  <si>
    <t xml:space="preserve">Zateplovací syst.KZS ETICS, ostění, EPS F tl. 40 mm, se zvýšenou biocidní ochranou s omítkou silikonovou, zrno 2 mm</t>
  </si>
  <si>
    <t xml:space="preserve">0,411*(2*5+1,5*10+1,5*2+2,7+0,7*3*2+1*2+2,35*4)</t>
  </si>
  <si>
    <t xml:space="preserve">622312164R00</t>
  </si>
  <si>
    <t xml:space="preserve">Zatepl. systém, parapet, EPS P tl. 40 mm</t>
  </si>
  <si>
    <t xml:space="preserve">0,411*(2*5+2,7+0,7*2+1*2)</t>
  </si>
  <si>
    <t xml:space="preserve">622471317RP1</t>
  </si>
  <si>
    <t xml:space="preserve">Nátěr nebo nástřik stěn vnějších, složitost 1 - 2 hmota silikonová</t>
  </si>
  <si>
    <t xml:space="preserve">1.NP : (20,64+15,6)*4*0,9</t>
  </si>
  <si>
    <t xml:space="preserve">622904112R00</t>
  </si>
  <si>
    <t xml:space="preserve">Očištění fasád tlakovou vodou složitost 1 - 2</t>
  </si>
  <si>
    <t xml:space="preserve">635111022R00</t>
  </si>
  <si>
    <t xml:space="preserve">Podlaha z desek sádrovláknitých, desky 12,5 +12,5 mm</t>
  </si>
  <si>
    <t xml:space="preserve">648991113RT3</t>
  </si>
  <si>
    <t xml:space="preserve">Osazení parapet.desek plast. a lamin. š.nad 20cm včetně dodávky plastové parapetní desky š. 300 mm</t>
  </si>
  <si>
    <t xml:space="preserve">O01/N : 1,9*4</t>
  </si>
  <si>
    <t xml:space="preserve">O02/N : 1,9</t>
  </si>
  <si>
    <t xml:space="preserve">O03/N : 0,6*2</t>
  </si>
  <si>
    <t xml:space="preserve">O04/N : 2,6</t>
  </si>
  <si>
    <t xml:space="preserve">917862111R00</t>
  </si>
  <si>
    <t xml:space="preserve">Osazení stojat. obrub.bet. s opěrou,lože z C 12/15</t>
  </si>
  <si>
    <t xml:space="preserve">1,75+5,44+6,2+4+2,48</t>
  </si>
  <si>
    <t xml:space="preserve">59217003R</t>
  </si>
  <si>
    <t xml:space="preserve">Obrubník parkový betonový 80x250x1000 mm přírodní</t>
  </si>
  <si>
    <t xml:space="preserve">kus</t>
  </si>
  <si>
    <t xml:space="preserve">20</t>
  </si>
  <si>
    <t xml:space="preserve">931961115RR1</t>
  </si>
  <si>
    <t xml:space="preserve">Vložky do dilatačních spár, polystyren, tl 30 mm EPS</t>
  </si>
  <si>
    <t xml:space="preserve">ZP3 : 3,54*2,125</t>
  </si>
  <si>
    <t xml:space="preserve">941941041R00</t>
  </si>
  <si>
    <t xml:space="preserve">Montáž lešení leh.řad.s podlahami,š.1,2 m, H 10 m</t>
  </si>
  <si>
    <t xml:space="preserve">nástavba : (9,012*2+12,232*2)*4</t>
  </si>
  <si>
    <t xml:space="preserve">ostatní : (12,611+6)*5,5</t>
  </si>
  <si>
    <t xml:space="preserve">1.NP : (20,64+15,6)*4</t>
  </si>
  <si>
    <t xml:space="preserve">6,65*(5,99*2+3,04)</t>
  </si>
  <si>
    <t xml:space="preserve">941941292R00</t>
  </si>
  <si>
    <t xml:space="preserve">Příplatek za každý měsíc použití lešení k pol.1042</t>
  </si>
  <si>
    <t xml:space="preserve">nástavba : (9,012*2+12,232*2)*4*4</t>
  </si>
  <si>
    <t xml:space="preserve">ostatní : (12,611+6)*5,5*4</t>
  </si>
  <si>
    <t xml:space="preserve">1.NP : (20,64+15,6)*4*4</t>
  </si>
  <si>
    <t xml:space="preserve">6,65*(5,99*2+3,04)*2</t>
  </si>
  <si>
    <t xml:space="preserve">941941841R00</t>
  </si>
  <si>
    <t xml:space="preserve">Demontáž lešení leh.řad.s podlahami,š.1,2 m,H 10 m</t>
  </si>
  <si>
    <t xml:space="preserve">941955001R00</t>
  </si>
  <si>
    <t xml:space="preserve">Lešení lehké pomocné, výška podlahy do 1,2 m</t>
  </si>
  <si>
    <t xml:space="preserve">944944013R00</t>
  </si>
  <si>
    <t xml:space="preserve">Montáž ochr.sítě z umělých vláken - stínění do 70%</t>
  </si>
  <si>
    <t xml:space="preserve">944944033R00</t>
  </si>
  <si>
    <t xml:space="preserve">Příplatek za každý měsíc použití sítí k pol. 4013</t>
  </si>
  <si>
    <t xml:space="preserve">944944083R00</t>
  </si>
  <si>
    <t xml:space="preserve">Demontáž ochr.sítě z umělých vláken,stínění do 70%</t>
  </si>
  <si>
    <t xml:space="preserve">952901111R00</t>
  </si>
  <si>
    <t xml:space="preserve">Vyčištění budov o výšce podlaží do 4 m</t>
  </si>
  <si>
    <t xml:space="preserve">30,41+32,17</t>
  </si>
  <si>
    <t xml:space="preserve">963016111R00</t>
  </si>
  <si>
    <t xml:space="preserve">DMTZ podhledu SDK, kovová kce., 1xoplášť.12,5 mm</t>
  </si>
  <si>
    <t xml:space="preserve">965041341R00</t>
  </si>
  <si>
    <t xml:space="preserve">Bourání desek z  lehčených betonů volně položených ze stropu tl. 10 cm, nad 4 m2</t>
  </si>
  <si>
    <t xml:space="preserve">  střecha nástavby : 12,611*15,417</t>
  </si>
  <si>
    <t xml:space="preserve">194,42379</t>
  </si>
  <si>
    <t xml:space="preserve">965041441R00</t>
  </si>
  <si>
    <t xml:space="preserve">Bourání lehčených mazanin tl. nad 10 cm, nad 4 m2</t>
  </si>
  <si>
    <t xml:space="preserve">194,42379*0,12</t>
  </si>
  <si>
    <t xml:space="preserve">965082923R00</t>
  </si>
  <si>
    <t xml:space="preserve">Odstranění násypu tl. do 10 cm, plocha nad 2 m2</t>
  </si>
  <si>
    <t xml:space="preserve">194,42379*0,03</t>
  </si>
  <si>
    <t xml:space="preserve">978059511R00</t>
  </si>
  <si>
    <t xml:space="preserve">Odsekání vnitřních obkladů stěn do 1 m2</t>
  </si>
  <si>
    <t xml:space="preserve">711212005R00</t>
  </si>
  <si>
    <t xml:space="preserve">Hydroizolační povlak - stěrka včetně penetrace </t>
  </si>
  <si>
    <t xml:space="preserve">koupelny a WC : 4,2*2+0,2*(2,8*4+1,5*2+0,3*4+0,15*4-0,8*2)+1,8*(0,815*4+1,5*2)</t>
  </si>
  <si>
    <t xml:space="preserve">úklid : 1,17+0,2*(1,3*2+0,906*2-0,6)</t>
  </si>
  <si>
    <t xml:space="preserve">711212602R00</t>
  </si>
  <si>
    <t xml:space="preserve">Těsnicí roh vnější, vnitřní do spoje podlaha-stěna</t>
  </si>
  <si>
    <t xml:space="preserve">koupelny a WC : (2,8*4+1,5*2+0,3*4+0,15*4)</t>
  </si>
  <si>
    <t xml:space="preserve">úklid : (1,3*2+0,906*2)</t>
  </si>
  <si>
    <t xml:space="preserve">711212611R00</t>
  </si>
  <si>
    <t xml:space="preserve">Těsnicí pás do svislých koutů</t>
  </si>
  <si>
    <t xml:space="preserve">koupelny a WC : 0,2*12+1,8*8</t>
  </si>
  <si>
    <t xml:space="preserve">úklid : 0,2*4</t>
  </si>
  <si>
    <t xml:space="preserve">7119998</t>
  </si>
  <si>
    <t xml:space="preserve">Stěrková izolace ocel.sloupů venk.schodiště s obetonováném nad terén</t>
  </si>
  <si>
    <t xml:space="preserve">998711202R00</t>
  </si>
  <si>
    <t xml:space="preserve">Přesun hmot pro izolace proti vodě, výšky do 12 m</t>
  </si>
  <si>
    <t xml:space="preserve">712300833R00</t>
  </si>
  <si>
    <t xml:space="preserve">Odstranění povlakové krytiny střech do 10° 3vrstvé</t>
  </si>
  <si>
    <t xml:space="preserve">střecha nástavby : 12,611*9,721</t>
  </si>
  <si>
    <t xml:space="preserve">terasy : </t>
  </si>
  <si>
    <t xml:space="preserve">12,611*3,29</t>
  </si>
  <si>
    <t xml:space="preserve">712311106RZ4</t>
  </si>
  <si>
    <t xml:space="preserve">Povlaková krytina střech do 10°, asfalt.pen.emulze včetně emulze 0,4 kg/m2</t>
  </si>
  <si>
    <t xml:space="preserve">terasy : (11,79*2+2,89*2)*0,6</t>
  </si>
  <si>
    <t xml:space="preserve">(11,79*2+2,557*2)*0,6</t>
  </si>
  <si>
    <t xml:space="preserve">11,79*2,89</t>
  </si>
  <si>
    <t xml:space="preserve">11,79*2,557</t>
  </si>
  <si>
    <t xml:space="preserve">nástavba na stávající strop : </t>
  </si>
  <si>
    <t xml:space="preserve">712341559RV1</t>
  </si>
  <si>
    <t xml:space="preserve">Povlaková krytina střech do 10°, NAIP přitavením 1 vrstva - včetně dodávky modifikovaného asfalt.pásu s posypem tl.4,5mm</t>
  </si>
  <si>
    <t xml:space="preserve">12,611*9,721</t>
  </si>
  <si>
    <t xml:space="preserve">712351111RT4</t>
  </si>
  <si>
    <t xml:space="preserve">Povlaková krytina střech do 10°,samolepicím pásem včetně dodávky asfalt. pásu parotěsného</t>
  </si>
  <si>
    <t xml:space="preserve">712851559RZ6</t>
  </si>
  <si>
    <t xml:space="preserve">Samostatné vytažení izolace, samolepicími pásy 1 vrstvy - včetně dodávky samolep.pásu</t>
  </si>
  <si>
    <t xml:space="preserve">(8,9*2+11,79*2)*0,8</t>
  </si>
  <si>
    <t xml:space="preserve">712371801RZ4</t>
  </si>
  <si>
    <t xml:space="preserve">Povlaková krytina střech do 10°, fólií PVC 1 vrstva - včetně dod. fólie  tl.1,5mm</t>
  </si>
  <si>
    <t xml:space="preserve">712372121RV3</t>
  </si>
  <si>
    <t xml:space="preserve">Krytina střech do 10° fólie, 4 kotvy/m2,ocel,dřevo tl. izolace do 500 mm,fólie PVC tl.1,5 mm</t>
  </si>
  <si>
    <t xml:space="preserve">venkovní schodiště : 3,18*5,99</t>
  </si>
  <si>
    <t xml:space="preserve">712378001R00</t>
  </si>
  <si>
    <t xml:space="preserve">Atiková okapnice VIPLANYL RŠ 150 mm</t>
  </si>
  <si>
    <t xml:space="preserve">KL4 : 3,5</t>
  </si>
  <si>
    <t xml:space="preserve">712378003R00</t>
  </si>
  <si>
    <t xml:space="preserve">Atiková okapnice poplast.plech RŠ 250 mm</t>
  </si>
  <si>
    <t xml:space="preserve">KL2 : 45</t>
  </si>
  <si>
    <t xml:space="preserve">KL3 : 15,5</t>
  </si>
  <si>
    <t xml:space="preserve">712378006R00</t>
  </si>
  <si>
    <t xml:space="preserve">Rohová lišta vnější poplast.plech RŠ 100 mm</t>
  </si>
  <si>
    <t xml:space="preserve">střecha : (8,9*2+11,79*2)</t>
  </si>
  <si>
    <t xml:space="preserve">terasy : 11,79*2+2,89*2</t>
  </si>
  <si>
    <t xml:space="preserve">11,79*2+2,557*2</t>
  </si>
  <si>
    <t xml:space="preserve">712378007R00</t>
  </si>
  <si>
    <t xml:space="preserve">Rohová lišta vnitřní poplast plech RŠ 100 mm</t>
  </si>
  <si>
    <t xml:space="preserve">712391171RZ5</t>
  </si>
  <si>
    <t xml:space="preserve">Povlaková krytina střech do 10°, podklad. textilie 1 vrstva - včetně dodávky textilie 300g/m2</t>
  </si>
  <si>
    <t xml:space="preserve">(8,9*2+11,79*2)*0,4</t>
  </si>
  <si>
    <t xml:space="preserve">terasy : (11,79*2+2,89*2)*0,3</t>
  </si>
  <si>
    <t xml:space="preserve">(11,79*2+2,557*2)*0,3</t>
  </si>
  <si>
    <t xml:space="preserve">712851559RT2</t>
  </si>
  <si>
    <t xml:space="preserve">Samostatné vytažení izolace, samolepicími pásy 2 vrstvy - asf.pás ve specifikaci</t>
  </si>
  <si>
    <t xml:space="preserve">napojení stáv krytiny na nástavbu : (3,899+15,567)*0,6</t>
  </si>
  <si>
    <t xml:space="preserve">712871801RZ4</t>
  </si>
  <si>
    <t xml:space="preserve">Samostatné vytažení izolace, fólií PVC polož.volně 1 vrstva-vč.dodávky folie 1,5 mm</t>
  </si>
  <si>
    <t xml:space="preserve">střecha nástavby : </t>
  </si>
  <si>
    <t xml:space="preserve">712971801RZ5</t>
  </si>
  <si>
    <t xml:space="preserve">Překrytí spár fólií PVC přitav.k podkladu rš.50 cm 1 vrstva - vč. dodávky fólie 1,5 mm</t>
  </si>
  <si>
    <t xml:space="preserve">zesílení pod rošt teras.podlahy : </t>
  </si>
  <si>
    <t xml:space="preserve">terasy : (2,89*8)</t>
  </si>
  <si>
    <t xml:space="preserve">2,557*8</t>
  </si>
  <si>
    <t xml:space="preserve">628420303R</t>
  </si>
  <si>
    <t xml:space="preserve">Samolepicí asfaltový pás parotěsný</t>
  </si>
  <si>
    <t xml:space="preserve">12,611*9,721*1,15</t>
  </si>
  <si>
    <t xml:space="preserve">(8,9*2+11,79*2)*0,8*1,2</t>
  </si>
  <si>
    <t xml:space="preserve">62852240R</t>
  </si>
  <si>
    <t xml:space="preserve">Pás modifikovaný samolepicí za studena</t>
  </si>
  <si>
    <t xml:space="preserve">napojení stáv krytiny na nástavbu : (3,899+15,567)*0,6*2*1,2</t>
  </si>
  <si>
    <t xml:space="preserve">998712202R00</t>
  </si>
  <si>
    <t xml:space="preserve">Přesun hmot pro povlakové krytiny, výšky do 12 m</t>
  </si>
  <si>
    <t xml:space="preserve">713134211RO6</t>
  </si>
  <si>
    <t xml:space="preserve">Montáž parozábrany na stěny s přelepením spojů parotěsná fólie AL 170 speciál</t>
  </si>
  <si>
    <t xml:space="preserve">713121111R00</t>
  </si>
  <si>
    <t xml:space="preserve">Izolace tepelná podlah na sucho, jednovrstvá</t>
  </si>
  <si>
    <t xml:space="preserve">713121121R00</t>
  </si>
  <si>
    <t xml:space="preserve">Izolace tepelná podlah na sucho, dvouvrstvá</t>
  </si>
  <si>
    <t xml:space="preserve">713141124R00</t>
  </si>
  <si>
    <t xml:space="preserve">Izolace tepelná střech na pruhy lepidla, 1vrstvá</t>
  </si>
  <si>
    <t xml:space="preserve">střecha : (8,9*2+12,611*2)*0,5</t>
  </si>
  <si>
    <t xml:space="preserve">terasy : (12,611+2,89*2)*0,5</t>
  </si>
  <si>
    <t xml:space="preserve">(3,899+0,4+2,557*2)*0,5</t>
  </si>
  <si>
    <t xml:space="preserve">713141125R00</t>
  </si>
  <si>
    <t xml:space="preserve">Izolace tepelná střech, desky, na lepidlo PUK</t>
  </si>
  <si>
    <t xml:space="preserve">283754621R</t>
  </si>
  <si>
    <t xml:space="preserve">Deska polystyrenová XPS 50 mm</t>
  </si>
  <si>
    <t xml:space="preserve">střecha : (8,9*2+12,611*2)*0,5*1,1</t>
  </si>
  <si>
    <t xml:space="preserve">terasy : (12,611-1,4+2,89*2)*0,5*1,1</t>
  </si>
  <si>
    <t xml:space="preserve">(3,899+0,4+2,557*2)*0,5*1,1</t>
  </si>
  <si>
    <t xml:space="preserve">28375704R</t>
  </si>
  <si>
    <t xml:space="preserve">Deska izolační stabilizov. EPS 100  1000 x 500 mm</t>
  </si>
  <si>
    <t xml:space="preserve">střecha nástavby : 12,611*9,721*0,18*1,1</t>
  </si>
  <si>
    <t xml:space="preserve">11,79*2,89*0,18*1,1</t>
  </si>
  <si>
    <t xml:space="preserve">11,79*2,557*0,18*1,1</t>
  </si>
  <si>
    <t xml:space="preserve">podlahy : </t>
  </si>
  <si>
    <t xml:space="preserve">98,62*0,33*1,1</t>
  </si>
  <si>
    <t xml:space="preserve">28375971R</t>
  </si>
  <si>
    <t xml:space="preserve">Deska spádová EPS 100</t>
  </si>
  <si>
    <t xml:space="preserve">střecha nástavby : 12,611*9,721*0,08*1,1</t>
  </si>
  <si>
    <t xml:space="preserve">11,79*2,89*0,08*1,1</t>
  </si>
  <si>
    <t xml:space="preserve">11,79*2,557*0,08*1,1</t>
  </si>
  <si>
    <t xml:space="preserve">63150913.AR</t>
  </si>
  <si>
    <t xml:space="preserve">Desky podlahové izolační tl.20 - 20x1200x600 mm</t>
  </si>
  <si>
    <t xml:space="preserve">98,62*1,1</t>
  </si>
  <si>
    <t xml:space="preserve">998713202R00</t>
  </si>
  <si>
    <t xml:space="preserve">Přesun hmot pro izolace tepelné, výšky do 12 m</t>
  </si>
  <si>
    <t xml:space="preserve">762341220R00</t>
  </si>
  <si>
    <t xml:space="preserve">M. bedn.střech rovn. z aglomer.desek šroubováním</t>
  </si>
  <si>
    <t xml:space="preserve">9,4*12,25</t>
  </si>
  <si>
    <t xml:space="preserve">venkovní schodiště : 5,99*3,18</t>
  </si>
  <si>
    <t xml:space="preserve">762441112RT4</t>
  </si>
  <si>
    <t xml:space="preserve">Montáž obložení atiky,OSB desky,1vrst.,šroubováním včetně dodávky desky OSB ECO 3 N tl. 22 mm</t>
  </si>
  <si>
    <t xml:space="preserve">762822120R00</t>
  </si>
  <si>
    <t xml:space="preserve">Montáž stropnic hraněných pl. do 288 cm2</t>
  </si>
  <si>
    <t xml:space="preserve">T1 100/240 : 16*6,75</t>
  </si>
  <si>
    <t xml:space="preserve">T2 100/240 : 16*5,5</t>
  </si>
  <si>
    <t xml:space="preserve">762822130R00</t>
  </si>
  <si>
    <t xml:space="preserve">Montáž stropnic hraněných pl. do 450 cm2</t>
  </si>
  <si>
    <t xml:space="preserve">PR1 160/200 : 9,4</t>
  </si>
  <si>
    <t xml:space="preserve">762895000R00</t>
  </si>
  <si>
    <t xml:space="preserve">Spojovací prostředky pro montáž stropů</t>
  </si>
  <si>
    <t xml:space="preserve">9,4*12,25*0,025</t>
  </si>
  <si>
    <t xml:space="preserve">T1 100/240 : 16*6,75*0,1*0,24*1,1</t>
  </si>
  <si>
    <t xml:space="preserve">T2 100/240 : 16*5,5*0,1*0,24*1,1</t>
  </si>
  <si>
    <t xml:space="preserve">V1 : 116*0,06*0,14*1,1</t>
  </si>
  <si>
    <t xml:space="preserve">KPo</t>
  </si>
  <si>
    <t xml:space="preserve">Kotvení pozednic D+M</t>
  </si>
  <si>
    <t xml:space="preserve">  V1 : 116/1,5</t>
  </si>
  <si>
    <t xml:space="preserve">78</t>
  </si>
  <si>
    <t xml:space="preserve">S2</t>
  </si>
  <si>
    <t xml:space="preserve">Podlaha terasy z dřevoplastových profilů na rošt vč.podkladní textílie</t>
  </si>
  <si>
    <t xml:space="preserve">60515891R</t>
  </si>
  <si>
    <t xml:space="preserve">Hranol lepený vrstvený BSH NSI, lamely 4 cm  NSI - nepohledový</t>
  </si>
  <si>
    <t xml:space="preserve">60596002R</t>
  </si>
  <si>
    <t xml:space="preserve">Řezivo - hranoly</t>
  </si>
  <si>
    <t xml:space="preserve">60726122R</t>
  </si>
  <si>
    <t xml:space="preserve">Deska dřevoštěpková OSB 3 B - 4PD tl. 22 mm</t>
  </si>
  <si>
    <t xml:space="preserve">9,4*12,25*1,1</t>
  </si>
  <si>
    <t xml:space="preserve">venkovní schodiště : 5,99*3,18*1,1</t>
  </si>
  <si>
    <t xml:space="preserve">998762202R00</t>
  </si>
  <si>
    <t xml:space="preserve">Přesun hmot pro tesařské konstrukce, výšky do 12 m</t>
  </si>
  <si>
    <t xml:space="preserve">763713130RT6</t>
  </si>
  <si>
    <t xml:space="preserve">Stěna z prefabrik. dílce, vč. výroby, tl. 190 mm izol. 140 mm, SDK konstrukční deska 12,5mm, sádrovláknitá deska 12,5 mm</t>
  </si>
  <si>
    <t xml:space="preserve">763713140R00</t>
  </si>
  <si>
    <t xml:space="preserve">Stěna z prefabrik. dílce, vč. výroby, tl.241 mm opláštění AKU deska 18mm 1x, konstr.deska SDK 12,5mm Instal.stěna vnitřní, nosná konstr. dřevěná, izol.tl.50mm,opláštění na vnější profily 2x50mm</t>
  </si>
  <si>
    <t xml:space="preserve">(2,755+2,7)*3,5</t>
  </si>
  <si>
    <t xml:space="preserve">763713120RV</t>
  </si>
  <si>
    <t xml:space="preserve">Stěna z prefabrik. dílce, vč. výroby, tl. 240 mm Instal.stěna vnitřní, nosná konstr. dřevěná, izol.tl.50mm,opláštění na vnější profily 2x50mm</t>
  </si>
  <si>
    <t xml:space="preserve">(1,5*2+3,031*2)*3,5-0,8*2*2</t>
  </si>
  <si>
    <t xml:space="preserve">1,25*3,5*2</t>
  </si>
  <si>
    <t xml:space="preserve">342264101R00</t>
  </si>
  <si>
    <t xml:space="preserve">Osazení reviz. dvířek do SDK podhledu, do 0,25 m2</t>
  </si>
  <si>
    <t xml:space="preserve">622481291R00</t>
  </si>
  <si>
    <t xml:space="preserve">Montáž výztužné lišty rohové vč.al rohu</t>
  </si>
  <si>
    <t xml:space="preserve">55360242R</t>
  </si>
  <si>
    <t xml:space="preserve">Revizní dvířka, 500 x 500 mm jednokřídlá</t>
  </si>
  <si>
    <t xml:space="preserve">764817158R00</t>
  </si>
  <si>
    <t xml:space="preserve">Oplechování zdí (atik) z lak.Pz plechu, rš 540 mm</t>
  </si>
  <si>
    <t xml:space="preserve">KL1 : 46</t>
  </si>
  <si>
    <t xml:space="preserve">764819211R00</t>
  </si>
  <si>
    <t xml:space="preserve">Odpadní trouby kruhové z lak.Pz plechu, D 80 mm</t>
  </si>
  <si>
    <t xml:space="preserve">KL5 : 3,5</t>
  </si>
  <si>
    <t xml:space="preserve">764815101R00</t>
  </si>
  <si>
    <t xml:space="preserve">Žlaby podokap.čtyřhranné z lak.Pz plechu,rš 250 mm</t>
  </si>
  <si>
    <t xml:space="preserve">764816127R00</t>
  </si>
  <si>
    <t xml:space="preserve">Oplechování parapetů, lakovaný Pz plech, rš 270 mm</t>
  </si>
  <si>
    <t xml:space="preserve">764322830R00</t>
  </si>
  <si>
    <t xml:space="preserve">Demontáž oplechování okapů, rš 400 mm, do 30°</t>
  </si>
  <si>
    <t xml:space="preserve">15,417+12,47</t>
  </si>
  <si>
    <t xml:space="preserve">764351810R00</t>
  </si>
  <si>
    <t xml:space="preserve">Demontáž žlabů 4hran., rovných, rš 330 mm, do 30°</t>
  </si>
  <si>
    <t xml:space="preserve">764454801R00</t>
  </si>
  <si>
    <t xml:space="preserve">Demontáž odpadních trub kruhových,D 75 a 100 mm</t>
  </si>
  <si>
    <t xml:space="preserve">4*2</t>
  </si>
  <si>
    <t xml:space="preserve">998764202R00</t>
  </si>
  <si>
    <t xml:space="preserve">Přesun hmot pro klempířské konstr., výšky do 12 m</t>
  </si>
  <si>
    <t xml:space="preserve">766601213RT2</t>
  </si>
  <si>
    <t xml:space="preserve">Těsnění okenní spáry, ostění, PT folie + PP folie PT folie šířky 100 mm; PP folie šířky 100 mm</t>
  </si>
  <si>
    <t xml:space="preserve">O01/N : 1,9*4+1,4*8</t>
  </si>
  <si>
    <t xml:space="preserve">O02/N : 1,9+1,4*2</t>
  </si>
  <si>
    <t xml:space="preserve">O03/N : 0,6*3*2</t>
  </si>
  <si>
    <t xml:space="preserve">O04/N : 2,6+1,8*2</t>
  </si>
  <si>
    <t xml:space="preserve">766601229RT3</t>
  </si>
  <si>
    <t xml:space="preserve">Těsnění oken.spáry,parapet,PT folie+PP folie+páska PT folie š.100 mm; PP folie š.100 mm+páska tl.6 mm</t>
  </si>
  <si>
    <t xml:space="preserve">D03/N</t>
  </si>
  <si>
    <t xml:space="preserve">Dveře vni 1kř, 600/1970mm,hladké, CPL, posuvné vč. pouzdra, vč pojezdu, kování, obložky otvoru D+M</t>
  </si>
  <si>
    <t xml:space="preserve">D04/N</t>
  </si>
  <si>
    <t xml:space="preserve">Dveře vni 1kř, hladké, CPL, vč.obložk.zárubně, kování, 800/1970mm, D+M</t>
  </si>
  <si>
    <t xml:space="preserve">D05/N</t>
  </si>
  <si>
    <t xml:space="preserve">D06/N</t>
  </si>
  <si>
    <t xml:space="preserve">Dveře vni 1kř, hladké, CPL,vč.obložk.zárubně, kování 800/2000mm, větr.mřížka 400/100, D+M</t>
  </si>
  <si>
    <t xml:space="preserve">KL</t>
  </si>
  <si>
    <t xml:space="preserve">Kuchyňská linka dl.2700mm, dřez, 2plot.zabud.varná deska, digestoř, horní skříňky D+M</t>
  </si>
  <si>
    <t xml:space="preserve">998766202R00</t>
  </si>
  <si>
    <t xml:space="preserve">Přesun hmot pro truhlářské konstr., výšky do 12 m</t>
  </si>
  <si>
    <t xml:space="preserve">D1</t>
  </si>
  <si>
    <t xml:space="preserve">Dveře ocelové do venkovního schodiště 1100/2370mm vč.kování, výplněn nerez sítěmi, D+M</t>
  </si>
  <si>
    <t xml:space="preserve">NS</t>
  </si>
  <si>
    <t xml:space="preserve">Opláštění konstrukce venkovního ocel.schodiště nerezovými sítěmi vč.lanek, kotvení napínání apod.D+M</t>
  </si>
  <si>
    <t xml:space="preserve">D01/N</t>
  </si>
  <si>
    <t xml:space="preserve">Dveře vst.plast1kř s nadsvětlíkem, 3sklo, celk.rozměr 1000/2300mm D+M</t>
  </si>
  <si>
    <t xml:space="preserve">D02/N</t>
  </si>
  <si>
    <t xml:space="preserve">O01/N</t>
  </si>
  <si>
    <t xml:space="preserve">Okno plast 2kř O+S, 3sklo, 1900/1400mm D+M</t>
  </si>
  <si>
    <t xml:space="preserve">O02/N</t>
  </si>
  <si>
    <t xml:space="preserve">O03/N</t>
  </si>
  <si>
    <t xml:space="preserve">Okno plast 1kř, S, 3sklo 600/600mm D+M</t>
  </si>
  <si>
    <t xml:space="preserve">O04/N</t>
  </si>
  <si>
    <t xml:space="preserve">Okno plast 2kř 2600/1800mm D+M</t>
  </si>
  <si>
    <t xml:space="preserve">776101101R00</t>
  </si>
  <si>
    <t xml:space="preserve">Vysávání podlah prům.vysavačem pod povlak.podlahy</t>
  </si>
  <si>
    <t xml:space="preserve">776101115R00</t>
  </si>
  <si>
    <t xml:space="preserve">Vyrovnání podkladů samonivelační hmotou</t>
  </si>
  <si>
    <t xml:space="preserve">776101121R00</t>
  </si>
  <si>
    <t xml:space="preserve">Provedení penetrace podkladu pod.povlak.podlahy</t>
  </si>
  <si>
    <t xml:space="preserve">776421100RU1</t>
  </si>
  <si>
    <t xml:space="preserve">Lepení podlahových soklíků z PVC a vinylu včetně dodávky soklíku PVC</t>
  </si>
  <si>
    <t xml:space="preserve">2.01 : 2,511*2+2,7*2-1-0,8+0,2*2</t>
  </si>
  <si>
    <t xml:space="preserve">2.02 : 0,906*2+1,3*2-0,6</t>
  </si>
  <si>
    <t xml:space="preserve">2.03 : 5,6*2+6,521*2+0,2*4-0,8*9</t>
  </si>
  <si>
    <t xml:space="preserve">2.04 : 2,7*2+2,465*2-0,8</t>
  </si>
  <si>
    <t xml:space="preserve">2.05 : 2,7*2+3,23*2-0,8</t>
  </si>
  <si>
    <t xml:space="preserve">2.06 : 2,7*2+1,756*2-0,8-1+0,2*2</t>
  </si>
  <si>
    <t xml:space="preserve">2.07 : 2,8*2+1,5*2+0,23*2-0,8</t>
  </si>
  <si>
    <t xml:space="preserve">2.08 : 5,164*2+3,48*2-0,8</t>
  </si>
  <si>
    <t xml:space="preserve">2.09 : 2,99*2+5,164*2-0,8</t>
  </si>
  <si>
    <t xml:space="preserve">2.10 : 5,164*2+3,48*2-0,8</t>
  </si>
  <si>
    <t xml:space="preserve">2.11 : 2,8*2+1,5*2+0,23*2-0,8</t>
  </si>
  <si>
    <t xml:space="preserve">776521100R00</t>
  </si>
  <si>
    <t xml:space="preserve">Lepení povlak.podlah z pásů PVC</t>
  </si>
  <si>
    <t xml:space="preserve">776994111R00</t>
  </si>
  <si>
    <t xml:space="preserve">Svařování povlakových podlah z pásů nebo čtverců</t>
  </si>
  <si>
    <t xml:space="preserve">55</t>
  </si>
  <si>
    <t xml:space="preserve">24551415R</t>
  </si>
  <si>
    <t xml:space="preserve">Hmota nivelační na dřevěné podlahy  á 20 kg</t>
  </si>
  <si>
    <t xml:space="preserve">kg</t>
  </si>
  <si>
    <t xml:space="preserve">98,62*1,5*3</t>
  </si>
  <si>
    <t xml:space="preserve">24592102R</t>
  </si>
  <si>
    <t xml:space="preserve">Penetrační nátěr  á 5 kg</t>
  </si>
  <si>
    <t xml:space="preserve">98,62*0,15</t>
  </si>
  <si>
    <t xml:space="preserve">284122152R</t>
  </si>
  <si>
    <t xml:space="preserve">Podlahovina PVC tl. 2,8 mm, š. role 4 m nášlapná vrstva 0,35 mm, oblast použití 23/32</t>
  </si>
  <si>
    <t xml:space="preserve">98,62*1,15</t>
  </si>
  <si>
    <t xml:space="preserve">998776202R00</t>
  </si>
  <si>
    <t xml:space="preserve">Přesun hmot pro podlahy povlakové, výšky do 12 m</t>
  </si>
  <si>
    <t xml:space="preserve">781101210RT2</t>
  </si>
  <si>
    <t xml:space="preserve">Penetrace podkladu pod obklady penetrační nátěr</t>
  </si>
  <si>
    <t xml:space="preserve">2.02 : (0,906*2+1,3*2-0,6)*2</t>
  </si>
  <si>
    <t xml:space="preserve">2.06 : (2,7*+0,6*2)*0,6</t>
  </si>
  <si>
    <t xml:space="preserve">2.07 : (2,8*2+1,5*2+0,23*2-0,8)*2</t>
  </si>
  <si>
    <t xml:space="preserve">2.11 : (2,8*2+1,5*2+0,23*2-0,8)*2</t>
  </si>
  <si>
    <t xml:space="preserve">781419706R00</t>
  </si>
  <si>
    <t xml:space="preserve">Příplatek za spárovací vodotěsnou hmotu - plošně</t>
  </si>
  <si>
    <t xml:space="preserve">781475120R00</t>
  </si>
  <si>
    <t xml:space="preserve">Obklad vnitřní stěn keramický, do tmele, 30x60 cm</t>
  </si>
  <si>
    <t xml:space="preserve">781479711R00</t>
  </si>
  <si>
    <t xml:space="preserve">Příplatek k obkladu stěn keram.,za plochu do 10 m2</t>
  </si>
  <si>
    <t xml:space="preserve">781497132RS1</t>
  </si>
  <si>
    <t xml:space="preserve">Lišta plast rohová k obkladům   pro tloušťku obkladu 8 mm</t>
  </si>
  <si>
    <t xml:space="preserve">2*2*2</t>
  </si>
  <si>
    <t xml:space="preserve">59782100R</t>
  </si>
  <si>
    <t xml:space="preserve">Obkládačka 30x60</t>
  </si>
  <si>
    <t xml:space="preserve">  2.02 : (0,906*2+1,3*2-0,6)*2</t>
  </si>
  <si>
    <t xml:space="preserve">  2.06 : (2,7*+0,6*2)*0,6</t>
  </si>
  <si>
    <t xml:space="preserve">  2.07 : (2,8*2+1,5*2+0,23*2-0,8)*2</t>
  </si>
  <si>
    <t xml:space="preserve">  2.11 : (2,8*2+1,5*2+0,23*2-0,8)*2</t>
  </si>
  <si>
    <t xml:space="preserve">42,608*1,15</t>
  </si>
  <si>
    <t xml:space="preserve">998781202R00</t>
  </si>
  <si>
    <t xml:space="preserve">Přesun hmot pro obklady keramické, výšky do 12 m</t>
  </si>
  <si>
    <t xml:space="preserve">784111701R00</t>
  </si>
  <si>
    <t xml:space="preserve">Penetrace podkladu nátěrem  sádrokarton 1x</t>
  </si>
  <si>
    <t xml:space="preserve">příčky SDK 100 : (5,164*2+5,6+5,4*2+2,7*2+0,906+1,3)*3,5*2</t>
  </si>
  <si>
    <t xml:space="preserve">obv.stěny : (9,012*2+12,232*2)*4</t>
  </si>
  <si>
    <t xml:space="preserve">podhled : 98,62</t>
  </si>
  <si>
    <t xml:space="preserve">vnitřní stěny : (2,755+2,7)*3,5*2</t>
  </si>
  <si>
    <t xml:space="preserve">(1,5*2+3,031*2)*3,5*2</t>
  </si>
  <si>
    <t xml:space="preserve">1.NP : 50</t>
  </si>
  <si>
    <t xml:space="preserve">nové SDK : 3+11</t>
  </si>
  <si>
    <t xml:space="preserve">784164122R00</t>
  </si>
  <si>
    <t xml:space="preserve">Malba omyv. univerzál.,barva, bez penetr.2x</t>
  </si>
  <si>
    <t xml:space="preserve">786622211RT2</t>
  </si>
  <si>
    <t xml:space="preserve">Žaluzie horizontální vnitřní AL lamely bílé včetně dodávky žaluzie</t>
  </si>
  <si>
    <t xml:space="preserve">1,9*1,4*5</t>
  </si>
  <si>
    <t xml:space="preserve">0,6*0,6</t>
  </si>
  <si>
    <t xml:space="preserve">2,6*1,8</t>
  </si>
  <si>
    <t xml:space="preserve">998786202R00</t>
  </si>
  <si>
    <t xml:space="preserve">Přesun hmot pro zastiň. techniku, výšky do 12 m</t>
  </si>
  <si>
    <t xml:space="preserve">VZT1</t>
  </si>
  <si>
    <t xml:space="preserve">Odvětrání axial.ventilátorem s odvodem na fasádu D+M</t>
  </si>
  <si>
    <t xml:space="preserve">OKSCH</t>
  </si>
  <si>
    <t xml:space="preserve">D+M vnějšího schodiště </t>
  </si>
  <si>
    <t xml:space="preserve">1530,07+446,29</t>
  </si>
  <si>
    <t xml:space="preserve">SL1</t>
  </si>
  <si>
    <t xml:space="preserve">Ocelový sloup 150/150/5mm dl.3,5m D+M</t>
  </si>
  <si>
    <t xml:space="preserve">AH</t>
  </si>
  <si>
    <t xml:space="preserve">Autonomní hlásič pod strop D+M</t>
  </si>
  <si>
    <t xml:space="preserve">PHP</t>
  </si>
  <si>
    <t xml:space="preserve">PHP 21A</t>
  </si>
  <si>
    <t xml:space="preserve">PT</t>
  </si>
  <si>
    <t xml:space="preserve">Požární tabulka</t>
  </si>
  <si>
    <t xml:space="preserve">979094211R00</t>
  </si>
  <si>
    <t xml:space="preserve">Nakládání nebo překládání vybourané suti</t>
  </si>
  <si>
    <t xml:space="preserve">979011111R00</t>
  </si>
  <si>
    <t xml:space="preserve">Svislá doprava suti a vybour. hmot za 2.NP a 1.PP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</si>
  <si>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</si>
  <si>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</si>
  <si>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</si>
  <si>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</si>
  <si>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979082111R00</t>
  </si>
  <si>
    <t xml:space="preserve">Vnitrostaveništní doprava suti do 10 m</t>
  </si>
  <si>
    <t xml:space="preserve">979082121R00</t>
  </si>
  <si>
    <t xml:space="preserve">Příplatek k vnitrost. dopravě suti za dalších 5 m</t>
  </si>
  <si>
    <t xml:space="preserve">979990121R00</t>
  </si>
  <si>
    <t xml:space="preserve">Poplatek za skládku suti - směsný odpad</t>
  </si>
  <si>
    <t xml:space="preserve">SV</t>
  </si>
  <si>
    <t xml:space="preserve">Zrušení původních střešních vtoků, odvětrání, apod.</t>
  </si>
  <si>
    <t xml:space="preserve">ZaS</t>
  </si>
  <si>
    <t xml:space="preserve">Zabezpečení před zatečením do 1.NP</t>
  </si>
  <si>
    <t xml:space="preserve">194,42379*1,1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</si>
</sst>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/m/yyyy"/>
    <numFmt numFmtId="167" formatCode="#,##0.00"/>
    <numFmt numFmtId="168" formatCode="0"/>
    <numFmt numFmtId="169" formatCode="0.00"/>
    <numFmt numFmtId="170" formatCode="#,##0"/>
    <numFmt numFmtId="171" formatCode="#,##0.00000"/>
  </numFmts>
  <fonts count="2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008080"/>
      <name val="Arial CE"/>
      <family val="0"/>
      <charset val="238"/>
    </font>
    <font>
      <sz val="8"/>
      <color rgb="FFDE3801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5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28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0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0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7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1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1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2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2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9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3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3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E380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2.5" zeroHeight="false" outlineLevelRow="0" outlineLevelCol="0"/>
  <sheetData>
    <row r="1" customFormat="false" ht="13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66FF66"/>
    <pageSetUpPr fitToPage="false"/>
  </sheetPr>
  <dimension ref="A1:O84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75" workbookViewId="0">
      <selection pane="topLeft" activeCell="B1" activeCellId="0" sqref="B1"/>
    </sheetView>
  </sheetViews>
  <sheetFormatPr defaultColWidth="9.01171875" defaultRowHeight="12.5" zeroHeight="false" outlineLevelRow="0" outlineLevelCol="0"/>
  <cols>
    <col collapsed="false" customWidth="true" hidden="true" outlineLevel="0" max="1" min="1" style="0" width="9.46"/>
    <col collapsed="false" customWidth="true" hidden="false" outlineLevel="0" max="2" min="2" style="0" width="13.45"/>
    <col collapsed="false" customWidth="true" hidden="false" outlineLevel="0" max="3" min="3" style="3" width="7.45"/>
    <col collapsed="false" customWidth="true" hidden="false" outlineLevel="0" max="4" min="4" style="3" width="13.01"/>
    <col collapsed="false" customWidth="true" hidden="false" outlineLevel="0" max="5" min="5" style="3" width="9.63"/>
    <col collapsed="false" customWidth="true" hidden="false" outlineLevel="0" max="6" min="6" style="0" width="11.64"/>
    <col collapsed="false" customWidth="true" hidden="false" outlineLevel="0" max="9" min="7" style="0" width="13.01"/>
    <col collapsed="false" customWidth="true" hidden="false" outlineLevel="0" max="10" min="10" style="0" width="5.55"/>
    <col collapsed="false" customWidth="true" hidden="false" outlineLevel="0" max="11" min="11" style="0" width="4.36"/>
    <col collapsed="false" customWidth="true" hidden="false" outlineLevel="0" max="15" min="12" style="0" width="10.63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false" customHeight="true" outlineLevel="0" collapsed="false">
      <c r="A3" s="6"/>
      <c r="B3" s="12" t="s">
        <v>7</v>
      </c>
      <c r="C3" s="8"/>
      <c r="D3" s="13" t="s">
        <v>8</v>
      </c>
      <c r="E3" s="14" t="s">
        <v>9</v>
      </c>
      <c r="F3" s="14"/>
      <c r="G3" s="14"/>
      <c r="H3" s="14"/>
      <c r="I3" s="14"/>
      <c r="J3" s="14"/>
    </row>
    <row r="4" customFormat="false" ht="23.25" hidden="false" customHeight="true" outlineLevel="0" collapsed="false">
      <c r="A4" s="15" t="n">
        <v>645</v>
      </c>
      <c r="B4" s="16" t="s">
        <v>10</v>
      </c>
      <c r="C4" s="17"/>
      <c r="D4" s="18" t="s">
        <v>11</v>
      </c>
      <c r="E4" s="19" t="s">
        <v>12</v>
      </c>
      <c r="F4" s="19"/>
      <c r="G4" s="19"/>
      <c r="H4" s="19"/>
      <c r="I4" s="19"/>
      <c r="J4" s="19"/>
    </row>
    <row r="5" customFormat="false" ht="24" hidden="false" customHeight="true" outlineLevel="0" collapsed="false">
      <c r="A5" s="6"/>
      <c r="B5" s="20" t="s">
        <v>13</v>
      </c>
      <c r="D5" s="21"/>
      <c r="E5" s="21"/>
      <c r="F5" s="21"/>
      <c r="G5" s="21"/>
      <c r="H5" s="22" t="s">
        <v>14</v>
      </c>
      <c r="I5" s="23"/>
      <c r="J5" s="24"/>
    </row>
    <row r="6" customFormat="false" ht="15.75" hidden="false" customHeight="true" outlineLevel="0" collapsed="false">
      <c r="A6" s="6"/>
      <c r="B6" s="25"/>
      <c r="C6" s="26"/>
      <c r="D6" s="27"/>
      <c r="E6" s="27"/>
      <c r="F6" s="27"/>
      <c r="G6" s="27"/>
      <c r="H6" s="22" t="s">
        <v>15</v>
      </c>
      <c r="I6" s="23"/>
      <c r="J6" s="24"/>
    </row>
    <row r="7" customFormat="false" ht="15.75" hidden="false" customHeight="true" outlineLevel="0" collapsed="false">
      <c r="A7" s="6"/>
      <c r="B7" s="28"/>
      <c r="C7" s="29"/>
      <c r="D7" s="30"/>
      <c r="E7" s="31"/>
      <c r="F7" s="31"/>
      <c r="G7" s="31"/>
      <c r="H7" s="32"/>
      <c r="I7" s="33"/>
      <c r="J7" s="34"/>
    </row>
    <row r="8" customFormat="false" ht="24" hidden="true" customHeight="true" outlineLevel="0" collapsed="false">
      <c r="A8" s="6"/>
      <c r="B8" s="20" t="s">
        <v>16</v>
      </c>
      <c r="D8" s="35"/>
      <c r="H8" s="22" t="s">
        <v>14</v>
      </c>
      <c r="I8" s="23"/>
      <c r="J8" s="24"/>
    </row>
    <row r="9" customFormat="false" ht="15.75" hidden="true" customHeight="true" outlineLevel="0" collapsed="false">
      <c r="A9" s="6"/>
      <c r="B9" s="6"/>
      <c r="D9" s="35"/>
      <c r="H9" s="22" t="s">
        <v>15</v>
      </c>
      <c r="I9" s="23"/>
      <c r="J9" s="24"/>
    </row>
    <row r="10" customFormat="false" ht="15.75" hidden="true" customHeight="true" outlineLevel="0" collapsed="false">
      <c r="A10" s="6"/>
      <c r="B10" s="36"/>
      <c r="C10" s="29"/>
      <c r="D10" s="30"/>
      <c r="E10" s="37"/>
      <c r="F10" s="32"/>
      <c r="G10" s="38"/>
      <c r="H10" s="38"/>
      <c r="I10" s="39"/>
      <c r="J10" s="34"/>
    </row>
    <row r="11" customFormat="false" ht="24" hidden="false" customHeight="true" outlineLevel="0" collapsed="false">
      <c r="A11" s="6"/>
      <c r="B11" s="20" t="s">
        <v>17</v>
      </c>
      <c r="D11" s="40"/>
      <c r="E11" s="40"/>
      <c r="F11" s="40"/>
      <c r="G11" s="40"/>
      <c r="H11" s="22" t="s">
        <v>14</v>
      </c>
      <c r="I11" s="41"/>
      <c r="J11" s="24"/>
    </row>
    <row r="12" customFormat="false" ht="15.75" hidden="false" customHeight="true" outlineLevel="0" collapsed="false">
      <c r="A12" s="6"/>
      <c r="B12" s="25"/>
      <c r="C12" s="26"/>
      <c r="D12" s="42"/>
      <c r="E12" s="42"/>
      <c r="F12" s="42"/>
      <c r="G12" s="42"/>
      <c r="H12" s="22" t="s">
        <v>15</v>
      </c>
      <c r="I12" s="41"/>
      <c r="J12" s="24"/>
    </row>
    <row r="13" customFormat="false" ht="15.75" hidden="false" customHeight="true" outlineLevel="0" collapsed="false">
      <c r="A13" s="6"/>
      <c r="B13" s="28"/>
      <c r="C13" s="29"/>
      <c r="D13" s="43"/>
      <c r="E13" s="44"/>
      <c r="F13" s="44"/>
      <c r="G13" s="44"/>
      <c r="H13" s="45"/>
      <c r="I13" s="33"/>
      <c r="J13" s="34"/>
    </row>
    <row r="14" customFormat="false" ht="24" hidden="false" customHeight="true" outlineLevel="0" collapsed="false">
      <c r="A14" s="6"/>
      <c r="B14" s="46" t="s">
        <v>18</v>
      </c>
      <c r="C14" s="47"/>
      <c r="D14" s="48"/>
      <c r="E14" s="49"/>
      <c r="F14" s="50"/>
      <c r="G14" s="50"/>
      <c r="H14" s="51"/>
      <c r="I14" s="50"/>
      <c r="J14" s="52"/>
    </row>
    <row r="15" customFormat="false" ht="32.25" hidden="false" customHeight="true" outlineLevel="0" collapsed="false">
      <c r="A15" s="6"/>
      <c r="B15" s="36" t="s">
        <v>19</v>
      </c>
      <c r="C15" s="53"/>
      <c r="D15" s="54"/>
      <c r="E15" s="55"/>
      <c r="F15" s="55"/>
      <c r="G15" s="56"/>
      <c r="H15" s="56"/>
      <c r="I15" s="57" t="s">
        <v>20</v>
      </c>
      <c r="J15" s="57"/>
    </row>
    <row r="16" customFormat="false" ht="23.25" hidden="false" customHeight="true" outlineLevel="0" collapsed="false">
      <c r="A16" s="58" t="s">
        <v>21</v>
      </c>
      <c r="B16" s="59" t="s">
        <v>21</v>
      </c>
      <c r="C16" s="60"/>
      <c r="D16" s="61"/>
      <c r="E16" s="62"/>
      <c r="F16" s="62"/>
      <c r="G16" s="62"/>
      <c r="H16" s="62"/>
      <c r="I16" s="63" t="n">
        <f aca="false">SUMIF(F49:F80,A16,I49:I80)+SUMIF(F49:F80,"PSU",I49:I80)</f>
        <v>0</v>
      </c>
      <c r="J16" s="63"/>
    </row>
    <row r="17" customFormat="false" ht="23.25" hidden="false" customHeight="true" outlineLevel="0" collapsed="false">
      <c r="A17" s="58" t="s">
        <v>22</v>
      </c>
      <c r="B17" s="59" t="s">
        <v>22</v>
      </c>
      <c r="C17" s="60"/>
      <c r="D17" s="61"/>
      <c r="E17" s="62"/>
      <c r="F17" s="62"/>
      <c r="G17" s="62"/>
      <c r="H17" s="62"/>
      <c r="I17" s="63" t="n">
        <f aca="false">SUMIF(F49:F80,A17,I49:I80)</f>
        <v>0</v>
      </c>
      <c r="J17" s="63"/>
    </row>
    <row r="18" customFormat="false" ht="23.25" hidden="false" customHeight="true" outlineLevel="0" collapsed="false">
      <c r="A18" s="58" t="s">
        <v>23</v>
      </c>
      <c r="B18" s="59" t="s">
        <v>23</v>
      </c>
      <c r="C18" s="60"/>
      <c r="D18" s="61"/>
      <c r="E18" s="62"/>
      <c r="F18" s="62"/>
      <c r="G18" s="62"/>
      <c r="H18" s="62"/>
      <c r="I18" s="63" t="n">
        <f aca="false">SUMIF(F49:F80,A18,I49:I80)</f>
        <v>0</v>
      </c>
      <c r="J18" s="63"/>
    </row>
    <row r="19" customFormat="false" ht="23.25" hidden="false" customHeight="true" outlineLevel="0" collapsed="false">
      <c r="A19" s="58" t="s">
        <v>24</v>
      </c>
      <c r="B19" s="59" t="s">
        <v>25</v>
      </c>
      <c r="C19" s="60"/>
      <c r="D19" s="61"/>
      <c r="E19" s="62"/>
      <c r="F19" s="62"/>
      <c r="G19" s="62"/>
      <c r="H19" s="62"/>
      <c r="I19" s="63" t="n">
        <f aca="false">SUMIF(F49:F80,A19,I49:I80)</f>
        <v>0</v>
      </c>
      <c r="J19" s="63"/>
    </row>
    <row r="20" customFormat="false" ht="23.25" hidden="false" customHeight="true" outlineLevel="0" collapsed="false">
      <c r="A20" s="58" t="s">
        <v>26</v>
      </c>
      <c r="B20" s="59" t="s">
        <v>27</v>
      </c>
      <c r="C20" s="60"/>
      <c r="D20" s="61"/>
      <c r="E20" s="62"/>
      <c r="F20" s="62"/>
      <c r="G20" s="62"/>
      <c r="H20" s="62"/>
      <c r="I20" s="63" t="n">
        <f aca="false">SUMIF(F49:F80,A20,I49:I80)</f>
        <v>0</v>
      </c>
      <c r="J20" s="63"/>
    </row>
    <row r="21" customFormat="false" ht="23.25" hidden="false" customHeight="true" outlineLevel="0" collapsed="false">
      <c r="A21" s="6"/>
      <c r="B21" s="64" t="s">
        <v>20</v>
      </c>
      <c r="C21" s="65"/>
      <c r="D21" s="66"/>
      <c r="E21" s="67"/>
      <c r="F21" s="67"/>
      <c r="G21" s="67"/>
      <c r="H21" s="67"/>
      <c r="I21" s="68" t="n">
        <f aca="false">SUM(I16:J20)</f>
        <v>0</v>
      </c>
      <c r="J21" s="68"/>
    </row>
    <row r="22" customFormat="false" ht="33" hidden="false" customHeight="true" outlineLevel="0" collapsed="false">
      <c r="A22" s="6"/>
      <c r="B22" s="69" t="s">
        <v>28</v>
      </c>
      <c r="C22" s="60"/>
      <c r="D22" s="61"/>
      <c r="E22" s="70"/>
      <c r="F22" s="71"/>
      <c r="G22" s="72"/>
      <c r="H22" s="72"/>
      <c r="I22" s="72"/>
      <c r="J22" s="73"/>
    </row>
    <row r="23" customFormat="false" ht="23.25" hidden="false" customHeight="true" outlineLevel="0" collapsed="false">
      <c r="A23" s="6" t="e">
        <f aca="false">ZakladDPHSni*SazbaDPH1/100</f>
        <v>#REF!</v>
      </c>
      <c r="B23" s="59" t="s">
        <v>29</v>
      </c>
      <c r="C23" s="60"/>
      <c r="D23" s="61"/>
      <c r="E23" s="74" t="n">
        <v>15</v>
      </c>
      <c r="F23" s="71" t="s">
        <v>30</v>
      </c>
      <c r="G23" s="75" t="e">
        <f aca="false">ZakladDPHSniVypocet</f>
        <v>#REF!</v>
      </c>
      <c r="H23" s="75"/>
      <c r="I23" s="75"/>
      <c r="J23" s="73" t="str">
        <f aca="false">Mena</f>
        <v>CZK</v>
      </c>
    </row>
    <row r="24" customFormat="false" ht="23.25" hidden="false" customHeight="true" outlineLevel="0" collapsed="false">
      <c r="A24" s="6" t="e">
        <f aca="false">(A23-INT(A23))*100</f>
        <v>#REF!</v>
      </c>
      <c r="B24" s="59" t="s">
        <v>31</v>
      </c>
      <c r="C24" s="60"/>
      <c r="D24" s="61"/>
      <c r="E24" s="74" t="n">
        <f aca="false">SazbaDPH1</f>
        <v>15</v>
      </c>
      <c r="F24" s="71" t="s">
        <v>30</v>
      </c>
      <c r="G24" s="76" t="e">
        <f aca="false">A23</f>
        <v>#REF!</v>
      </c>
      <c r="H24" s="76"/>
      <c r="I24" s="76"/>
      <c r="J24" s="73" t="str">
        <f aca="false">Mena</f>
        <v>CZK</v>
      </c>
    </row>
    <row r="25" customFormat="false" ht="23.25" hidden="false" customHeight="true" outlineLevel="0" collapsed="false">
      <c r="A25" s="6" t="e">
        <f aca="false">ZakladDPHZakl*SazbaDPH2/100</f>
        <v>#REF!</v>
      </c>
      <c r="B25" s="59" t="s">
        <v>32</v>
      </c>
      <c r="C25" s="60"/>
      <c r="D25" s="61"/>
      <c r="E25" s="74" t="n">
        <v>21</v>
      </c>
      <c r="F25" s="71" t="s">
        <v>30</v>
      </c>
      <c r="G25" s="75" t="e">
        <f aca="false">ZakladDPHZaklVypocet</f>
        <v>#REF!</v>
      </c>
      <c r="H25" s="75"/>
      <c r="I25" s="75"/>
      <c r="J25" s="73" t="str">
        <f aca="false">Mena</f>
        <v>CZK</v>
      </c>
    </row>
    <row r="26" customFormat="false" ht="23.25" hidden="false" customHeight="true" outlineLevel="0" collapsed="false">
      <c r="A26" s="6" t="e">
        <f aca="false">(A25-INT(A25))*100</f>
        <v>#REF!</v>
      </c>
      <c r="B26" s="77" t="s">
        <v>33</v>
      </c>
      <c r="C26" s="78"/>
      <c r="D26" s="54"/>
      <c r="E26" s="79" t="n">
        <f aca="false">SazbaDPH2</f>
        <v>21</v>
      </c>
      <c r="F26" s="80" t="s">
        <v>30</v>
      </c>
      <c r="G26" s="81" t="e">
        <f aca="false">A25</f>
        <v>#REF!</v>
      </c>
      <c r="H26" s="81"/>
      <c r="I26" s="81"/>
      <c r="J26" s="82" t="str">
        <f aca="false">Mena</f>
        <v>CZK</v>
      </c>
    </row>
    <row r="27" customFormat="false" ht="23.25" hidden="false" customHeight="true" outlineLevel="0" collapsed="false">
      <c r="A27" s="6" t="e">
        <f aca="false">ZakladDPHSni+DPHSni+ZakladDPHZakl+DPHZakl</f>
        <v>#REF!</v>
      </c>
      <c r="B27" s="20" t="s">
        <v>34</v>
      </c>
      <c r="C27" s="83"/>
      <c r="D27" s="84"/>
      <c r="E27" s="83"/>
      <c r="F27" s="85"/>
      <c r="G27" s="86" t="e">
        <f aca="false">CenaCelkem-(ZakladDPHSni+DPHSni+ZakladDPHZakl+DPHZakl)</f>
        <v>#REF!</v>
      </c>
      <c r="H27" s="86"/>
      <c r="I27" s="86"/>
      <c r="J27" s="87" t="str">
        <f aca="false">Mena</f>
        <v>CZK</v>
      </c>
    </row>
    <row r="28" customFormat="false" ht="27.75" hidden="true" customHeight="true" outlineLevel="0" collapsed="false">
      <c r="A28" s="6"/>
      <c r="B28" s="88" t="s">
        <v>35</v>
      </c>
      <c r="C28" s="89"/>
      <c r="D28" s="89"/>
      <c r="E28" s="90"/>
      <c r="F28" s="91"/>
      <c r="G28" s="92" t="e">
        <f aca="false">ZakladDPHSniVypocet+ZakladDPHZaklVypocet</f>
        <v>#REF!</v>
      </c>
      <c r="H28" s="92"/>
      <c r="I28" s="92"/>
      <c r="J28" s="93" t="str">
        <f aca="false">Mena</f>
        <v>CZK</v>
      </c>
    </row>
    <row r="29" customFormat="false" ht="27.75" hidden="false" customHeight="true" outlineLevel="0" collapsed="false">
      <c r="A29" s="6" t="e">
        <f aca="false">(A27-INT(A27))*100</f>
        <v>#REF!</v>
      </c>
      <c r="B29" s="88" t="s">
        <v>36</v>
      </c>
      <c r="C29" s="94"/>
      <c r="D29" s="94"/>
      <c r="E29" s="94"/>
      <c r="F29" s="95"/>
      <c r="G29" s="96" t="e">
        <f aca="false">A27</f>
        <v>#REF!</v>
      </c>
      <c r="H29" s="96"/>
      <c r="I29" s="96"/>
      <c r="J29" s="97" t="s">
        <v>37</v>
      </c>
    </row>
    <row r="30" customFormat="false" ht="12.75" hidden="false" customHeight="true" outlineLevel="0" collapsed="false">
      <c r="A30" s="6"/>
      <c r="B30" s="6"/>
      <c r="J30" s="98"/>
    </row>
    <row r="31" customFormat="false" ht="30" hidden="false" customHeight="true" outlineLevel="0" collapsed="false">
      <c r="A31" s="6"/>
      <c r="B31" s="6"/>
      <c r="J31" s="98"/>
    </row>
    <row r="32" customFormat="false" ht="18.75" hidden="false" customHeight="true" outlineLevel="0" collapsed="false">
      <c r="A32" s="6"/>
      <c r="B32" s="99"/>
      <c r="C32" s="100" t="s">
        <v>38</v>
      </c>
      <c r="D32" s="101"/>
      <c r="E32" s="101"/>
      <c r="F32" s="102" t="s">
        <v>39</v>
      </c>
      <c r="G32" s="103"/>
      <c r="H32" s="104"/>
      <c r="I32" s="103"/>
      <c r="J32" s="98"/>
    </row>
    <row r="33" customFormat="false" ht="47.25" hidden="false" customHeight="true" outlineLevel="0" collapsed="false">
      <c r="A33" s="6"/>
      <c r="B33" s="6"/>
      <c r="J33" s="98"/>
    </row>
    <row r="34" s="1" customFormat="true" ht="18.75" hidden="false" customHeight="true" outlineLevel="0" collapsed="false">
      <c r="A34" s="105"/>
      <c r="B34" s="105"/>
      <c r="C34" s="106"/>
      <c r="D34" s="107" t="s">
        <v>40</v>
      </c>
      <c r="E34" s="107"/>
      <c r="G34" s="108"/>
      <c r="H34" s="108"/>
      <c r="I34" s="108"/>
      <c r="J34" s="109"/>
    </row>
    <row r="35" customFormat="false" ht="12.75" hidden="false" customHeight="true" outlineLevel="0" collapsed="false">
      <c r="A35" s="6"/>
      <c r="B35" s="6"/>
      <c r="D35" s="110" t="s">
        <v>41</v>
      </c>
      <c r="E35" s="110"/>
      <c r="H35" s="111" t="s">
        <v>42</v>
      </c>
      <c r="J35" s="98"/>
    </row>
    <row r="36" customFormat="false" ht="13.5" hidden="false" customHeight="true" outlineLevel="0" collapsed="false">
      <c r="A36" s="112"/>
      <c r="B36" s="112"/>
      <c r="C36" s="113"/>
      <c r="D36" s="113"/>
      <c r="E36" s="113"/>
      <c r="F36" s="114"/>
      <c r="G36" s="114"/>
      <c r="H36" s="114"/>
      <c r="I36" s="114"/>
      <c r="J36" s="115"/>
    </row>
    <row r="37" customFormat="false" ht="27" hidden="true" customHeight="true" outlineLevel="0" collapsed="false">
      <c r="B37" s="116" t="s">
        <v>43</v>
      </c>
      <c r="C37" s="117"/>
      <c r="D37" s="117"/>
      <c r="E37" s="117"/>
      <c r="F37" s="118"/>
      <c r="G37" s="118"/>
      <c r="H37" s="118"/>
      <c r="I37" s="118"/>
      <c r="J37" s="119"/>
    </row>
    <row r="38" customFormat="false" ht="25.5" hidden="true" customHeight="true" outlineLevel="0" collapsed="false">
      <c r="A38" s="120" t="s">
        <v>44</v>
      </c>
      <c r="B38" s="121" t="s">
        <v>45</v>
      </c>
      <c r="C38" s="122" t="s">
        <v>46</v>
      </c>
      <c r="D38" s="122"/>
      <c r="E38" s="122"/>
      <c r="F38" s="123" t="str">
        <f aca="false">B23</f>
        <v>Základ pro sníženou DPH</v>
      </c>
      <c r="G38" s="123" t="str">
        <f aca="false">B25</f>
        <v>Základ pro základní DPH</v>
      </c>
      <c r="H38" s="124" t="s">
        <v>47</v>
      </c>
      <c r="I38" s="124" t="s">
        <v>48</v>
      </c>
      <c r="J38" s="125" t="s">
        <v>30</v>
      </c>
    </row>
    <row r="39" customFormat="false" ht="25.5" hidden="true" customHeight="true" outlineLevel="0" collapsed="false">
      <c r="A39" s="120" t="n">
        <v>1</v>
      </c>
      <c r="B39" s="126" t="s">
        <v>49</v>
      </c>
      <c r="C39" s="127"/>
      <c r="D39" s="127"/>
      <c r="E39" s="127"/>
      <c r="F39" s="128" t="e">
        <f aca="false">#REF!</f>
        <v>#REF!</v>
      </c>
      <c r="G39" s="129" t="e">
        <f aca="false">#REF!</f>
        <v>#REF!</v>
      </c>
      <c r="H39" s="130" t="e">
        <f aca="false">(F39*SazbaDPH1/100)+(G39*SazbaDPH2/100)</f>
        <v>#REF!</v>
      </c>
      <c r="I39" s="130" t="e">
        <f aca="false">F39+G39+H39</f>
        <v>#REF!</v>
      </c>
      <c r="J39" s="131" t="e">
        <f aca="false">IF(_xlfn.single(CenaCelkemVypocet)=0,"",I39/_xlfn.single(CenaCelkemVypocet)*100)</f>
        <v>#NAME?</v>
      </c>
    </row>
    <row r="40" customFormat="false" ht="25.5" hidden="true" customHeight="true" outlineLevel="0" collapsed="false">
      <c r="A40" s="120" t="n">
        <v>2</v>
      </c>
      <c r="B40" s="132" t="s">
        <v>8</v>
      </c>
      <c r="C40" s="133" t="s">
        <v>9</v>
      </c>
      <c r="D40" s="133"/>
      <c r="E40" s="133"/>
      <c r="F40" s="134" t="e">
        <f aca="false">#REF!</f>
        <v>#REF!</v>
      </c>
      <c r="G40" s="135" t="e">
        <f aca="false">#REF!</f>
        <v>#REF!</v>
      </c>
      <c r="H40" s="135" t="e">
        <f aca="false">(F40*SazbaDPH1/100)+(G40*SazbaDPH2/100)</f>
        <v>#REF!</v>
      </c>
      <c r="I40" s="135" t="e">
        <f aca="false">F40+G40+H40</f>
        <v>#REF!</v>
      </c>
      <c r="J40" s="136" t="e">
        <f aca="false">IF(_xlfn.single(CenaCelkemVypocet)=0,"",I40/_xlfn.single(CenaCelkemVypocet)*100)</f>
        <v>#NAME?</v>
      </c>
    </row>
    <row r="41" customFormat="false" ht="25.5" hidden="true" customHeight="true" outlineLevel="0" collapsed="false">
      <c r="A41" s="120" t="n">
        <v>3</v>
      </c>
      <c r="B41" s="137" t="s">
        <v>11</v>
      </c>
      <c r="C41" s="127" t="s">
        <v>12</v>
      </c>
      <c r="D41" s="127"/>
      <c r="E41" s="127"/>
      <c r="F41" s="138" t="e">
        <f aca="false">#REF!</f>
        <v>#REF!</v>
      </c>
      <c r="G41" s="130" t="e">
        <f aca="false">#REF!</f>
        <v>#REF!</v>
      </c>
      <c r="H41" s="130" t="e">
        <f aca="false">(F41*SazbaDPH1/100)+(G41*SazbaDPH2/100)</f>
        <v>#REF!</v>
      </c>
      <c r="I41" s="130" t="e">
        <f aca="false">F41+G41+H41</f>
        <v>#REF!</v>
      </c>
      <c r="J41" s="131" t="e">
        <f aca="false">IF(_xlfn.single(CenaCelkemVypocet)=0,"",I41/_xlfn.single(CenaCelkemVypocet)*100)</f>
        <v>#NAME?</v>
      </c>
    </row>
    <row r="42" customFormat="false" ht="25.5" hidden="true" customHeight="true" outlineLevel="0" collapsed="false">
      <c r="A42" s="120"/>
      <c r="B42" s="139" t="s">
        <v>50</v>
      </c>
      <c r="C42" s="139"/>
      <c r="D42" s="139"/>
      <c r="E42" s="139"/>
      <c r="F42" s="140" t="e">
        <f aca="false">SUMIF(A39:A41,"=1",F39:F41)</f>
        <v>#REF!</v>
      </c>
      <c r="G42" s="141" t="e">
        <f aca="false">SUMIF(A39:A41,"=1",G39:G41)</f>
        <v>#REF!</v>
      </c>
      <c r="H42" s="141" t="e">
        <f aca="false">SUMIF(A39:A41,"=1",H39:H41)</f>
        <v>#REF!</v>
      </c>
      <c r="I42" s="141" t="e">
        <f aca="false">SUMIF(A39:A41,"=1",I39:I41)</f>
        <v>#REF!</v>
      </c>
      <c r="J42" s="142" t="e">
        <f aca="false">SUMIF(A39:A41,"=1",J39:J41)</f>
        <v>#NAME?</v>
      </c>
    </row>
    <row r="46" customFormat="false" ht="15.5" hidden="false" customHeight="false" outlineLevel="0" collapsed="false">
      <c r="B46" s="143" t="s">
        <v>51</v>
      </c>
    </row>
    <row r="48" customFormat="false" ht="25.5" hidden="false" customHeight="true" outlineLevel="0" collapsed="false">
      <c r="A48" s="144"/>
      <c r="B48" s="145" t="s">
        <v>45</v>
      </c>
      <c r="C48" s="145" t="s">
        <v>46</v>
      </c>
      <c r="D48" s="146"/>
      <c r="E48" s="146"/>
      <c r="F48" s="147" t="s">
        <v>52</v>
      </c>
      <c r="G48" s="147"/>
      <c r="H48" s="147"/>
      <c r="I48" s="147" t="s">
        <v>20</v>
      </c>
      <c r="J48" s="147" t="s">
        <v>30</v>
      </c>
    </row>
    <row r="49" customFormat="false" ht="36.75" hidden="false" customHeight="true" outlineLevel="0" collapsed="false">
      <c r="A49" s="148"/>
      <c r="B49" s="149" t="s">
        <v>53</v>
      </c>
      <c r="C49" s="150" t="s">
        <v>54</v>
      </c>
      <c r="D49" s="150"/>
      <c r="E49" s="150"/>
      <c r="F49" s="151" t="s">
        <v>21</v>
      </c>
      <c r="G49" s="152"/>
      <c r="H49" s="152"/>
      <c r="I49" s="152" t="n">
        <f aca="false">'SO01 D.1.1. Pol'!G8</f>
        <v>0</v>
      </c>
      <c r="J49" s="153" t="str">
        <f aca="false">IF(I81=0,"",I49/I81*100)</f>
        <v/>
      </c>
    </row>
    <row r="50" customFormat="false" ht="36.75" hidden="false" customHeight="true" outlineLevel="0" collapsed="false">
      <c r="A50" s="148"/>
      <c r="B50" s="149" t="s">
        <v>55</v>
      </c>
      <c r="C50" s="150" t="s">
        <v>56</v>
      </c>
      <c r="D50" s="150"/>
      <c r="E50" s="150"/>
      <c r="F50" s="151" t="s">
        <v>21</v>
      </c>
      <c r="G50" s="152"/>
      <c r="H50" s="152"/>
      <c r="I50" s="152" t="n">
        <f aca="false">'SO01 D.1.1. Pol'!G37</f>
        <v>0</v>
      </c>
      <c r="J50" s="153" t="str">
        <f aca="false">IF(I81=0,"",I50/I81*100)</f>
        <v/>
      </c>
    </row>
    <row r="51" customFormat="false" ht="36.75" hidden="false" customHeight="true" outlineLevel="0" collapsed="false">
      <c r="A51" s="148"/>
      <c r="B51" s="149" t="s">
        <v>57</v>
      </c>
      <c r="C51" s="150" t="s">
        <v>58</v>
      </c>
      <c r="D51" s="150"/>
      <c r="E51" s="150"/>
      <c r="F51" s="151" t="s">
        <v>21</v>
      </c>
      <c r="G51" s="152"/>
      <c r="H51" s="152"/>
      <c r="I51" s="152" t="n">
        <f aca="false">'SO01 D.1.1. Pol'!G63</f>
        <v>0</v>
      </c>
      <c r="J51" s="153" t="str">
        <f aca="false">IF(I81=0,"",I51/I81*100)</f>
        <v/>
      </c>
    </row>
    <row r="52" customFormat="false" ht="36.75" hidden="false" customHeight="true" outlineLevel="0" collapsed="false">
      <c r="A52" s="148"/>
      <c r="B52" s="149" t="s">
        <v>59</v>
      </c>
      <c r="C52" s="150" t="s">
        <v>60</v>
      </c>
      <c r="D52" s="150"/>
      <c r="E52" s="150"/>
      <c r="F52" s="151" t="s">
        <v>21</v>
      </c>
      <c r="G52" s="152"/>
      <c r="H52" s="152"/>
      <c r="I52" s="152" t="n">
        <f aca="false">'SO01 D.1.1. Pol'!G80</f>
        <v>0</v>
      </c>
      <c r="J52" s="153" t="str">
        <f aca="false">IF(I81=0,"",I52/I81*100)</f>
        <v/>
      </c>
    </row>
    <row r="53" customFormat="false" ht="36.75" hidden="false" customHeight="true" outlineLevel="0" collapsed="false">
      <c r="A53" s="148"/>
      <c r="B53" s="149" t="s">
        <v>61</v>
      </c>
      <c r="C53" s="150" t="s">
        <v>62</v>
      </c>
      <c r="D53" s="150"/>
      <c r="E53" s="150"/>
      <c r="F53" s="151" t="s">
        <v>21</v>
      </c>
      <c r="G53" s="152"/>
      <c r="H53" s="152"/>
      <c r="I53" s="152" t="n">
        <f aca="false">'SO01 D.1.1. Pol'!G96</f>
        <v>0</v>
      </c>
      <c r="J53" s="153" t="str">
        <f aca="false">IF(I81=0,"",I53/I81*100)</f>
        <v/>
      </c>
    </row>
    <row r="54" customFormat="false" ht="36.75" hidden="false" customHeight="true" outlineLevel="0" collapsed="false">
      <c r="A54" s="148"/>
      <c r="B54" s="149" t="s">
        <v>63</v>
      </c>
      <c r="C54" s="150" t="s">
        <v>64</v>
      </c>
      <c r="D54" s="150"/>
      <c r="E54" s="150"/>
      <c r="F54" s="151" t="s">
        <v>21</v>
      </c>
      <c r="G54" s="152"/>
      <c r="H54" s="152"/>
      <c r="I54" s="152" t="n">
        <f aca="false">'SO01 D.1.1. Pol'!G105</f>
        <v>0</v>
      </c>
      <c r="J54" s="153" t="str">
        <f aca="false">IF(I81=0,"",I54/I81*100)</f>
        <v/>
      </c>
    </row>
    <row r="55" customFormat="false" ht="36.75" hidden="false" customHeight="true" outlineLevel="0" collapsed="false">
      <c r="A55" s="148"/>
      <c r="B55" s="149" t="s">
        <v>65</v>
      </c>
      <c r="C55" s="150" t="s">
        <v>66</v>
      </c>
      <c r="D55" s="150"/>
      <c r="E55" s="150"/>
      <c r="F55" s="151" t="s">
        <v>21</v>
      </c>
      <c r="G55" s="152"/>
      <c r="H55" s="152"/>
      <c r="I55" s="152" t="n">
        <f aca="false">'SO01 D.1.1. Pol'!G121</f>
        <v>0</v>
      </c>
      <c r="J55" s="153" t="str">
        <f aca="false">IF(I81=0,"",I55/I81*100)</f>
        <v/>
      </c>
    </row>
    <row r="56" customFormat="false" ht="36.75" hidden="false" customHeight="true" outlineLevel="0" collapsed="false">
      <c r="A56" s="148"/>
      <c r="B56" s="149" t="s">
        <v>67</v>
      </c>
      <c r="C56" s="150" t="s">
        <v>68</v>
      </c>
      <c r="D56" s="150"/>
      <c r="E56" s="150"/>
      <c r="F56" s="151" t="s">
        <v>21</v>
      </c>
      <c r="G56" s="152"/>
      <c r="H56" s="152"/>
      <c r="I56" s="152" t="n">
        <f aca="false">'SO01 D.1.1. Pol'!G124</f>
        <v>0</v>
      </c>
      <c r="J56" s="153" t="str">
        <f aca="false">IF(I81=0,"",I56/I81*100)</f>
        <v/>
      </c>
    </row>
    <row r="57" customFormat="false" ht="36.75" hidden="false" customHeight="true" outlineLevel="0" collapsed="false">
      <c r="A57" s="148"/>
      <c r="B57" s="149" t="s">
        <v>69</v>
      </c>
      <c r="C57" s="150" t="s">
        <v>70</v>
      </c>
      <c r="D57" s="150"/>
      <c r="E57" s="150"/>
      <c r="F57" s="151" t="s">
        <v>21</v>
      </c>
      <c r="G57" s="152"/>
      <c r="H57" s="152"/>
      <c r="I57" s="152" t="n">
        <f aca="false">'SO01 D.1.1. Pol'!G130</f>
        <v>0</v>
      </c>
      <c r="J57" s="153" t="str">
        <f aca="false">IF(I81=0,"",I57/I81*100)</f>
        <v/>
      </c>
    </row>
    <row r="58" customFormat="false" ht="36.75" hidden="false" customHeight="true" outlineLevel="0" collapsed="false">
      <c r="A58" s="148"/>
      <c r="B58" s="149" t="s">
        <v>71</v>
      </c>
      <c r="C58" s="150" t="s">
        <v>72</v>
      </c>
      <c r="D58" s="150"/>
      <c r="E58" s="150"/>
      <c r="F58" s="151" t="s">
        <v>21</v>
      </c>
      <c r="G58" s="152"/>
      <c r="H58" s="152"/>
      <c r="I58" s="152" t="n">
        <f aca="false">'SO01 D.1.1. Pol'!G135</f>
        <v>0</v>
      </c>
      <c r="J58" s="153" t="str">
        <f aca="false">IF(I81=0,"",I58/I81*100)</f>
        <v/>
      </c>
    </row>
    <row r="59" customFormat="false" ht="36.75" hidden="false" customHeight="true" outlineLevel="0" collapsed="false">
      <c r="A59" s="148"/>
      <c r="B59" s="149" t="s">
        <v>73</v>
      </c>
      <c r="C59" s="150" t="s">
        <v>74</v>
      </c>
      <c r="D59" s="150"/>
      <c r="E59" s="150"/>
      <c r="F59" s="151" t="s">
        <v>21</v>
      </c>
      <c r="G59" s="152"/>
      <c r="H59" s="152"/>
      <c r="I59" s="152" t="n">
        <f aca="false">'SO01 D.1.1. Pol'!G138</f>
        <v>0</v>
      </c>
      <c r="J59" s="153" t="str">
        <f aca="false">IF(I81=0,"",I59/I81*100)</f>
        <v/>
      </c>
    </row>
    <row r="60" customFormat="false" ht="36.75" hidden="false" customHeight="true" outlineLevel="0" collapsed="false">
      <c r="A60" s="148"/>
      <c r="B60" s="149" t="s">
        <v>75</v>
      </c>
      <c r="C60" s="150" t="s">
        <v>76</v>
      </c>
      <c r="D60" s="150"/>
      <c r="E60" s="150"/>
      <c r="F60" s="151" t="s">
        <v>21</v>
      </c>
      <c r="G60" s="152"/>
      <c r="H60" s="152"/>
      <c r="I60" s="152" t="n">
        <f aca="false">'SO01 D.1.1. Pol'!G171</f>
        <v>0</v>
      </c>
      <c r="J60" s="153" t="str">
        <f aca="false">IF(I81=0,"",I60/I81*100)</f>
        <v/>
      </c>
    </row>
    <row r="61" customFormat="false" ht="36.75" hidden="false" customHeight="true" outlineLevel="0" collapsed="false">
      <c r="A61" s="148"/>
      <c r="B61" s="149" t="s">
        <v>77</v>
      </c>
      <c r="C61" s="150" t="s">
        <v>78</v>
      </c>
      <c r="D61" s="150"/>
      <c r="E61" s="150"/>
      <c r="F61" s="151" t="s">
        <v>21</v>
      </c>
      <c r="G61" s="152"/>
      <c r="H61" s="152"/>
      <c r="I61" s="152" t="n">
        <f aca="false">'SO01 D.1.1. Pol'!G175</f>
        <v>0</v>
      </c>
      <c r="J61" s="153" t="str">
        <f aca="false">IF(I81=0,"",I61/I81*100)</f>
        <v/>
      </c>
    </row>
    <row r="62" customFormat="false" ht="36.75" hidden="false" customHeight="true" outlineLevel="0" collapsed="false">
      <c r="A62" s="148"/>
      <c r="B62" s="149" t="s">
        <v>79</v>
      </c>
      <c r="C62" s="150" t="s">
        <v>80</v>
      </c>
      <c r="D62" s="150"/>
      <c r="E62" s="150"/>
      <c r="F62" s="151" t="s">
        <v>22</v>
      </c>
      <c r="G62" s="152"/>
      <c r="H62" s="152"/>
      <c r="I62" s="152" t="n">
        <f aca="false">'SO01 D.1.1. Pol'!G196</f>
        <v>0</v>
      </c>
      <c r="J62" s="153" t="str">
        <f aca="false">IF(I81=0,"",I62/I81*100)</f>
        <v/>
      </c>
    </row>
    <row r="63" customFormat="false" ht="36.75" hidden="false" customHeight="true" outlineLevel="0" collapsed="false">
      <c r="A63" s="148"/>
      <c r="B63" s="149" t="s">
        <v>81</v>
      </c>
      <c r="C63" s="150" t="s">
        <v>82</v>
      </c>
      <c r="D63" s="150"/>
      <c r="E63" s="150"/>
      <c r="F63" s="151" t="s">
        <v>22</v>
      </c>
      <c r="G63" s="152"/>
      <c r="H63" s="152"/>
      <c r="I63" s="152" t="n">
        <f aca="false">'SO01 D.1.1. Pol'!G208</f>
        <v>0</v>
      </c>
      <c r="J63" s="153" t="str">
        <f aca="false">IF(I81=0,"",I63/I81*100)</f>
        <v/>
      </c>
    </row>
    <row r="64" customFormat="false" ht="36.75" hidden="false" customHeight="true" outlineLevel="0" collapsed="false">
      <c r="A64" s="148"/>
      <c r="B64" s="149" t="s">
        <v>83</v>
      </c>
      <c r="C64" s="150" t="s">
        <v>84</v>
      </c>
      <c r="D64" s="150"/>
      <c r="E64" s="150"/>
      <c r="F64" s="151" t="s">
        <v>22</v>
      </c>
      <c r="G64" s="152"/>
      <c r="H64" s="152"/>
      <c r="I64" s="152" t="n">
        <f aca="false">'SO01 D.1.1. Pol'!G275</f>
        <v>0</v>
      </c>
      <c r="J64" s="153" t="str">
        <f aca="false">IF(I81=0,"",I64/I81*100)</f>
        <v/>
      </c>
    </row>
    <row r="65" customFormat="false" ht="36.75" hidden="false" customHeight="true" outlineLevel="0" collapsed="false">
      <c r="A65" s="148"/>
      <c r="B65" s="149" t="s">
        <v>85</v>
      </c>
      <c r="C65" s="150" t="s">
        <v>86</v>
      </c>
      <c r="D65" s="150"/>
      <c r="E65" s="150"/>
      <c r="F65" s="151" t="s">
        <v>22</v>
      </c>
      <c r="G65" s="152"/>
      <c r="H65" s="152"/>
      <c r="I65" s="152" t="n">
        <f aca="false">'SO01 D.1.1. Pol'!G318</f>
        <v>0</v>
      </c>
      <c r="J65" s="153" t="str">
        <f aca="false">IF(I81=0,"",I65/I81*100)</f>
        <v/>
      </c>
    </row>
    <row r="66" customFormat="false" ht="36.75" hidden="false" customHeight="true" outlineLevel="0" collapsed="false">
      <c r="A66" s="148"/>
      <c r="B66" s="149" t="s">
        <v>87</v>
      </c>
      <c r="C66" s="150" t="s">
        <v>88</v>
      </c>
      <c r="D66" s="150"/>
      <c r="E66" s="150"/>
      <c r="F66" s="151" t="s">
        <v>22</v>
      </c>
      <c r="G66" s="152"/>
      <c r="H66" s="152"/>
      <c r="I66" s="152" t="n">
        <f aca="false">'SO01 D.1.1. Pol'!G352</f>
        <v>0</v>
      </c>
      <c r="J66" s="153" t="str">
        <f aca="false">IF(I81=0,"",I66/I81*100)</f>
        <v/>
      </c>
    </row>
    <row r="67" customFormat="false" ht="36.75" hidden="false" customHeight="true" outlineLevel="0" collapsed="false">
      <c r="A67" s="148"/>
      <c r="B67" s="149" t="s">
        <v>89</v>
      </c>
      <c r="C67" s="150" t="s">
        <v>90</v>
      </c>
      <c r="D67" s="150"/>
      <c r="E67" s="150"/>
      <c r="F67" s="151" t="s">
        <v>22</v>
      </c>
      <c r="G67" s="152"/>
      <c r="H67" s="152"/>
      <c r="I67" s="152" t="n">
        <f aca="false">'SO01 D.1.1. Pol'!G360</f>
        <v>0</v>
      </c>
      <c r="J67" s="153" t="str">
        <f aca="false">IF(I81=0,"",I67/I81*100)</f>
        <v/>
      </c>
    </row>
    <row r="68" customFormat="false" ht="36.75" hidden="false" customHeight="true" outlineLevel="0" collapsed="false">
      <c r="A68" s="148"/>
      <c r="B68" s="149" t="s">
        <v>91</v>
      </c>
      <c r="C68" s="150" t="s">
        <v>92</v>
      </c>
      <c r="D68" s="150"/>
      <c r="E68" s="150"/>
      <c r="F68" s="151" t="s">
        <v>22</v>
      </c>
      <c r="G68" s="152"/>
      <c r="H68" s="152"/>
      <c r="I68" s="152" t="n">
        <f aca="false">'SO01 D.1.1. Pol'!G364</f>
        <v>0</v>
      </c>
      <c r="J68" s="153" t="str">
        <f aca="false">IF(I81=0,"",I68/I81*100)</f>
        <v/>
      </c>
    </row>
    <row r="69" customFormat="false" ht="36.75" hidden="false" customHeight="true" outlineLevel="0" collapsed="false">
      <c r="A69" s="148"/>
      <c r="B69" s="149" t="s">
        <v>93</v>
      </c>
      <c r="C69" s="150" t="s">
        <v>94</v>
      </c>
      <c r="D69" s="150"/>
      <c r="E69" s="150"/>
      <c r="F69" s="151" t="s">
        <v>22</v>
      </c>
      <c r="G69" s="152"/>
      <c r="H69" s="152"/>
      <c r="I69" s="152" t="n">
        <f aca="false">'SO01 D.1.1. Pol'!G383</f>
        <v>0</v>
      </c>
      <c r="J69" s="153" t="str">
        <f aca="false">IF(I81=0,"",I69/I81*100)</f>
        <v/>
      </c>
    </row>
    <row r="70" customFormat="false" ht="36.75" hidden="false" customHeight="true" outlineLevel="0" collapsed="false">
      <c r="A70" s="148"/>
      <c r="B70" s="149" t="s">
        <v>95</v>
      </c>
      <c r="C70" s="150" t="s">
        <v>96</v>
      </c>
      <c r="D70" s="150"/>
      <c r="E70" s="150"/>
      <c r="F70" s="151" t="s">
        <v>22</v>
      </c>
      <c r="G70" s="152"/>
      <c r="H70" s="152"/>
      <c r="I70" s="152" t="n">
        <f aca="false">'SO01 D.1.1. Pol'!G404</f>
        <v>0</v>
      </c>
      <c r="J70" s="153" t="str">
        <f aca="false">IF(I81=0,"",I70/I81*100)</f>
        <v/>
      </c>
    </row>
    <row r="71" customFormat="false" ht="36.75" hidden="false" customHeight="true" outlineLevel="0" collapsed="false">
      <c r="A71" s="148"/>
      <c r="B71" s="149" t="s">
        <v>97</v>
      </c>
      <c r="C71" s="150" t="s">
        <v>98</v>
      </c>
      <c r="D71" s="150"/>
      <c r="E71" s="150"/>
      <c r="F71" s="151" t="s">
        <v>22</v>
      </c>
      <c r="G71" s="152"/>
      <c r="H71" s="152"/>
      <c r="I71" s="152" t="n">
        <f aca="false">'SO01 D.1.1. Pol'!G408</f>
        <v>0</v>
      </c>
      <c r="J71" s="153" t="str">
        <f aca="false">IF(I81=0,"",I71/I81*100)</f>
        <v/>
      </c>
    </row>
    <row r="72" customFormat="false" ht="36.75" hidden="false" customHeight="true" outlineLevel="0" collapsed="false">
      <c r="A72" s="148"/>
      <c r="B72" s="149" t="s">
        <v>99</v>
      </c>
      <c r="C72" s="150" t="s">
        <v>100</v>
      </c>
      <c r="D72" s="150"/>
      <c r="E72" s="150"/>
      <c r="F72" s="151" t="s">
        <v>22</v>
      </c>
      <c r="G72" s="152"/>
      <c r="H72" s="152"/>
      <c r="I72" s="152" t="n">
        <f aca="false">'SO01 D.1.1. Pol'!G416</f>
        <v>0</v>
      </c>
      <c r="J72" s="153" t="str">
        <f aca="false">IF(I81=0,"",I72/I81*100)</f>
        <v/>
      </c>
    </row>
    <row r="73" customFormat="false" ht="36.75" hidden="false" customHeight="true" outlineLevel="0" collapsed="false">
      <c r="A73" s="148"/>
      <c r="B73" s="149" t="s">
        <v>101</v>
      </c>
      <c r="C73" s="150" t="s">
        <v>102</v>
      </c>
      <c r="D73" s="150"/>
      <c r="E73" s="150"/>
      <c r="F73" s="151" t="s">
        <v>22</v>
      </c>
      <c r="G73" s="152"/>
      <c r="H73" s="152"/>
      <c r="I73" s="152" t="n">
        <f aca="false">'SO01 D.1.1. Pol'!G446</f>
        <v>0</v>
      </c>
      <c r="J73" s="153" t="str">
        <f aca="false">IF(I81=0,"",I73/I81*100)</f>
        <v/>
      </c>
    </row>
    <row r="74" customFormat="false" ht="36.75" hidden="false" customHeight="true" outlineLevel="0" collapsed="false">
      <c r="A74" s="148"/>
      <c r="B74" s="149" t="s">
        <v>103</v>
      </c>
      <c r="C74" s="150" t="s">
        <v>104</v>
      </c>
      <c r="D74" s="150"/>
      <c r="E74" s="150"/>
      <c r="F74" s="151" t="s">
        <v>22</v>
      </c>
      <c r="G74" s="152"/>
      <c r="H74" s="152"/>
      <c r="I74" s="152" t="n">
        <f aca="false">'SO01 D.1.1. Pol'!G479</f>
        <v>0</v>
      </c>
      <c r="J74" s="153" t="str">
        <f aca="false">IF(I81=0,"",I74/I81*100)</f>
        <v/>
      </c>
    </row>
    <row r="75" customFormat="false" ht="36.75" hidden="false" customHeight="true" outlineLevel="0" collapsed="false">
      <c r="A75" s="148"/>
      <c r="B75" s="149" t="s">
        <v>105</v>
      </c>
      <c r="C75" s="150" t="s">
        <v>106</v>
      </c>
      <c r="D75" s="150"/>
      <c r="E75" s="150"/>
      <c r="F75" s="151" t="s">
        <v>22</v>
      </c>
      <c r="G75" s="152"/>
      <c r="H75" s="152"/>
      <c r="I75" s="152" t="n">
        <f aca="false">'SO01 D.1.1. Pol'!G498</f>
        <v>0</v>
      </c>
      <c r="J75" s="153" t="str">
        <f aca="false">IF(I81=0,"",I75/I81*100)</f>
        <v/>
      </c>
    </row>
    <row r="76" customFormat="false" ht="36.75" hidden="false" customHeight="true" outlineLevel="0" collapsed="false">
      <c r="A76" s="148"/>
      <c r="B76" s="149" t="s">
        <v>107</v>
      </c>
      <c r="C76" s="150" t="s">
        <v>108</v>
      </c>
      <c r="D76" s="150"/>
      <c r="E76" s="150"/>
      <c r="F76" s="151" t="s">
        <v>23</v>
      </c>
      <c r="G76" s="152"/>
      <c r="H76" s="152"/>
      <c r="I76" s="152" t="n">
        <f aca="false">'SO01 D.1.1. Pol'!G504</f>
        <v>0</v>
      </c>
      <c r="J76" s="153" t="str">
        <f aca="false">IF(I81=0,"",I76/I81*100)</f>
        <v/>
      </c>
    </row>
    <row r="77" customFormat="false" ht="36.75" hidden="false" customHeight="true" outlineLevel="0" collapsed="false">
      <c r="A77" s="148"/>
      <c r="B77" s="149" t="s">
        <v>109</v>
      </c>
      <c r="C77" s="150" t="s">
        <v>110</v>
      </c>
      <c r="D77" s="150"/>
      <c r="E77" s="150"/>
      <c r="F77" s="151" t="s">
        <v>23</v>
      </c>
      <c r="G77" s="152"/>
      <c r="H77" s="152"/>
      <c r="I77" s="152" t="n">
        <f aca="false">'SO01 D.1.1. Pol'!G506</f>
        <v>0</v>
      </c>
      <c r="J77" s="153" t="str">
        <f aca="false">IF(I81=0,"",I77/I81*100)</f>
        <v/>
      </c>
    </row>
    <row r="78" customFormat="false" ht="36.75" hidden="false" customHeight="true" outlineLevel="0" collapsed="false">
      <c r="A78" s="148"/>
      <c r="B78" s="149" t="s">
        <v>111</v>
      </c>
      <c r="C78" s="150" t="s">
        <v>112</v>
      </c>
      <c r="D78" s="150"/>
      <c r="E78" s="150"/>
      <c r="F78" s="151" t="s">
        <v>23</v>
      </c>
      <c r="G78" s="152"/>
      <c r="H78" s="152"/>
      <c r="I78" s="152" t="n">
        <f aca="false">'SO01 D.1.1. Pol'!G510</f>
        <v>0</v>
      </c>
      <c r="J78" s="153" t="str">
        <f aca="false">IF(I81=0,"",I78/I81*100)</f>
        <v/>
      </c>
    </row>
    <row r="79" customFormat="false" ht="36.75" hidden="false" customHeight="true" outlineLevel="0" collapsed="false">
      <c r="A79" s="148"/>
      <c r="B79" s="149" t="s">
        <v>113</v>
      </c>
      <c r="C79" s="150" t="s">
        <v>114</v>
      </c>
      <c r="D79" s="150"/>
      <c r="E79" s="150"/>
      <c r="F79" s="151" t="s">
        <v>115</v>
      </c>
      <c r="G79" s="152"/>
      <c r="H79" s="152"/>
      <c r="I79" s="152" t="n">
        <f aca="false">'SO01 D.1.1. Pol'!G514</f>
        <v>0</v>
      </c>
      <c r="J79" s="153" t="str">
        <f aca="false">IF(I81=0,"",I79/I81*100)</f>
        <v/>
      </c>
    </row>
    <row r="80" customFormat="false" ht="36.75" hidden="false" customHeight="true" outlineLevel="0" collapsed="false">
      <c r="A80" s="148"/>
      <c r="B80" s="149" t="s">
        <v>26</v>
      </c>
      <c r="C80" s="150" t="s">
        <v>27</v>
      </c>
      <c r="D80" s="150"/>
      <c r="E80" s="150"/>
      <c r="F80" s="151" t="s">
        <v>26</v>
      </c>
      <c r="G80" s="152"/>
      <c r="H80" s="152"/>
      <c r="I80" s="152" t="n">
        <f aca="false">'SO01 D.1.1. Pol'!G522</f>
        <v>0</v>
      </c>
      <c r="J80" s="153" t="str">
        <f aca="false">IF(I81=0,"",I80/I81*100)</f>
        <v/>
      </c>
    </row>
    <row r="81" customFormat="false" ht="25.5" hidden="false" customHeight="true" outlineLevel="0" collapsed="false">
      <c r="A81" s="154"/>
      <c r="B81" s="155" t="s">
        <v>48</v>
      </c>
      <c r="C81" s="156"/>
      <c r="D81" s="157"/>
      <c r="E81" s="157"/>
      <c r="F81" s="158"/>
      <c r="G81" s="159"/>
      <c r="H81" s="159"/>
      <c r="I81" s="159" t="n">
        <f aca="false">SUM(I49:I80)</f>
        <v>0</v>
      </c>
      <c r="J81" s="160" t="n">
        <f aca="false">SUM(J49:J80)</f>
        <v>0</v>
      </c>
    </row>
    <row r="82" customFormat="false" ht="12.5" hidden="false" customHeight="false" outlineLevel="0" collapsed="false">
      <c r="F82" s="161"/>
      <c r="G82" s="161"/>
      <c r="H82" s="161"/>
      <c r="I82" s="161"/>
      <c r="J82" s="162"/>
    </row>
    <row r="83" customFormat="false" ht="12.5" hidden="false" customHeight="false" outlineLevel="0" collapsed="false">
      <c r="F83" s="161"/>
      <c r="G83" s="161"/>
      <c r="H83" s="161"/>
      <c r="I83" s="161"/>
      <c r="J83" s="162"/>
    </row>
    <row r="84" customFormat="false" ht="12.5" hidden="false" customHeight="false" outlineLevel="0" collapsed="false">
      <c r="F84" s="161"/>
      <c r="G84" s="161"/>
      <c r="H84" s="161"/>
      <c r="I84" s="161"/>
      <c r="J84" s="162"/>
    </row>
  </sheetData>
  <mergeCells count="77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015625" defaultRowHeight="12.5" zeroHeight="false" outlineLevelRow="0" outlineLevelCol="0"/>
  <cols>
    <col collapsed="false" customWidth="true" hidden="false" outlineLevel="0" max="1" min="1" style="163" width="4.36"/>
    <col collapsed="false" customWidth="true" hidden="false" outlineLevel="0" max="2" min="2" style="163" width="14.45"/>
    <col collapsed="false" customWidth="true" hidden="false" outlineLevel="0" max="3" min="3" style="164" width="38.36"/>
    <col collapsed="false" customWidth="true" hidden="false" outlineLevel="0" max="4" min="4" style="163" width="4.55"/>
    <col collapsed="false" customWidth="true" hidden="false" outlineLevel="0" max="5" min="5" style="163" width="10.54"/>
    <col collapsed="false" customWidth="true" hidden="false" outlineLevel="0" max="6" min="6" style="163" width="9.91"/>
    <col collapsed="false" customWidth="true" hidden="false" outlineLevel="0" max="7" min="7" style="163" width="12.64"/>
    <col collapsed="false" customWidth="false" hidden="false" outlineLevel="0" max="1024" min="8" style="163" width="9.09"/>
  </cols>
  <sheetData>
    <row r="1" customFormat="false" ht="15.5" hidden="false" customHeight="false" outlineLevel="0" collapsed="false">
      <c r="A1" s="165" t="s">
        <v>116</v>
      </c>
      <c r="B1" s="165"/>
      <c r="C1" s="165"/>
      <c r="D1" s="165"/>
      <c r="E1" s="165"/>
      <c r="F1" s="165"/>
      <c r="G1" s="165"/>
    </row>
    <row r="2" customFormat="false" ht="24.9" hidden="false" customHeight="true" outlineLevel="0" collapsed="false">
      <c r="A2" s="166" t="s">
        <v>117</v>
      </c>
      <c r="B2" s="167"/>
      <c r="C2" s="168"/>
      <c r="D2" s="168"/>
      <c r="E2" s="168"/>
      <c r="F2" s="168"/>
      <c r="G2" s="168"/>
    </row>
    <row r="3" customFormat="false" ht="24.9" hidden="false" customHeight="true" outlineLevel="0" collapsed="false">
      <c r="A3" s="166" t="s">
        <v>118</v>
      </c>
      <c r="B3" s="167"/>
      <c r="C3" s="168"/>
      <c r="D3" s="168"/>
      <c r="E3" s="168"/>
      <c r="F3" s="168"/>
      <c r="G3" s="168"/>
    </row>
    <row r="4" customFormat="false" ht="24.9" hidden="false" customHeight="true" outlineLevel="0" collapsed="false">
      <c r="A4" s="166" t="s">
        <v>119</v>
      </c>
      <c r="B4" s="167"/>
      <c r="C4" s="168"/>
      <c r="D4" s="168"/>
      <c r="E4" s="168"/>
      <c r="F4" s="168"/>
      <c r="G4" s="168"/>
    </row>
    <row r="5" customFormat="false" ht="12.5" hidden="false" customHeight="false" outlineLevel="0" collapsed="false">
      <c r="B5" s="169"/>
      <c r="C5" s="170"/>
      <c r="D5" s="171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15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11.53515625" defaultRowHeight="12.8" zeroHeight="false" outlineLevelRow="1" outlineLevelCol="0"/>
  <cols>
    <col collapsed="false" customWidth="true" hidden="false" outlineLevel="0" max="1" min="1" style="0" width="4.63"/>
    <col collapsed="false" customWidth="true" hidden="false" outlineLevel="0" max="2" min="2" style="172" width="12.55"/>
    <col collapsed="false" customWidth="true" hidden="false" outlineLevel="0" max="3" min="3" style="172" width="55.44"/>
    <col collapsed="false" customWidth="true" hidden="false" outlineLevel="0" max="4" min="4" style="0" width="4.07"/>
    <col collapsed="false" customWidth="true" hidden="false" outlineLevel="0" max="6" min="5" style="0" width="9.91"/>
    <col collapsed="false" customWidth="true" hidden="false" outlineLevel="0" max="7" min="7" style="0" width="7.68"/>
  </cols>
  <sheetData>
    <row r="1" customFormat="false" ht="15" hidden="false" customHeight="false" outlineLevel="0" collapsed="false">
      <c r="A1" s="173" t="s">
        <v>116</v>
      </c>
      <c r="B1" s="173"/>
      <c r="C1" s="173"/>
      <c r="D1" s="173"/>
      <c r="E1" s="173"/>
      <c r="F1" s="173"/>
      <c r="G1" s="173"/>
    </row>
    <row r="2" customFormat="false" ht="12.8" hidden="false" customHeight="false" outlineLevel="0" collapsed="false">
      <c r="A2" s="166" t="s">
        <v>117</v>
      </c>
      <c r="B2" s="167" t="s">
        <v>5</v>
      </c>
      <c r="C2" s="174" t="s">
        <v>6</v>
      </c>
      <c r="D2" s="174"/>
      <c r="E2" s="174"/>
      <c r="F2" s="174"/>
      <c r="G2" s="174"/>
    </row>
    <row r="3" customFormat="false" ht="12.8" hidden="false" customHeight="false" outlineLevel="0" collapsed="false">
      <c r="A3" s="166" t="s">
        <v>118</v>
      </c>
      <c r="B3" s="167" t="s">
        <v>8</v>
      </c>
      <c r="C3" s="174" t="s">
        <v>9</v>
      </c>
      <c r="D3" s="174"/>
      <c r="E3" s="174"/>
      <c r="F3" s="174"/>
      <c r="G3" s="174"/>
    </row>
    <row r="4" customFormat="false" ht="12.8" hidden="false" customHeight="false" outlineLevel="0" collapsed="false">
      <c r="A4" s="175" t="s">
        <v>119</v>
      </c>
      <c r="B4" s="176" t="s">
        <v>11</v>
      </c>
      <c r="C4" s="177" t="s">
        <v>120</v>
      </c>
      <c r="D4" s="177"/>
      <c r="E4" s="177"/>
      <c r="F4" s="177"/>
      <c r="G4" s="177"/>
    </row>
    <row r="5" customFormat="false" ht="12.8" hidden="false" customHeight="false" outlineLevel="0" collapsed="false">
      <c r="D5" s="111"/>
    </row>
    <row r="6" customFormat="false" ht="12.8" hidden="false" customHeight="false" outlineLevel="0" collapsed="false">
      <c r="A6" s="178" t="s">
        <v>121</v>
      </c>
      <c r="B6" s="179" t="s">
        <v>122</v>
      </c>
      <c r="C6" s="179" t="s">
        <v>123</v>
      </c>
      <c r="D6" s="180" t="s">
        <v>124</v>
      </c>
      <c r="E6" s="178" t="s">
        <v>125</v>
      </c>
      <c r="F6" s="181" t="s">
        <v>126</v>
      </c>
      <c r="G6" s="178" t="s">
        <v>20</v>
      </c>
    </row>
    <row r="7" customFormat="false" ht="12.8" hidden="false" customHeight="false" outlineLevel="0" collapsed="false">
      <c r="A7" s="163"/>
      <c r="B7" s="169"/>
      <c r="C7" s="169"/>
      <c r="D7" s="171"/>
      <c r="E7" s="182"/>
      <c r="F7" s="183"/>
      <c r="G7" s="183"/>
    </row>
    <row r="8" customFormat="false" ht="12.8" hidden="false" customHeight="false" outlineLevel="0" collapsed="false">
      <c r="A8" s="184" t="s">
        <v>127</v>
      </c>
      <c r="B8" s="185" t="s">
        <v>53</v>
      </c>
      <c r="C8" s="186" t="s">
        <v>54</v>
      </c>
      <c r="D8" s="187"/>
      <c r="E8" s="188"/>
      <c r="F8" s="189"/>
      <c r="G8" s="189" t="n">
        <f aca="false">SUM(G9:G36)</f>
        <v>0</v>
      </c>
    </row>
    <row r="9" customFormat="false" ht="12.8" hidden="false" customHeight="false" outlineLevel="1" collapsed="false">
      <c r="A9" s="190" t="n">
        <v>1</v>
      </c>
      <c r="B9" s="191" t="s">
        <v>128</v>
      </c>
      <c r="C9" s="192" t="s">
        <v>129</v>
      </c>
      <c r="D9" s="193" t="s">
        <v>130</v>
      </c>
      <c r="E9" s="194" t="n">
        <v>8.97</v>
      </c>
      <c r="F9" s="195"/>
      <c r="G9" s="196" t="n">
        <f aca="false">ROUND(E9*F9,2)</f>
        <v>0</v>
      </c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</row>
    <row r="10" customFormat="false" ht="12.8" hidden="false" customHeight="false" outlineLevel="1" collapsed="false">
      <c r="A10" s="198"/>
      <c r="B10" s="199"/>
      <c r="C10" s="200" t="s">
        <v>131</v>
      </c>
      <c r="D10" s="201"/>
      <c r="E10" s="202" t="n">
        <v>8.97</v>
      </c>
      <c r="F10" s="203"/>
      <c r="G10" s="203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customFormat="false" ht="12.8" hidden="false" customHeight="false" outlineLevel="1" collapsed="false">
      <c r="A11" s="190" t="n">
        <v>2</v>
      </c>
      <c r="B11" s="191" t="s">
        <v>132</v>
      </c>
      <c r="C11" s="192" t="s">
        <v>133</v>
      </c>
      <c r="D11" s="193" t="s">
        <v>130</v>
      </c>
      <c r="E11" s="194" t="n">
        <v>6.5303</v>
      </c>
      <c r="F11" s="195"/>
      <c r="G11" s="196" t="n">
        <f aca="false">ROUND(E11*F11,2)</f>
        <v>0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</row>
    <row r="12" customFormat="false" ht="12.8" hidden="false" customHeight="false" outlineLevel="1" collapsed="false">
      <c r="A12" s="198"/>
      <c r="B12" s="199"/>
      <c r="C12" s="200" t="s">
        <v>134</v>
      </c>
      <c r="D12" s="201"/>
      <c r="E12" s="202"/>
      <c r="F12" s="203"/>
      <c r="G12" s="203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</row>
    <row r="13" customFormat="false" ht="12.8" hidden="false" customHeight="false" outlineLevel="1" collapsed="false">
      <c r="A13" s="198"/>
      <c r="B13" s="199"/>
      <c r="C13" s="200" t="s">
        <v>135</v>
      </c>
      <c r="D13" s="201"/>
      <c r="E13" s="202" t="n">
        <v>0.2184</v>
      </c>
      <c r="F13" s="203"/>
      <c r="G13" s="203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</row>
    <row r="14" customFormat="false" ht="12.8" hidden="false" customHeight="false" outlineLevel="1" collapsed="false">
      <c r="A14" s="198"/>
      <c r="B14" s="199"/>
      <c r="C14" s="200" t="s">
        <v>136</v>
      </c>
      <c r="D14" s="201"/>
      <c r="E14" s="202" t="n">
        <v>0.1267</v>
      </c>
      <c r="F14" s="203"/>
      <c r="G14" s="203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</row>
    <row r="15" customFormat="false" ht="12.8" hidden="false" customHeight="false" outlineLevel="1" collapsed="false">
      <c r="A15" s="198"/>
      <c r="B15" s="199"/>
      <c r="C15" s="200" t="s">
        <v>137</v>
      </c>
      <c r="D15" s="201"/>
      <c r="E15" s="202" t="n">
        <v>0.266</v>
      </c>
      <c r="F15" s="203"/>
      <c r="G15" s="203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</row>
    <row r="16" customFormat="false" ht="12.8" hidden="false" customHeight="false" outlineLevel="1" collapsed="false">
      <c r="A16" s="198"/>
      <c r="B16" s="199"/>
      <c r="C16" s="200" t="s">
        <v>138</v>
      </c>
      <c r="D16" s="201"/>
      <c r="E16" s="202" t="n">
        <v>3.4142</v>
      </c>
      <c r="F16" s="203"/>
      <c r="G16" s="203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</row>
    <row r="17" customFormat="false" ht="12.8" hidden="false" customHeight="false" outlineLevel="1" collapsed="false">
      <c r="A17" s="198"/>
      <c r="B17" s="199"/>
      <c r="C17" s="200" t="s">
        <v>139</v>
      </c>
      <c r="D17" s="201"/>
      <c r="E17" s="202" t="n">
        <v>1.7</v>
      </c>
      <c r="F17" s="203"/>
      <c r="G17" s="203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</row>
    <row r="18" customFormat="false" ht="12.8" hidden="false" customHeight="false" outlineLevel="1" collapsed="false">
      <c r="A18" s="198"/>
      <c r="B18" s="199"/>
      <c r="C18" s="200" t="s">
        <v>140</v>
      </c>
      <c r="D18" s="201"/>
      <c r="E18" s="202" t="n">
        <v>0.805</v>
      </c>
      <c r="F18" s="203"/>
      <c r="G18" s="203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</row>
    <row r="19" customFormat="false" ht="12.8" hidden="false" customHeight="false" outlineLevel="1" collapsed="false">
      <c r="A19" s="190" t="n">
        <v>3</v>
      </c>
      <c r="B19" s="191" t="s">
        <v>141</v>
      </c>
      <c r="C19" s="192" t="s">
        <v>142</v>
      </c>
      <c r="D19" s="193" t="s">
        <v>130</v>
      </c>
      <c r="E19" s="194" t="n">
        <v>6.5303</v>
      </c>
      <c r="F19" s="195"/>
      <c r="G19" s="196" t="n">
        <f aca="false">ROUND(E19*F19,2)</f>
        <v>0</v>
      </c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</row>
    <row r="20" customFormat="false" ht="12.8" hidden="false" customHeight="false" outlineLevel="1" collapsed="false">
      <c r="A20" s="198"/>
      <c r="B20" s="199"/>
      <c r="C20" s="200" t="s">
        <v>134</v>
      </c>
      <c r="D20" s="201"/>
      <c r="E20" s="202"/>
      <c r="F20" s="203"/>
      <c r="G20" s="203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</row>
    <row r="21" customFormat="false" ht="12.8" hidden="false" customHeight="false" outlineLevel="1" collapsed="false">
      <c r="A21" s="198"/>
      <c r="B21" s="199"/>
      <c r="C21" s="200" t="s">
        <v>135</v>
      </c>
      <c r="D21" s="201"/>
      <c r="E21" s="202" t="n">
        <v>0.2184</v>
      </c>
      <c r="F21" s="203"/>
      <c r="G21" s="203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</row>
    <row r="22" customFormat="false" ht="12.8" hidden="false" customHeight="false" outlineLevel="1" collapsed="false">
      <c r="A22" s="198"/>
      <c r="B22" s="199"/>
      <c r="C22" s="200" t="s">
        <v>136</v>
      </c>
      <c r="D22" s="201"/>
      <c r="E22" s="202" t="n">
        <v>0.1267</v>
      </c>
      <c r="F22" s="203"/>
      <c r="G22" s="203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</row>
    <row r="23" customFormat="false" ht="12.8" hidden="false" customHeight="false" outlineLevel="1" collapsed="false">
      <c r="A23" s="198"/>
      <c r="B23" s="199"/>
      <c r="C23" s="200" t="s">
        <v>137</v>
      </c>
      <c r="D23" s="201"/>
      <c r="E23" s="202" t="n">
        <v>0.266</v>
      </c>
      <c r="F23" s="203"/>
      <c r="G23" s="203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</row>
    <row r="24" customFormat="false" ht="12.8" hidden="false" customHeight="false" outlineLevel="1" collapsed="false">
      <c r="A24" s="198"/>
      <c r="B24" s="199"/>
      <c r="C24" s="200" t="s">
        <v>138</v>
      </c>
      <c r="D24" s="201"/>
      <c r="E24" s="202" t="n">
        <v>3.4142</v>
      </c>
      <c r="F24" s="203"/>
      <c r="G24" s="203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</row>
    <row r="25" customFormat="false" ht="12.8" hidden="false" customHeight="false" outlineLevel="1" collapsed="false">
      <c r="A25" s="198"/>
      <c r="B25" s="199"/>
      <c r="C25" s="200" t="s">
        <v>139</v>
      </c>
      <c r="D25" s="201"/>
      <c r="E25" s="202" t="n">
        <v>1.7</v>
      </c>
      <c r="F25" s="203"/>
      <c r="G25" s="203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</row>
    <row r="26" customFormat="false" ht="12.8" hidden="false" customHeight="false" outlineLevel="1" collapsed="false">
      <c r="A26" s="198"/>
      <c r="B26" s="199"/>
      <c r="C26" s="200" t="s">
        <v>140</v>
      </c>
      <c r="D26" s="201"/>
      <c r="E26" s="202" t="n">
        <v>0.805</v>
      </c>
      <c r="F26" s="203"/>
      <c r="G26" s="203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</row>
    <row r="27" customFormat="false" ht="12.8" hidden="false" customHeight="false" outlineLevel="1" collapsed="false">
      <c r="A27" s="190" t="n">
        <v>4</v>
      </c>
      <c r="B27" s="191" t="s">
        <v>143</v>
      </c>
      <c r="C27" s="192" t="s">
        <v>144</v>
      </c>
      <c r="D27" s="193" t="s">
        <v>130</v>
      </c>
      <c r="E27" s="194" t="n">
        <v>15.953</v>
      </c>
      <c r="F27" s="195"/>
      <c r="G27" s="196" t="n">
        <f aca="false">ROUND(E27*F27,2)</f>
        <v>0</v>
      </c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</row>
    <row r="28" customFormat="false" ht="12.8" hidden="false" customHeight="false" outlineLevel="1" collapsed="false">
      <c r="A28" s="198"/>
      <c r="B28" s="199"/>
      <c r="C28" s="200" t="s">
        <v>145</v>
      </c>
      <c r="D28" s="201"/>
      <c r="E28" s="202" t="n">
        <v>8.97</v>
      </c>
      <c r="F28" s="203"/>
      <c r="G28" s="203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</row>
    <row r="29" customFormat="false" ht="12.8" hidden="false" customHeight="false" outlineLevel="1" collapsed="false">
      <c r="A29" s="198"/>
      <c r="B29" s="199"/>
      <c r="C29" s="200" t="s">
        <v>146</v>
      </c>
      <c r="D29" s="201"/>
      <c r="E29" s="202" t="n">
        <v>3.139</v>
      </c>
      <c r="F29" s="203"/>
      <c r="G29" s="203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</row>
    <row r="30" customFormat="false" ht="12.8" hidden="false" customHeight="false" outlineLevel="1" collapsed="false">
      <c r="A30" s="198"/>
      <c r="B30" s="199"/>
      <c r="C30" s="200" t="s">
        <v>147</v>
      </c>
      <c r="D30" s="201"/>
      <c r="E30" s="202" t="n">
        <v>0.644</v>
      </c>
      <c r="F30" s="203"/>
      <c r="G30" s="203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</row>
    <row r="31" customFormat="false" ht="12.8" hidden="false" customHeight="false" outlineLevel="1" collapsed="false">
      <c r="A31" s="198"/>
      <c r="B31" s="199"/>
      <c r="C31" s="200" t="s">
        <v>148</v>
      </c>
      <c r="D31" s="201"/>
      <c r="E31" s="202" t="n">
        <v>3.2</v>
      </c>
      <c r="F31" s="203"/>
      <c r="G31" s="203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</row>
    <row r="32" customFormat="false" ht="12.8" hidden="false" customHeight="false" outlineLevel="1" collapsed="false">
      <c r="A32" s="190" t="n">
        <v>5</v>
      </c>
      <c r="B32" s="191" t="s">
        <v>149</v>
      </c>
      <c r="C32" s="192" t="s">
        <v>150</v>
      </c>
      <c r="D32" s="193" t="s">
        <v>151</v>
      </c>
      <c r="E32" s="194" t="n">
        <v>15.953</v>
      </c>
      <c r="F32" s="195"/>
      <c r="G32" s="196" t="n">
        <f aca="false">ROUND(E32*F32,2)</f>
        <v>0</v>
      </c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</row>
    <row r="33" customFormat="false" ht="12.8" hidden="false" customHeight="false" outlineLevel="1" collapsed="false">
      <c r="A33" s="198"/>
      <c r="B33" s="199"/>
      <c r="C33" s="200" t="s">
        <v>145</v>
      </c>
      <c r="D33" s="201"/>
      <c r="E33" s="202" t="n">
        <v>8.97</v>
      </c>
      <c r="F33" s="203"/>
      <c r="G33" s="203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</row>
    <row r="34" customFormat="false" ht="12.8" hidden="false" customHeight="false" outlineLevel="1" collapsed="false">
      <c r="A34" s="198"/>
      <c r="B34" s="199"/>
      <c r="C34" s="200" t="s">
        <v>146</v>
      </c>
      <c r="D34" s="201"/>
      <c r="E34" s="202" t="n">
        <v>3.139</v>
      </c>
      <c r="F34" s="203"/>
      <c r="G34" s="203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</row>
    <row r="35" customFormat="false" ht="12.8" hidden="false" customHeight="false" outlineLevel="1" collapsed="false">
      <c r="A35" s="198"/>
      <c r="B35" s="199"/>
      <c r="C35" s="200" t="s">
        <v>147</v>
      </c>
      <c r="D35" s="201"/>
      <c r="E35" s="202" t="n">
        <v>0.644</v>
      </c>
      <c r="F35" s="203"/>
      <c r="G35" s="203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</row>
    <row r="36" customFormat="false" ht="12.8" hidden="false" customHeight="false" outlineLevel="1" collapsed="false">
      <c r="A36" s="198"/>
      <c r="B36" s="199"/>
      <c r="C36" s="200" t="s">
        <v>148</v>
      </c>
      <c r="D36" s="201"/>
      <c r="E36" s="202" t="n">
        <v>3.2</v>
      </c>
      <c r="F36" s="203"/>
      <c r="G36" s="203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</row>
    <row r="37" customFormat="false" ht="12.8" hidden="false" customHeight="false" outlineLevel="0" collapsed="false">
      <c r="A37" s="184" t="s">
        <v>127</v>
      </c>
      <c r="B37" s="185" t="s">
        <v>55</v>
      </c>
      <c r="C37" s="186" t="s">
        <v>56</v>
      </c>
      <c r="D37" s="187"/>
      <c r="E37" s="188"/>
      <c r="F37" s="189"/>
      <c r="G37" s="189" t="n">
        <f aca="false">SUM(G38:G55)</f>
        <v>0</v>
      </c>
    </row>
    <row r="38" customFormat="false" ht="12.8" hidden="false" customHeight="false" outlineLevel="1" collapsed="false">
      <c r="A38" s="190" t="n">
        <v>6</v>
      </c>
      <c r="B38" s="191" t="s">
        <v>152</v>
      </c>
      <c r="C38" s="192" t="s">
        <v>153</v>
      </c>
      <c r="D38" s="193" t="s">
        <v>130</v>
      </c>
      <c r="E38" s="194" t="n">
        <v>0.6111</v>
      </c>
      <c r="F38" s="195"/>
      <c r="G38" s="196" t="n">
        <f aca="false">ROUND(E38*F38,2)</f>
        <v>0</v>
      </c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</row>
    <row r="39" customFormat="false" ht="12.8" hidden="false" customHeight="false" outlineLevel="1" collapsed="false">
      <c r="A39" s="198"/>
      <c r="B39" s="199"/>
      <c r="C39" s="200" t="s">
        <v>134</v>
      </c>
      <c r="D39" s="201"/>
      <c r="E39" s="202"/>
      <c r="F39" s="203"/>
      <c r="G39" s="203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</row>
    <row r="40" customFormat="false" ht="12.8" hidden="false" customHeight="false" outlineLevel="1" collapsed="false">
      <c r="A40" s="198"/>
      <c r="B40" s="199"/>
      <c r="C40" s="200" t="s">
        <v>135</v>
      </c>
      <c r="D40" s="201"/>
      <c r="E40" s="202" t="n">
        <v>0.2184</v>
      </c>
      <c r="F40" s="203"/>
      <c r="G40" s="203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</row>
    <row r="41" customFormat="false" ht="12.8" hidden="false" customHeight="false" outlineLevel="1" collapsed="false">
      <c r="A41" s="198"/>
      <c r="B41" s="199"/>
      <c r="C41" s="200" t="s">
        <v>136</v>
      </c>
      <c r="D41" s="201"/>
      <c r="E41" s="202" t="n">
        <v>0.1267</v>
      </c>
      <c r="F41" s="203"/>
      <c r="G41" s="203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</row>
    <row r="42" customFormat="false" ht="12.8" hidden="false" customHeight="false" outlineLevel="1" collapsed="false">
      <c r="A42" s="198"/>
      <c r="B42" s="199"/>
      <c r="C42" s="200" t="s">
        <v>137</v>
      </c>
      <c r="D42" s="201"/>
      <c r="E42" s="202" t="n">
        <v>0.266</v>
      </c>
      <c r="F42" s="203"/>
      <c r="G42" s="203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</row>
    <row r="43" customFormat="false" ht="12.8" hidden="false" customHeight="false" outlineLevel="1" collapsed="false">
      <c r="A43" s="190" t="n">
        <v>7</v>
      </c>
      <c r="B43" s="191" t="s">
        <v>154</v>
      </c>
      <c r="C43" s="192" t="s">
        <v>155</v>
      </c>
      <c r="D43" s="193" t="s">
        <v>130</v>
      </c>
      <c r="E43" s="194" t="n">
        <v>5.9192</v>
      </c>
      <c r="F43" s="195"/>
      <c r="G43" s="196" t="n">
        <f aca="false">ROUND(E43*F43,2)</f>
        <v>0</v>
      </c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</row>
    <row r="44" customFormat="false" ht="12.8" hidden="false" customHeight="false" outlineLevel="1" collapsed="false">
      <c r="A44" s="198"/>
      <c r="B44" s="199"/>
      <c r="C44" s="200" t="s">
        <v>138</v>
      </c>
      <c r="D44" s="201"/>
      <c r="E44" s="202" t="n">
        <v>3.4142</v>
      </c>
      <c r="F44" s="203"/>
      <c r="G44" s="203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</row>
    <row r="45" customFormat="false" ht="12.8" hidden="false" customHeight="false" outlineLevel="1" collapsed="false">
      <c r="A45" s="198"/>
      <c r="B45" s="199"/>
      <c r="C45" s="200" t="s">
        <v>139</v>
      </c>
      <c r="D45" s="201"/>
      <c r="E45" s="202" t="n">
        <v>1.7</v>
      </c>
      <c r="F45" s="203"/>
      <c r="G45" s="203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</row>
    <row r="46" customFormat="false" ht="12.8" hidden="false" customHeight="false" outlineLevel="1" collapsed="false">
      <c r="A46" s="198"/>
      <c r="B46" s="199"/>
      <c r="C46" s="200" t="s">
        <v>140</v>
      </c>
      <c r="D46" s="201"/>
      <c r="E46" s="202" t="n">
        <v>0.805</v>
      </c>
      <c r="F46" s="203"/>
      <c r="G46" s="203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</row>
    <row r="47" customFormat="false" ht="12.8" hidden="false" customHeight="false" outlineLevel="1" collapsed="false">
      <c r="A47" s="190" t="n">
        <v>8</v>
      </c>
      <c r="B47" s="191" t="s">
        <v>156</v>
      </c>
      <c r="C47" s="192" t="s">
        <v>157</v>
      </c>
      <c r="D47" s="193" t="s">
        <v>158</v>
      </c>
      <c r="E47" s="194" t="n">
        <v>5.238</v>
      </c>
      <c r="F47" s="195"/>
      <c r="G47" s="196" t="n">
        <f aca="false">ROUND(E47*F47,2)</f>
        <v>0</v>
      </c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</row>
    <row r="48" customFormat="false" ht="12.8" hidden="false" customHeight="false" outlineLevel="1" collapsed="false">
      <c r="A48" s="198"/>
      <c r="B48" s="199"/>
      <c r="C48" s="200" t="s">
        <v>159</v>
      </c>
      <c r="D48" s="201"/>
      <c r="E48" s="202" t="n">
        <v>1.332</v>
      </c>
      <c r="F48" s="203"/>
      <c r="G48" s="203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</row>
    <row r="49" customFormat="false" ht="12.8" hidden="false" customHeight="false" outlineLevel="1" collapsed="false">
      <c r="A49" s="198"/>
      <c r="B49" s="199"/>
      <c r="C49" s="200" t="s">
        <v>160</v>
      </c>
      <c r="D49" s="201"/>
      <c r="E49" s="202" t="n">
        <v>2.64</v>
      </c>
      <c r="F49" s="203"/>
      <c r="G49" s="203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</row>
    <row r="50" customFormat="false" ht="12.8" hidden="false" customHeight="false" outlineLevel="1" collapsed="false">
      <c r="A50" s="198"/>
      <c r="B50" s="199"/>
      <c r="C50" s="200" t="s">
        <v>161</v>
      </c>
      <c r="D50" s="201"/>
      <c r="E50" s="202" t="n">
        <v>1.266</v>
      </c>
      <c r="F50" s="203"/>
      <c r="G50" s="203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</row>
    <row r="51" customFormat="false" ht="12.8" hidden="false" customHeight="false" outlineLevel="1" collapsed="false">
      <c r="A51" s="190" t="n">
        <v>9</v>
      </c>
      <c r="B51" s="191" t="s">
        <v>162</v>
      </c>
      <c r="C51" s="192" t="s">
        <v>163</v>
      </c>
      <c r="D51" s="193" t="s">
        <v>158</v>
      </c>
      <c r="E51" s="194" t="n">
        <v>5.238</v>
      </c>
      <c r="F51" s="195"/>
      <c r="G51" s="196" t="n">
        <f aca="false">ROUND(E51*F51,2)</f>
        <v>0</v>
      </c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</row>
    <row r="52" customFormat="false" ht="12.8" hidden="false" customHeight="false" outlineLevel="1" collapsed="false">
      <c r="A52" s="198"/>
      <c r="B52" s="199"/>
      <c r="C52" s="200" t="s">
        <v>159</v>
      </c>
      <c r="D52" s="201"/>
      <c r="E52" s="202" t="n">
        <v>1.332</v>
      </c>
      <c r="F52" s="203"/>
      <c r="G52" s="203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</row>
    <row r="53" customFormat="false" ht="12.8" hidden="false" customHeight="false" outlineLevel="1" collapsed="false">
      <c r="A53" s="198"/>
      <c r="B53" s="199"/>
      <c r="C53" s="200" t="s">
        <v>160</v>
      </c>
      <c r="D53" s="201"/>
      <c r="E53" s="202" t="n">
        <v>2.64</v>
      </c>
      <c r="F53" s="203"/>
      <c r="G53" s="203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</row>
    <row r="54" customFormat="false" ht="12.8" hidden="false" customHeight="false" outlineLevel="1" collapsed="false">
      <c r="A54" s="198"/>
      <c r="B54" s="199"/>
      <c r="C54" s="200" t="s">
        <v>161</v>
      </c>
      <c r="D54" s="201"/>
      <c r="E54" s="202" t="n">
        <v>1.266</v>
      </c>
      <c r="F54" s="203"/>
      <c r="G54" s="203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</row>
    <row r="55" customFormat="false" ht="12.8" hidden="false" customHeight="false" outlineLevel="1" collapsed="false">
      <c r="A55" s="190" t="n">
        <v>10</v>
      </c>
      <c r="B55" s="191" t="s">
        <v>164</v>
      </c>
      <c r="C55" s="192" t="s">
        <v>165</v>
      </c>
      <c r="D55" s="193" t="s">
        <v>151</v>
      </c>
      <c r="E55" s="194" t="n">
        <v>0.41434</v>
      </c>
      <c r="F55" s="195"/>
      <c r="G55" s="196" t="n">
        <f aca="false">ROUND(E55*F55,2)</f>
        <v>0</v>
      </c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</row>
    <row r="56" customFormat="false" ht="12.8" hidden="false" customHeight="false" outlineLevel="1" collapsed="false">
      <c r="A56" s="198"/>
      <c r="B56" s="199"/>
      <c r="C56" s="204" t="s">
        <v>166</v>
      </c>
      <c r="D56" s="205"/>
      <c r="E56" s="206"/>
      <c r="F56" s="203"/>
      <c r="G56" s="203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</row>
    <row r="57" customFormat="false" ht="12.8" hidden="false" customHeight="false" outlineLevel="1" collapsed="false">
      <c r="A57" s="198"/>
      <c r="B57" s="199"/>
      <c r="C57" s="204" t="s">
        <v>167</v>
      </c>
      <c r="D57" s="205"/>
      <c r="E57" s="206" t="n">
        <v>3.4142</v>
      </c>
      <c r="F57" s="203"/>
      <c r="G57" s="203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</row>
    <row r="58" customFormat="false" ht="12.8" hidden="false" customHeight="false" outlineLevel="1" collapsed="false">
      <c r="A58" s="198"/>
      <c r="B58" s="199"/>
      <c r="C58" s="204" t="s">
        <v>168</v>
      </c>
      <c r="D58" s="205"/>
      <c r="E58" s="206" t="n">
        <v>1.7</v>
      </c>
      <c r="F58" s="203"/>
      <c r="G58" s="203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</row>
    <row r="59" customFormat="false" ht="12.8" hidden="false" customHeight="false" outlineLevel="1" collapsed="false">
      <c r="A59" s="198"/>
      <c r="B59" s="199"/>
      <c r="C59" s="204" t="s">
        <v>169</v>
      </c>
      <c r="D59" s="205"/>
      <c r="E59" s="206" t="n">
        <v>0.805</v>
      </c>
      <c r="F59" s="203"/>
      <c r="G59" s="203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</row>
    <row r="60" customFormat="false" ht="12.8" hidden="false" customHeight="false" outlineLevel="1" collapsed="false">
      <c r="A60" s="198"/>
      <c r="B60" s="199"/>
      <c r="C60" s="207" t="s">
        <v>170</v>
      </c>
      <c r="D60" s="208"/>
      <c r="E60" s="209" t="n">
        <v>5.9192</v>
      </c>
      <c r="F60" s="203"/>
      <c r="G60" s="203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</row>
    <row r="61" customFormat="false" ht="12.8" hidden="false" customHeight="false" outlineLevel="1" collapsed="false">
      <c r="A61" s="198"/>
      <c r="B61" s="199"/>
      <c r="C61" s="204" t="s">
        <v>171</v>
      </c>
      <c r="D61" s="205"/>
      <c r="E61" s="206"/>
      <c r="F61" s="203"/>
      <c r="G61" s="203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</row>
    <row r="62" customFormat="false" ht="12.8" hidden="false" customHeight="false" outlineLevel="1" collapsed="false">
      <c r="A62" s="198"/>
      <c r="B62" s="199"/>
      <c r="C62" s="200" t="s">
        <v>172</v>
      </c>
      <c r="D62" s="201"/>
      <c r="E62" s="202" t="n">
        <v>0.41434</v>
      </c>
      <c r="F62" s="203"/>
      <c r="G62" s="203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</row>
    <row r="63" customFormat="false" ht="12.8" hidden="false" customHeight="false" outlineLevel="0" collapsed="false">
      <c r="A63" s="184" t="s">
        <v>127</v>
      </c>
      <c r="B63" s="185" t="s">
        <v>57</v>
      </c>
      <c r="C63" s="186" t="s">
        <v>58</v>
      </c>
      <c r="D63" s="187"/>
      <c r="E63" s="188"/>
      <c r="F63" s="189"/>
      <c r="G63" s="189" t="n">
        <f aca="false">SUM(G64:G78)</f>
        <v>0</v>
      </c>
    </row>
    <row r="64" customFormat="false" ht="12.8" hidden="false" customHeight="false" outlineLevel="1" collapsed="false">
      <c r="A64" s="190" t="n">
        <v>11</v>
      </c>
      <c r="B64" s="191" t="s">
        <v>173</v>
      </c>
      <c r="C64" s="192" t="s">
        <v>174</v>
      </c>
      <c r="D64" s="193" t="s">
        <v>158</v>
      </c>
      <c r="E64" s="194" t="n">
        <v>37.1756</v>
      </c>
      <c r="F64" s="195"/>
      <c r="G64" s="196" t="n">
        <f aca="false">ROUND(E64*F64,2)</f>
        <v>0</v>
      </c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</row>
    <row r="65" customFormat="false" ht="12.8" hidden="false" customHeight="false" outlineLevel="1" collapsed="false">
      <c r="A65" s="198"/>
      <c r="B65" s="199"/>
      <c r="C65" s="200" t="s">
        <v>175</v>
      </c>
      <c r="D65" s="201"/>
      <c r="E65" s="202" t="n">
        <v>24.0114</v>
      </c>
      <c r="F65" s="203"/>
      <c r="G65" s="203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</row>
    <row r="66" customFormat="false" ht="12.8" hidden="false" customHeight="false" outlineLevel="1" collapsed="false">
      <c r="A66" s="198"/>
      <c r="B66" s="199"/>
      <c r="C66" s="200" t="s">
        <v>176</v>
      </c>
      <c r="D66" s="201"/>
      <c r="E66" s="202" t="n">
        <v>13.1642</v>
      </c>
      <c r="F66" s="203"/>
      <c r="G66" s="203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</row>
    <row r="67" customFormat="false" ht="19.4" hidden="false" customHeight="false" outlineLevel="1" collapsed="false">
      <c r="A67" s="190" t="n">
        <v>12</v>
      </c>
      <c r="B67" s="191" t="s">
        <v>177</v>
      </c>
      <c r="C67" s="192" t="s">
        <v>178</v>
      </c>
      <c r="D67" s="193" t="s">
        <v>158</v>
      </c>
      <c r="E67" s="194" t="n">
        <v>107.769</v>
      </c>
      <c r="F67" s="195"/>
      <c r="G67" s="196" t="n">
        <f aca="false">ROUND(E67*F67,2)</f>
        <v>0</v>
      </c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</row>
    <row r="68" customFormat="false" ht="12.8" hidden="false" customHeight="false" outlineLevel="1" collapsed="false">
      <c r="A68" s="198"/>
      <c r="B68" s="199"/>
      <c r="C68" s="200" t="s">
        <v>179</v>
      </c>
      <c r="D68" s="201"/>
      <c r="E68" s="202" t="n">
        <v>120.169</v>
      </c>
      <c r="F68" s="203"/>
      <c r="G68" s="203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</row>
    <row r="69" customFormat="false" ht="12.8" hidden="false" customHeight="false" outlineLevel="1" collapsed="false">
      <c r="A69" s="198"/>
      <c r="B69" s="199"/>
      <c r="C69" s="200" t="s">
        <v>180</v>
      </c>
      <c r="D69" s="201"/>
      <c r="E69" s="202" t="n">
        <v>-12.4</v>
      </c>
      <c r="F69" s="203"/>
      <c r="G69" s="203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</row>
    <row r="70" customFormat="false" ht="19.4" hidden="false" customHeight="false" outlineLevel="1" collapsed="false">
      <c r="A70" s="190" t="n">
        <v>13</v>
      </c>
      <c r="B70" s="191" t="s">
        <v>181</v>
      </c>
      <c r="C70" s="192" t="s">
        <v>182</v>
      </c>
      <c r="D70" s="193" t="s">
        <v>158</v>
      </c>
      <c r="E70" s="194" t="n">
        <v>155.982</v>
      </c>
      <c r="F70" s="195"/>
      <c r="G70" s="196" t="n">
        <f aca="false">ROUND(E70*F70,2)</f>
        <v>0</v>
      </c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</row>
    <row r="71" customFormat="false" ht="12.8" hidden="false" customHeight="false" outlineLevel="1" collapsed="false">
      <c r="A71" s="198"/>
      <c r="B71" s="199"/>
      <c r="C71" s="200" t="s">
        <v>183</v>
      </c>
      <c r="D71" s="201"/>
      <c r="E71" s="202" t="n">
        <v>169.952</v>
      </c>
      <c r="F71" s="203"/>
      <c r="G71" s="203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</row>
    <row r="72" customFormat="false" ht="12.8" hidden="false" customHeight="false" outlineLevel="1" collapsed="false">
      <c r="A72" s="198"/>
      <c r="B72" s="199"/>
      <c r="C72" s="200" t="s">
        <v>184</v>
      </c>
      <c r="D72" s="201"/>
      <c r="E72" s="202" t="n">
        <v>-23.23</v>
      </c>
      <c r="F72" s="203"/>
      <c r="G72" s="203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</row>
    <row r="73" customFormat="false" ht="12.8" hidden="false" customHeight="false" outlineLevel="1" collapsed="false">
      <c r="A73" s="198"/>
      <c r="B73" s="199"/>
      <c r="C73" s="200" t="s">
        <v>185</v>
      </c>
      <c r="D73" s="201"/>
      <c r="E73" s="202" t="n">
        <v>9.26</v>
      </c>
      <c r="F73" s="203"/>
      <c r="G73" s="203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</row>
    <row r="74" customFormat="false" ht="19.4" hidden="false" customHeight="false" outlineLevel="1" collapsed="false">
      <c r="A74" s="190" t="n">
        <v>14</v>
      </c>
      <c r="B74" s="191" t="s">
        <v>186</v>
      </c>
      <c r="C74" s="192" t="s">
        <v>187</v>
      </c>
      <c r="D74" s="193" t="s">
        <v>158</v>
      </c>
      <c r="E74" s="194" t="n">
        <v>98.62</v>
      </c>
      <c r="F74" s="195"/>
      <c r="G74" s="196" t="n">
        <f aca="false">ROUND(E74*F74,2)</f>
        <v>0</v>
      </c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</row>
    <row r="75" customFormat="false" ht="12.8" hidden="false" customHeight="false" outlineLevel="1" collapsed="false">
      <c r="A75" s="198"/>
      <c r="B75" s="199"/>
      <c r="C75" s="200" t="s">
        <v>188</v>
      </c>
      <c r="D75" s="201"/>
      <c r="E75" s="202" t="n">
        <v>98.62</v>
      </c>
      <c r="F75" s="203"/>
      <c r="G75" s="203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</row>
    <row r="76" customFormat="false" ht="19.4" hidden="false" customHeight="false" outlineLevel="1" collapsed="false">
      <c r="A76" s="190" t="n">
        <v>15</v>
      </c>
      <c r="B76" s="191" t="s">
        <v>189</v>
      </c>
      <c r="C76" s="192" t="s">
        <v>190</v>
      </c>
      <c r="D76" s="193" t="s">
        <v>191</v>
      </c>
      <c r="E76" s="194" t="n">
        <v>7</v>
      </c>
      <c r="F76" s="195"/>
      <c r="G76" s="196" t="n">
        <f aca="false">ROUND(E76*F76,2)</f>
        <v>0</v>
      </c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</row>
    <row r="77" customFormat="false" ht="12.8" hidden="false" customHeight="false" outlineLevel="1" collapsed="false">
      <c r="A77" s="198"/>
      <c r="B77" s="199"/>
      <c r="C77" s="200" t="s">
        <v>192</v>
      </c>
      <c r="D77" s="201"/>
      <c r="E77" s="202" t="n">
        <v>7</v>
      </c>
      <c r="F77" s="203"/>
      <c r="G77" s="203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</row>
    <row r="78" customFormat="false" ht="12.8" hidden="false" customHeight="false" outlineLevel="1" collapsed="false">
      <c r="A78" s="190" t="n">
        <v>16</v>
      </c>
      <c r="B78" s="191" t="s">
        <v>193</v>
      </c>
      <c r="C78" s="192" t="s">
        <v>194</v>
      </c>
      <c r="D78" s="193" t="s">
        <v>191</v>
      </c>
      <c r="E78" s="194" t="n">
        <v>15.4</v>
      </c>
      <c r="F78" s="195"/>
      <c r="G78" s="196" t="n">
        <f aca="false">ROUND(E78*F78,2)</f>
        <v>0</v>
      </c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</row>
    <row r="79" customFormat="false" ht="12.8" hidden="false" customHeight="false" outlineLevel="1" collapsed="false">
      <c r="A79" s="198"/>
      <c r="B79" s="199"/>
      <c r="C79" s="200" t="s">
        <v>195</v>
      </c>
      <c r="D79" s="201"/>
      <c r="E79" s="202" t="n">
        <v>15.4</v>
      </c>
      <c r="F79" s="203"/>
      <c r="G79" s="203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</row>
    <row r="80" customFormat="false" ht="12.8" hidden="false" customHeight="false" outlineLevel="0" collapsed="false">
      <c r="A80" s="184" t="s">
        <v>127</v>
      </c>
      <c r="B80" s="185" t="s">
        <v>59</v>
      </c>
      <c r="C80" s="186" t="s">
        <v>60</v>
      </c>
      <c r="D80" s="187"/>
      <c r="E80" s="188"/>
      <c r="F80" s="189"/>
      <c r="G80" s="189" t="n">
        <f aca="false">SUM(G81:G93)</f>
        <v>0</v>
      </c>
    </row>
    <row r="81" customFormat="false" ht="12.8" hidden="false" customHeight="false" outlineLevel="1" collapsed="false">
      <c r="A81" s="190" t="n">
        <v>17</v>
      </c>
      <c r="B81" s="191" t="s">
        <v>196</v>
      </c>
      <c r="C81" s="192" t="s">
        <v>197</v>
      </c>
      <c r="D81" s="193" t="s">
        <v>158</v>
      </c>
      <c r="E81" s="194" t="n">
        <v>14</v>
      </c>
      <c r="F81" s="195"/>
      <c r="G81" s="196" t="n">
        <f aca="false">ROUND(E81*F81,2)</f>
        <v>0</v>
      </c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</row>
    <row r="82" customFormat="false" ht="12.8" hidden="false" customHeight="false" outlineLevel="1" collapsed="false">
      <c r="A82" s="198"/>
      <c r="B82" s="199"/>
      <c r="C82" s="200" t="s">
        <v>198</v>
      </c>
      <c r="D82" s="201"/>
      <c r="E82" s="202" t="n">
        <v>3</v>
      </c>
      <c r="F82" s="203"/>
      <c r="G82" s="203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</row>
    <row r="83" customFormat="false" ht="12.8" hidden="false" customHeight="false" outlineLevel="1" collapsed="false">
      <c r="A83" s="198"/>
      <c r="B83" s="199"/>
      <c r="C83" s="200" t="s">
        <v>199</v>
      </c>
      <c r="D83" s="201"/>
      <c r="E83" s="202" t="n">
        <v>11</v>
      </c>
      <c r="F83" s="203"/>
      <c r="G83" s="203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</row>
    <row r="84" customFormat="false" ht="12.8" hidden="false" customHeight="false" outlineLevel="1" collapsed="false">
      <c r="A84" s="190" t="n">
        <v>18</v>
      </c>
      <c r="B84" s="191" t="s">
        <v>200</v>
      </c>
      <c r="C84" s="192" t="s">
        <v>201</v>
      </c>
      <c r="D84" s="193" t="s">
        <v>130</v>
      </c>
      <c r="E84" s="194" t="n">
        <v>1.65963</v>
      </c>
      <c r="F84" s="195"/>
      <c r="G84" s="196" t="n">
        <f aca="false">ROUND(E84*F84,2)</f>
        <v>0</v>
      </c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</row>
    <row r="85" customFormat="false" ht="12.8" hidden="false" customHeight="false" outlineLevel="1" collapsed="false">
      <c r="A85" s="198"/>
      <c r="B85" s="199"/>
      <c r="C85" s="200" t="s">
        <v>202</v>
      </c>
      <c r="D85" s="201"/>
      <c r="E85" s="202" t="n">
        <v>1.07194</v>
      </c>
      <c r="F85" s="203"/>
      <c r="G85" s="203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</row>
    <row r="86" customFormat="false" ht="12.8" hidden="false" customHeight="false" outlineLevel="1" collapsed="false">
      <c r="A86" s="198"/>
      <c r="B86" s="199"/>
      <c r="C86" s="200" t="s">
        <v>203</v>
      </c>
      <c r="D86" s="201"/>
      <c r="E86" s="202" t="n">
        <v>0.58769</v>
      </c>
      <c r="F86" s="203"/>
      <c r="G86" s="203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</row>
    <row r="87" customFormat="false" ht="12.8" hidden="false" customHeight="false" outlineLevel="1" collapsed="false">
      <c r="A87" s="190" t="n">
        <v>19</v>
      </c>
      <c r="B87" s="191" t="s">
        <v>204</v>
      </c>
      <c r="C87" s="192" t="s">
        <v>205</v>
      </c>
      <c r="D87" s="193" t="s">
        <v>158</v>
      </c>
      <c r="E87" s="194" t="n">
        <v>13.277</v>
      </c>
      <c r="F87" s="195"/>
      <c r="G87" s="196" t="n">
        <f aca="false">ROUND(E87*F87,2)</f>
        <v>0</v>
      </c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</row>
    <row r="88" customFormat="false" ht="12.8" hidden="false" customHeight="false" outlineLevel="1" collapsed="false">
      <c r="A88" s="198"/>
      <c r="B88" s="199"/>
      <c r="C88" s="200" t="s">
        <v>206</v>
      </c>
      <c r="D88" s="201"/>
      <c r="E88" s="202" t="n">
        <v>8.5755</v>
      </c>
      <c r="F88" s="203"/>
      <c r="G88" s="203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</row>
    <row r="89" customFormat="false" ht="12.8" hidden="false" customHeight="false" outlineLevel="1" collapsed="false">
      <c r="A89" s="198"/>
      <c r="B89" s="199"/>
      <c r="C89" s="200" t="s">
        <v>207</v>
      </c>
      <c r="D89" s="201"/>
      <c r="E89" s="202" t="n">
        <v>4.7015</v>
      </c>
      <c r="F89" s="203"/>
      <c r="G89" s="203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</row>
    <row r="90" customFormat="false" ht="12.8" hidden="false" customHeight="false" outlineLevel="1" collapsed="false">
      <c r="A90" s="190" t="n">
        <v>20</v>
      </c>
      <c r="B90" s="191" t="s">
        <v>208</v>
      </c>
      <c r="C90" s="192" t="s">
        <v>209</v>
      </c>
      <c r="D90" s="193" t="s">
        <v>158</v>
      </c>
      <c r="E90" s="194" t="n">
        <v>13.277</v>
      </c>
      <c r="F90" s="195"/>
      <c r="G90" s="196" t="n">
        <f aca="false">ROUND(E90*F90,2)</f>
        <v>0</v>
      </c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</row>
    <row r="91" customFormat="false" ht="12.8" hidden="false" customHeight="false" outlineLevel="1" collapsed="false">
      <c r="A91" s="198"/>
      <c r="B91" s="199"/>
      <c r="C91" s="200" t="s">
        <v>206</v>
      </c>
      <c r="D91" s="201"/>
      <c r="E91" s="202" t="n">
        <v>8.5755</v>
      </c>
      <c r="F91" s="203"/>
      <c r="G91" s="203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</row>
    <row r="92" customFormat="false" ht="12.8" hidden="false" customHeight="false" outlineLevel="1" collapsed="false">
      <c r="A92" s="198"/>
      <c r="B92" s="199"/>
      <c r="C92" s="200" t="s">
        <v>207</v>
      </c>
      <c r="D92" s="201"/>
      <c r="E92" s="202" t="n">
        <v>4.7015</v>
      </c>
      <c r="F92" s="203"/>
      <c r="G92" s="203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</row>
    <row r="93" customFormat="false" ht="12.8" hidden="false" customHeight="false" outlineLevel="1" collapsed="false">
      <c r="A93" s="190" t="n">
        <v>21</v>
      </c>
      <c r="B93" s="191" t="s">
        <v>210</v>
      </c>
      <c r="C93" s="192" t="s">
        <v>211</v>
      </c>
      <c r="D93" s="193" t="s">
        <v>151</v>
      </c>
      <c r="E93" s="194" t="n">
        <v>0.16596</v>
      </c>
      <c r="F93" s="195"/>
      <c r="G93" s="196" t="n">
        <f aca="false">ROUND(E93*F93,2)</f>
        <v>0</v>
      </c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</row>
    <row r="94" customFormat="false" ht="12.8" hidden="false" customHeight="false" outlineLevel="1" collapsed="false">
      <c r="A94" s="198"/>
      <c r="B94" s="199"/>
      <c r="C94" s="200" t="s">
        <v>212</v>
      </c>
      <c r="D94" s="201"/>
      <c r="E94" s="202" t="n">
        <v>0.10719</v>
      </c>
      <c r="F94" s="203"/>
      <c r="G94" s="203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</row>
    <row r="95" customFormat="false" ht="12.8" hidden="false" customHeight="false" outlineLevel="1" collapsed="false">
      <c r="A95" s="198"/>
      <c r="B95" s="199"/>
      <c r="C95" s="200" t="s">
        <v>213</v>
      </c>
      <c r="D95" s="201"/>
      <c r="E95" s="202" t="n">
        <v>0.05877</v>
      </c>
      <c r="F95" s="203"/>
      <c r="G95" s="203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</row>
    <row r="96" customFormat="false" ht="12.8" hidden="false" customHeight="false" outlineLevel="0" collapsed="false">
      <c r="A96" s="184" t="s">
        <v>127</v>
      </c>
      <c r="B96" s="185" t="s">
        <v>61</v>
      </c>
      <c r="C96" s="186" t="s">
        <v>62</v>
      </c>
      <c r="D96" s="187"/>
      <c r="E96" s="188"/>
      <c r="F96" s="189"/>
      <c r="G96" s="189" t="n">
        <f aca="false">SUM(G97:G103)</f>
        <v>0</v>
      </c>
    </row>
    <row r="97" customFormat="false" ht="12.8" hidden="false" customHeight="false" outlineLevel="1" collapsed="false">
      <c r="A97" s="190" t="n">
        <v>22</v>
      </c>
      <c r="B97" s="191" t="s">
        <v>214</v>
      </c>
      <c r="C97" s="192" t="s">
        <v>215</v>
      </c>
      <c r="D97" s="193" t="s">
        <v>158</v>
      </c>
      <c r="E97" s="194" t="n">
        <v>35.88</v>
      </c>
      <c r="F97" s="195"/>
      <c r="G97" s="196" t="n">
        <f aca="false">ROUND(E97*F97,2)</f>
        <v>0</v>
      </c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</row>
    <row r="98" customFormat="false" ht="12.8" hidden="false" customHeight="false" outlineLevel="1" collapsed="false">
      <c r="A98" s="198"/>
      <c r="B98" s="199"/>
      <c r="C98" s="200" t="s">
        <v>216</v>
      </c>
      <c r="D98" s="201"/>
      <c r="E98" s="202" t="n">
        <v>35.88</v>
      </c>
      <c r="F98" s="203"/>
      <c r="G98" s="203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</row>
    <row r="99" customFormat="false" ht="12.8" hidden="false" customHeight="false" outlineLevel="1" collapsed="false">
      <c r="A99" s="190" t="n">
        <v>23</v>
      </c>
      <c r="B99" s="191" t="s">
        <v>217</v>
      </c>
      <c r="C99" s="192" t="s">
        <v>218</v>
      </c>
      <c r="D99" s="193" t="s">
        <v>158</v>
      </c>
      <c r="E99" s="194" t="n">
        <v>35.88</v>
      </c>
      <c r="F99" s="195"/>
      <c r="G99" s="196" t="n">
        <f aca="false">ROUND(E99*F99,2)</f>
        <v>0</v>
      </c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</row>
    <row r="100" customFormat="false" ht="12.8" hidden="false" customHeight="false" outlineLevel="1" collapsed="false">
      <c r="A100" s="198"/>
      <c r="B100" s="199"/>
      <c r="C100" s="200" t="s">
        <v>216</v>
      </c>
      <c r="D100" s="201"/>
      <c r="E100" s="202" t="n">
        <v>35.88</v>
      </c>
      <c r="F100" s="203"/>
      <c r="G100" s="203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</row>
    <row r="101" customFormat="false" ht="12.8" hidden="false" customHeight="false" outlineLevel="1" collapsed="false">
      <c r="A101" s="190" t="n">
        <v>24</v>
      </c>
      <c r="B101" s="191" t="s">
        <v>219</v>
      </c>
      <c r="C101" s="192" t="s">
        <v>220</v>
      </c>
      <c r="D101" s="193" t="s">
        <v>191</v>
      </c>
      <c r="E101" s="194" t="n">
        <v>10</v>
      </c>
      <c r="F101" s="195"/>
      <c r="G101" s="196" t="n">
        <f aca="false">ROUND(E101*F101,2)</f>
        <v>0</v>
      </c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</row>
    <row r="102" customFormat="false" ht="12.8" hidden="false" customHeight="false" outlineLevel="1" collapsed="false">
      <c r="A102" s="198"/>
      <c r="B102" s="199"/>
      <c r="C102" s="200" t="s">
        <v>221</v>
      </c>
      <c r="D102" s="201"/>
      <c r="E102" s="202" t="n">
        <v>10</v>
      </c>
      <c r="F102" s="203"/>
      <c r="G102" s="203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</row>
    <row r="103" customFormat="false" ht="12.8" hidden="false" customHeight="false" outlineLevel="1" collapsed="false">
      <c r="A103" s="190" t="n">
        <v>25</v>
      </c>
      <c r="B103" s="191" t="s">
        <v>222</v>
      </c>
      <c r="C103" s="192" t="s">
        <v>223</v>
      </c>
      <c r="D103" s="193" t="s">
        <v>158</v>
      </c>
      <c r="E103" s="194" t="n">
        <v>37.674</v>
      </c>
      <c r="F103" s="195"/>
      <c r="G103" s="196" t="n">
        <f aca="false">ROUND(E103*F103,2)</f>
        <v>0</v>
      </c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</row>
    <row r="104" customFormat="false" ht="12.8" hidden="false" customHeight="false" outlineLevel="1" collapsed="false">
      <c r="A104" s="198"/>
      <c r="B104" s="199"/>
      <c r="C104" s="200" t="s">
        <v>224</v>
      </c>
      <c r="D104" s="201"/>
      <c r="E104" s="202" t="n">
        <v>37.674</v>
      </c>
      <c r="F104" s="203"/>
      <c r="G104" s="203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</row>
    <row r="105" customFormat="false" ht="12.8" hidden="false" customHeight="false" outlineLevel="0" collapsed="false">
      <c r="A105" s="184" t="s">
        <v>127</v>
      </c>
      <c r="B105" s="185" t="s">
        <v>63</v>
      </c>
      <c r="C105" s="186" t="s">
        <v>64</v>
      </c>
      <c r="D105" s="187"/>
      <c r="E105" s="188"/>
      <c r="F105" s="189"/>
      <c r="G105" s="189" t="n">
        <f aca="false">SUM(G106:G119)</f>
        <v>0</v>
      </c>
    </row>
    <row r="106" customFormat="false" ht="19.4" hidden="false" customHeight="false" outlineLevel="1" collapsed="false">
      <c r="A106" s="190" t="n">
        <v>26</v>
      </c>
      <c r="B106" s="191" t="s">
        <v>225</v>
      </c>
      <c r="C106" s="192" t="s">
        <v>226</v>
      </c>
      <c r="D106" s="193" t="s">
        <v>158</v>
      </c>
      <c r="E106" s="194" t="n">
        <v>48.0051</v>
      </c>
      <c r="F106" s="195"/>
      <c r="G106" s="196" t="n">
        <f aca="false">ROUND(E106*F106,2)</f>
        <v>0</v>
      </c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</row>
    <row r="107" customFormat="false" ht="12.8" hidden="false" customHeight="false" outlineLevel="1" collapsed="false">
      <c r="A107" s="198"/>
      <c r="B107" s="199"/>
      <c r="C107" s="200" t="s">
        <v>227</v>
      </c>
      <c r="D107" s="201"/>
      <c r="E107" s="202" t="n">
        <v>48.0051</v>
      </c>
      <c r="F107" s="203"/>
      <c r="G107" s="203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</row>
    <row r="108" customFormat="false" ht="19.4" hidden="false" customHeight="false" outlineLevel="1" collapsed="false">
      <c r="A108" s="190" t="n">
        <v>27</v>
      </c>
      <c r="B108" s="191" t="s">
        <v>228</v>
      </c>
      <c r="C108" s="192" t="s">
        <v>229</v>
      </c>
      <c r="D108" s="193" t="s">
        <v>158</v>
      </c>
      <c r="E108" s="194" t="n">
        <v>48.0051</v>
      </c>
      <c r="F108" s="195"/>
      <c r="G108" s="196" t="n">
        <f aca="false">ROUND(E108*F108,2)</f>
        <v>0</v>
      </c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</row>
    <row r="109" customFormat="false" ht="12.8" hidden="false" customHeight="false" outlineLevel="1" collapsed="false">
      <c r="A109" s="198"/>
      <c r="B109" s="199"/>
      <c r="C109" s="200" t="s">
        <v>227</v>
      </c>
      <c r="D109" s="201"/>
      <c r="E109" s="202" t="n">
        <v>48.0051</v>
      </c>
      <c r="F109" s="203"/>
      <c r="G109" s="203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</row>
    <row r="110" customFormat="false" ht="19.4" hidden="false" customHeight="false" outlineLevel="1" collapsed="false">
      <c r="A110" s="190" t="n">
        <v>28</v>
      </c>
      <c r="B110" s="191" t="s">
        <v>230</v>
      </c>
      <c r="C110" s="192" t="s">
        <v>231</v>
      </c>
      <c r="D110" s="193" t="s">
        <v>158</v>
      </c>
      <c r="E110" s="194" t="n">
        <v>146.722</v>
      </c>
      <c r="F110" s="195"/>
      <c r="G110" s="196" t="n">
        <f aca="false">ROUND(E110*F110,2)</f>
        <v>0</v>
      </c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</row>
    <row r="111" customFormat="false" ht="12.8" hidden="false" customHeight="false" outlineLevel="1" collapsed="false">
      <c r="A111" s="198"/>
      <c r="B111" s="199"/>
      <c r="C111" s="200" t="s">
        <v>183</v>
      </c>
      <c r="D111" s="201"/>
      <c r="E111" s="202" t="n">
        <v>169.952</v>
      </c>
      <c r="F111" s="203"/>
      <c r="G111" s="203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</row>
    <row r="112" customFormat="false" ht="12.8" hidden="false" customHeight="false" outlineLevel="1" collapsed="false">
      <c r="A112" s="198"/>
      <c r="B112" s="199"/>
      <c r="C112" s="200" t="s">
        <v>184</v>
      </c>
      <c r="D112" s="201"/>
      <c r="E112" s="202" t="n">
        <v>-23.23</v>
      </c>
      <c r="F112" s="203"/>
      <c r="G112" s="203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</row>
    <row r="113" customFormat="false" ht="19.4" hidden="false" customHeight="false" outlineLevel="1" collapsed="false">
      <c r="A113" s="190" t="n">
        <v>29</v>
      </c>
      <c r="B113" s="191" t="s">
        <v>232</v>
      </c>
      <c r="C113" s="192" t="s">
        <v>233</v>
      </c>
      <c r="D113" s="193" t="s">
        <v>158</v>
      </c>
      <c r="E113" s="194" t="n">
        <v>19.0293</v>
      </c>
      <c r="F113" s="195"/>
      <c r="G113" s="196" t="n">
        <f aca="false">ROUND(E113*F113,2)</f>
        <v>0</v>
      </c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</row>
    <row r="114" customFormat="false" ht="12.8" hidden="false" customHeight="false" outlineLevel="1" collapsed="false">
      <c r="A114" s="198"/>
      <c r="B114" s="199"/>
      <c r="C114" s="200" t="s">
        <v>234</v>
      </c>
      <c r="D114" s="201"/>
      <c r="E114" s="202" t="n">
        <v>19.0293</v>
      </c>
      <c r="F114" s="203"/>
      <c r="G114" s="203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</row>
    <row r="115" customFormat="false" ht="12.8" hidden="false" customHeight="false" outlineLevel="1" collapsed="false">
      <c r="A115" s="190" t="n">
        <v>30</v>
      </c>
      <c r="B115" s="191" t="s">
        <v>235</v>
      </c>
      <c r="C115" s="192" t="s">
        <v>236</v>
      </c>
      <c r="D115" s="193" t="s">
        <v>158</v>
      </c>
      <c r="E115" s="194" t="n">
        <v>6.6171</v>
      </c>
      <c r="F115" s="195"/>
      <c r="G115" s="196" t="n">
        <f aca="false">ROUND(E115*F115,2)</f>
        <v>0</v>
      </c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</row>
    <row r="116" customFormat="false" ht="12.8" hidden="false" customHeight="false" outlineLevel="1" collapsed="false">
      <c r="A116" s="198"/>
      <c r="B116" s="199"/>
      <c r="C116" s="200" t="s">
        <v>237</v>
      </c>
      <c r="D116" s="201"/>
      <c r="E116" s="202" t="n">
        <v>6.6171</v>
      </c>
      <c r="F116" s="203"/>
      <c r="G116" s="203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</row>
    <row r="117" customFormat="false" ht="12.8" hidden="false" customHeight="false" outlineLevel="1" collapsed="false">
      <c r="A117" s="190" t="n">
        <v>31</v>
      </c>
      <c r="B117" s="191" t="s">
        <v>238</v>
      </c>
      <c r="C117" s="192" t="s">
        <v>239</v>
      </c>
      <c r="D117" s="193" t="s">
        <v>158</v>
      </c>
      <c r="E117" s="194" t="n">
        <v>130.464</v>
      </c>
      <c r="F117" s="195"/>
      <c r="G117" s="196" t="n">
        <f aca="false">ROUND(E117*F117,2)</f>
        <v>0</v>
      </c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</row>
    <row r="118" customFormat="false" ht="12.8" hidden="false" customHeight="false" outlineLevel="1" collapsed="false">
      <c r="A118" s="198"/>
      <c r="B118" s="199"/>
      <c r="C118" s="200" t="s">
        <v>240</v>
      </c>
      <c r="D118" s="201"/>
      <c r="E118" s="202" t="n">
        <v>130.464</v>
      </c>
      <c r="F118" s="203"/>
      <c r="G118" s="203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</row>
    <row r="119" customFormat="false" ht="12.8" hidden="false" customHeight="false" outlineLevel="1" collapsed="false">
      <c r="A119" s="190" t="n">
        <v>32</v>
      </c>
      <c r="B119" s="191" t="s">
        <v>241</v>
      </c>
      <c r="C119" s="192" t="s">
        <v>242</v>
      </c>
      <c r="D119" s="193" t="s">
        <v>158</v>
      </c>
      <c r="E119" s="194" t="n">
        <v>130.464</v>
      </c>
      <c r="F119" s="195"/>
      <c r="G119" s="196" t="n">
        <f aca="false">ROUND(E119*F119,2)</f>
        <v>0</v>
      </c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</row>
    <row r="120" customFormat="false" ht="12.8" hidden="false" customHeight="false" outlineLevel="1" collapsed="false">
      <c r="A120" s="198"/>
      <c r="B120" s="199"/>
      <c r="C120" s="200" t="s">
        <v>240</v>
      </c>
      <c r="D120" s="201"/>
      <c r="E120" s="202" t="n">
        <v>130.464</v>
      </c>
      <c r="F120" s="203"/>
      <c r="G120" s="203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</row>
    <row r="121" customFormat="false" ht="12.8" hidden="false" customHeight="false" outlineLevel="0" collapsed="false">
      <c r="A121" s="184" t="s">
        <v>127</v>
      </c>
      <c r="B121" s="185" t="s">
        <v>65</v>
      </c>
      <c r="C121" s="186" t="s">
        <v>66</v>
      </c>
      <c r="D121" s="187"/>
      <c r="E121" s="188"/>
      <c r="F121" s="189"/>
      <c r="G121" s="189" t="n">
        <f aca="false">G122</f>
        <v>0</v>
      </c>
    </row>
    <row r="122" customFormat="false" ht="12.8" hidden="false" customHeight="false" outlineLevel="1" collapsed="false">
      <c r="A122" s="190" t="n">
        <v>33</v>
      </c>
      <c r="B122" s="191" t="s">
        <v>243</v>
      </c>
      <c r="C122" s="192" t="s">
        <v>244</v>
      </c>
      <c r="D122" s="193" t="s">
        <v>158</v>
      </c>
      <c r="E122" s="194" t="n">
        <v>98.62</v>
      </c>
      <c r="F122" s="195"/>
      <c r="G122" s="196" t="n">
        <f aca="false">ROUND(E122*F122,2)</f>
        <v>0</v>
      </c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</row>
    <row r="123" customFormat="false" ht="12.8" hidden="false" customHeight="false" outlineLevel="1" collapsed="false">
      <c r="A123" s="198"/>
      <c r="B123" s="199"/>
      <c r="C123" s="200" t="s">
        <v>188</v>
      </c>
      <c r="D123" s="201"/>
      <c r="E123" s="202" t="n">
        <v>98.62</v>
      </c>
      <c r="F123" s="203"/>
      <c r="G123" s="203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</row>
    <row r="124" customFormat="false" ht="12.8" hidden="false" customHeight="false" outlineLevel="0" collapsed="false">
      <c r="A124" s="184" t="s">
        <v>127</v>
      </c>
      <c r="B124" s="185" t="s">
        <v>67</v>
      </c>
      <c r="C124" s="186" t="s">
        <v>68</v>
      </c>
      <c r="D124" s="187"/>
      <c r="E124" s="188"/>
      <c r="F124" s="189"/>
      <c r="G124" s="189" t="n">
        <f aca="false">G125</f>
        <v>0</v>
      </c>
    </row>
    <row r="125" customFormat="false" ht="19.4" hidden="false" customHeight="false" outlineLevel="1" collapsed="false">
      <c r="A125" s="190" t="n">
        <v>34</v>
      </c>
      <c r="B125" s="191" t="s">
        <v>245</v>
      </c>
      <c r="C125" s="192" t="s">
        <v>246</v>
      </c>
      <c r="D125" s="193" t="s">
        <v>191</v>
      </c>
      <c r="E125" s="194" t="n">
        <v>13.3</v>
      </c>
      <c r="F125" s="195"/>
      <c r="G125" s="196" t="n">
        <f aca="false">ROUND(E125*F125,2)</f>
        <v>0</v>
      </c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</row>
    <row r="126" customFormat="false" ht="12.8" hidden="false" customHeight="false" outlineLevel="1" collapsed="false">
      <c r="A126" s="198"/>
      <c r="B126" s="199"/>
      <c r="C126" s="200" t="s">
        <v>247</v>
      </c>
      <c r="D126" s="201"/>
      <c r="E126" s="202" t="n">
        <v>7.6</v>
      </c>
      <c r="F126" s="203"/>
      <c r="G126" s="203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</row>
    <row r="127" customFormat="false" ht="12.8" hidden="false" customHeight="false" outlineLevel="1" collapsed="false">
      <c r="A127" s="198"/>
      <c r="B127" s="199"/>
      <c r="C127" s="200" t="s">
        <v>248</v>
      </c>
      <c r="D127" s="201"/>
      <c r="E127" s="202" t="n">
        <v>1.9</v>
      </c>
      <c r="F127" s="203"/>
      <c r="G127" s="203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customFormat="false" ht="12.8" hidden="false" customHeight="false" outlineLevel="1" collapsed="false">
      <c r="A128" s="198"/>
      <c r="B128" s="199"/>
      <c r="C128" s="200" t="s">
        <v>249</v>
      </c>
      <c r="D128" s="201"/>
      <c r="E128" s="202" t="n">
        <v>1.2</v>
      </c>
      <c r="F128" s="203"/>
      <c r="G128" s="203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</row>
    <row r="129" customFormat="false" ht="12.8" hidden="false" customHeight="false" outlineLevel="1" collapsed="false">
      <c r="A129" s="198"/>
      <c r="B129" s="199"/>
      <c r="C129" s="200" t="s">
        <v>250</v>
      </c>
      <c r="D129" s="201"/>
      <c r="E129" s="202" t="n">
        <v>2.6</v>
      </c>
      <c r="F129" s="203"/>
      <c r="G129" s="203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</row>
    <row r="130" customFormat="false" ht="12.8" hidden="false" customHeight="false" outlineLevel="0" collapsed="false">
      <c r="A130" s="184" t="s">
        <v>127</v>
      </c>
      <c r="B130" s="185" t="s">
        <v>69</v>
      </c>
      <c r="C130" s="186" t="s">
        <v>70</v>
      </c>
      <c r="D130" s="187"/>
      <c r="E130" s="188"/>
      <c r="F130" s="189"/>
      <c r="G130" s="189" t="n">
        <f aca="false">SUM(G131:G133)</f>
        <v>0</v>
      </c>
    </row>
    <row r="131" customFormat="false" ht="12.8" hidden="false" customHeight="false" outlineLevel="1" collapsed="false">
      <c r="A131" s="190" t="n">
        <v>35</v>
      </c>
      <c r="B131" s="191" t="s">
        <v>251</v>
      </c>
      <c r="C131" s="192" t="s">
        <v>252</v>
      </c>
      <c r="D131" s="193" t="s">
        <v>191</v>
      </c>
      <c r="E131" s="194" t="n">
        <v>19.87</v>
      </c>
      <c r="F131" s="195"/>
      <c r="G131" s="196" t="n">
        <f aca="false">ROUND(E131*F131,2)</f>
        <v>0</v>
      </c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</row>
    <row r="132" customFormat="false" ht="12.8" hidden="false" customHeight="false" outlineLevel="1" collapsed="false">
      <c r="A132" s="198"/>
      <c r="B132" s="199"/>
      <c r="C132" s="200" t="s">
        <v>253</v>
      </c>
      <c r="D132" s="201"/>
      <c r="E132" s="202" t="n">
        <v>19.87</v>
      </c>
      <c r="F132" s="203"/>
      <c r="G132" s="203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</row>
    <row r="133" customFormat="false" ht="12.8" hidden="false" customHeight="false" outlineLevel="1" collapsed="false">
      <c r="A133" s="190" t="n">
        <v>36</v>
      </c>
      <c r="B133" s="191" t="s">
        <v>254</v>
      </c>
      <c r="C133" s="192" t="s">
        <v>255</v>
      </c>
      <c r="D133" s="193" t="s">
        <v>256</v>
      </c>
      <c r="E133" s="194" t="n">
        <v>20</v>
      </c>
      <c r="F133" s="195"/>
      <c r="G133" s="196" t="n">
        <f aca="false">ROUND(E133*F133,2)</f>
        <v>0</v>
      </c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</row>
    <row r="134" customFormat="false" ht="12.8" hidden="false" customHeight="false" outlineLevel="1" collapsed="false">
      <c r="A134" s="198"/>
      <c r="B134" s="199"/>
      <c r="C134" s="200" t="s">
        <v>257</v>
      </c>
      <c r="D134" s="201"/>
      <c r="E134" s="202" t="n">
        <v>20</v>
      </c>
      <c r="F134" s="203"/>
      <c r="G134" s="203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</row>
    <row r="135" customFormat="false" ht="12.8" hidden="false" customHeight="false" outlineLevel="0" collapsed="false">
      <c r="A135" s="184" t="s">
        <v>127</v>
      </c>
      <c r="B135" s="185" t="s">
        <v>71</v>
      </c>
      <c r="C135" s="186" t="s">
        <v>72</v>
      </c>
      <c r="D135" s="187"/>
      <c r="E135" s="188"/>
      <c r="F135" s="189"/>
      <c r="G135" s="189" t="n">
        <f aca="false">G136</f>
        <v>0</v>
      </c>
    </row>
    <row r="136" customFormat="false" ht="12.8" hidden="false" customHeight="false" outlineLevel="1" collapsed="false">
      <c r="A136" s="190" t="n">
        <v>37</v>
      </c>
      <c r="B136" s="191" t="s">
        <v>258</v>
      </c>
      <c r="C136" s="192" t="s">
        <v>259</v>
      </c>
      <c r="D136" s="193" t="s">
        <v>158</v>
      </c>
      <c r="E136" s="194" t="n">
        <v>7.5225</v>
      </c>
      <c r="F136" s="195"/>
      <c r="G136" s="196" t="n">
        <f aca="false">ROUND(E136*F136,2)</f>
        <v>0</v>
      </c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</row>
    <row r="137" customFormat="false" ht="12.8" hidden="false" customHeight="false" outlineLevel="1" collapsed="false">
      <c r="A137" s="198"/>
      <c r="B137" s="199"/>
      <c r="C137" s="200" t="s">
        <v>260</v>
      </c>
      <c r="D137" s="201"/>
      <c r="E137" s="202" t="n">
        <v>7.5225</v>
      </c>
      <c r="F137" s="203"/>
      <c r="G137" s="203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</row>
    <row r="138" customFormat="false" ht="12.8" hidden="false" customHeight="false" outlineLevel="0" collapsed="false">
      <c r="A138" s="184" t="s">
        <v>127</v>
      </c>
      <c r="B138" s="185" t="s">
        <v>73</v>
      </c>
      <c r="C138" s="186" t="s">
        <v>74</v>
      </c>
      <c r="D138" s="187"/>
      <c r="E138" s="188"/>
      <c r="F138" s="189"/>
      <c r="G138" s="189" t="n">
        <f aca="false">SUM(G139:G166)</f>
        <v>0</v>
      </c>
    </row>
    <row r="139" customFormat="false" ht="12.8" hidden="false" customHeight="false" outlineLevel="1" collapsed="false">
      <c r="A139" s="190" t="n">
        <v>38</v>
      </c>
      <c r="B139" s="191" t="s">
        <v>261</v>
      </c>
      <c r="C139" s="192" t="s">
        <v>262</v>
      </c>
      <c r="D139" s="193" t="s">
        <v>158</v>
      </c>
      <c r="E139" s="194" t="n">
        <v>517.1555</v>
      </c>
      <c r="F139" s="195"/>
      <c r="G139" s="196" t="n">
        <f aca="false">ROUND(E139*F139,2)</f>
        <v>0</v>
      </c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</row>
    <row r="140" customFormat="false" ht="12.8" hidden="false" customHeight="false" outlineLevel="1" collapsed="false">
      <c r="A140" s="198"/>
      <c r="B140" s="199"/>
      <c r="C140" s="200" t="s">
        <v>263</v>
      </c>
      <c r="D140" s="201"/>
      <c r="E140" s="202" t="n">
        <v>169.952</v>
      </c>
      <c r="F140" s="203"/>
      <c r="G140" s="203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</row>
    <row r="141" customFormat="false" ht="12.8" hidden="false" customHeight="false" outlineLevel="1" collapsed="false">
      <c r="A141" s="198"/>
      <c r="B141" s="199"/>
      <c r="C141" s="200" t="s">
        <v>264</v>
      </c>
      <c r="D141" s="201"/>
      <c r="E141" s="202" t="n">
        <v>102.3605</v>
      </c>
      <c r="F141" s="203"/>
      <c r="G141" s="203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</row>
    <row r="142" customFormat="false" ht="12.8" hidden="false" customHeight="false" outlineLevel="1" collapsed="false">
      <c r="A142" s="198"/>
      <c r="B142" s="199"/>
      <c r="C142" s="200" t="s">
        <v>265</v>
      </c>
      <c r="D142" s="201"/>
      <c r="E142" s="202" t="n">
        <v>144.96</v>
      </c>
      <c r="F142" s="203"/>
      <c r="G142" s="203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</row>
    <row r="143" customFormat="false" ht="12.8" hidden="false" customHeight="false" outlineLevel="1" collapsed="false">
      <c r="A143" s="198"/>
      <c r="B143" s="199"/>
      <c r="C143" s="200" t="s">
        <v>266</v>
      </c>
      <c r="D143" s="201"/>
      <c r="E143" s="202" t="n">
        <v>99.883</v>
      </c>
      <c r="F143" s="203"/>
      <c r="G143" s="203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</row>
    <row r="144" customFormat="false" ht="12.8" hidden="false" customHeight="false" outlineLevel="1" collapsed="false">
      <c r="A144" s="190" t="n">
        <v>39</v>
      </c>
      <c r="B144" s="191" t="s">
        <v>267</v>
      </c>
      <c r="C144" s="192" t="s">
        <v>268</v>
      </c>
      <c r="D144" s="193" t="s">
        <v>158</v>
      </c>
      <c r="E144" s="194" t="n">
        <v>1868.856</v>
      </c>
      <c r="F144" s="195"/>
      <c r="G144" s="196" t="n">
        <f aca="false">ROUND(E144*F144,2)</f>
        <v>0</v>
      </c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</row>
    <row r="145" customFormat="false" ht="12.8" hidden="false" customHeight="false" outlineLevel="1" collapsed="false">
      <c r="A145" s="198"/>
      <c r="B145" s="199"/>
      <c r="C145" s="200" t="s">
        <v>269</v>
      </c>
      <c r="D145" s="201"/>
      <c r="E145" s="202" t="n">
        <v>679.808</v>
      </c>
      <c r="F145" s="203"/>
      <c r="G145" s="203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</row>
    <row r="146" customFormat="false" ht="12.8" hidden="false" customHeight="false" outlineLevel="1" collapsed="false">
      <c r="A146" s="198"/>
      <c r="B146" s="199"/>
      <c r="C146" s="200" t="s">
        <v>270</v>
      </c>
      <c r="D146" s="201"/>
      <c r="E146" s="202" t="n">
        <v>409.442</v>
      </c>
      <c r="F146" s="203"/>
      <c r="G146" s="203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</row>
    <row r="147" customFormat="false" ht="12.8" hidden="false" customHeight="false" outlineLevel="1" collapsed="false">
      <c r="A147" s="198"/>
      <c r="B147" s="199"/>
      <c r="C147" s="200" t="s">
        <v>271</v>
      </c>
      <c r="D147" s="201"/>
      <c r="E147" s="202" t="n">
        <v>579.84</v>
      </c>
      <c r="F147" s="203"/>
      <c r="G147" s="203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</row>
    <row r="148" customFormat="false" ht="12.8" hidden="false" customHeight="false" outlineLevel="1" collapsed="false">
      <c r="A148" s="198"/>
      <c r="B148" s="199"/>
      <c r="C148" s="200" t="s">
        <v>272</v>
      </c>
      <c r="D148" s="201"/>
      <c r="E148" s="202" t="n">
        <v>199.766</v>
      </c>
      <c r="F148" s="203"/>
      <c r="G148" s="203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</row>
    <row r="149" customFormat="false" ht="12.8" hidden="false" customHeight="false" outlineLevel="1" collapsed="false">
      <c r="A149" s="190" t="n">
        <v>40</v>
      </c>
      <c r="B149" s="191" t="s">
        <v>273</v>
      </c>
      <c r="C149" s="192" t="s">
        <v>274</v>
      </c>
      <c r="D149" s="193" t="s">
        <v>158</v>
      </c>
      <c r="E149" s="194" t="n">
        <v>517.1555</v>
      </c>
      <c r="F149" s="195"/>
      <c r="G149" s="196" t="n">
        <f aca="false">ROUND(E149*F149,2)</f>
        <v>0</v>
      </c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</row>
    <row r="150" customFormat="false" ht="12.8" hidden="false" customHeight="false" outlineLevel="1" collapsed="false">
      <c r="A150" s="198"/>
      <c r="B150" s="199"/>
      <c r="C150" s="200" t="s">
        <v>263</v>
      </c>
      <c r="D150" s="201"/>
      <c r="E150" s="202" t="n">
        <v>169.952</v>
      </c>
      <c r="F150" s="203"/>
      <c r="G150" s="203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</row>
    <row r="151" customFormat="false" ht="12.8" hidden="false" customHeight="false" outlineLevel="1" collapsed="false">
      <c r="A151" s="198"/>
      <c r="B151" s="199"/>
      <c r="C151" s="200" t="s">
        <v>264</v>
      </c>
      <c r="D151" s="201"/>
      <c r="E151" s="202" t="n">
        <v>102.3605</v>
      </c>
      <c r="F151" s="203"/>
      <c r="G151" s="203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</row>
    <row r="152" customFormat="false" ht="12.8" hidden="false" customHeight="false" outlineLevel="1" collapsed="false">
      <c r="A152" s="198"/>
      <c r="B152" s="199"/>
      <c r="C152" s="200" t="s">
        <v>265</v>
      </c>
      <c r="D152" s="201"/>
      <c r="E152" s="202" t="n">
        <v>144.96</v>
      </c>
      <c r="F152" s="203"/>
      <c r="G152" s="203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</row>
    <row r="153" customFormat="false" ht="12.8" hidden="false" customHeight="false" outlineLevel="1" collapsed="false">
      <c r="A153" s="198"/>
      <c r="B153" s="199"/>
      <c r="C153" s="200" t="s">
        <v>266</v>
      </c>
      <c r="D153" s="201"/>
      <c r="E153" s="202" t="n">
        <v>99.883</v>
      </c>
      <c r="F153" s="203"/>
      <c r="G153" s="203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</row>
    <row r="154" customFormat="false" ht="12.8" hidden="false" customHeight="false" outlineLevel="1" collapsed="false">
      <c r="A154" s="190" t="n">
        <v>41</v>
      </c>
      <c r="B154" s="191" t="s">
        <v>275</v>
      </c>
      <c r="C154" s="192" t="s">
        <v>276</v>
      </c>
      <c r="D154" s="193" t="s">
        <v>158</v>
      </c>
      <c r="E154" s="194" t="n">
        <v>98.62</v>
      </c>
      <c r="F154" s="195"/>
      <c r="G154" s="196" t="n">
        <f aca="false">ROUND(E154*F154,2)</f>
        <v>0</v>
      </c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</row>
    <row r="155" customFormat="false" ht="12.8" hidden="false" customHeight="false" outlineLevel="1" collapsed="false">
      <c r="A155" s="198"/>
      <c r="B155" s="199"/>
      <c r="C155" s="200" t="s">
        <v>188</v>
      </c>
      <c r="D155" s="201"/>
      <c r="E155" s="202" t="n">
        <v>98.62</v>
      </c>
      <c r="F155" s="203"/>
      <c r="G155" s="203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</row>
    <row r="156" customFormat="false" ht="12.8" hidden="false" customHeight="false" outlineLevel="1" collapsed="false">
      <c r="A156" s="190" t="n">
        <v>42</v>
      </c>
      <c r="B156" s="191" t="s">
        <v>277</v>
      </c>
      <c r="C156" s="192" t="s">
        <v>278</v>
      </c>
      <c r="D156" s="193" t="s">
        <v>158</v>
      </c>
      <c r="E156" s="194" t="n">
        <v>517.1555</v>
      </c>
      <c r="F156" s="195"/>
      <c r="G156" s="196" t="n">
        <f aca="false">ROUND(E156*F156,2)</f>
        <v>0</v>
      </c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</row>
    <row r="157" customFormat="false" ht="12.8" hidden="false" customHeight="false" outlineLevel="1" collapsed="false">
      <c r="A157" s="198"/>
      <c r="B157" s="199"/>
      <c r="C157" s="200" t="s">
        <v>263</v>
      </c>
      <c r="D157" s="201"/>
      <c r="E157" s="202" t="n">
        <v>169.952</v>
      </c>
      <c r="F157" s="203"/>
      <c r="G157" s="203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</row>
    <row r="158" customFormat="false" ht="12.8" hidden="false" customHeight="false" outlineLevel="1" collapsed="false">
      <c r="A158" s="198"/>
      <c r="B158" s="199"/>
      <c r="C158" s="200" t="s">
        <v>264</v>
      </c>
      <c r="D158" s="201"/>
      <c r="E158" s="202" t="n">
        <v>102.3605</v>
      </c>
      <c r="F158" s="203"/>
      <c r="G158" s="203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</row>
    <row r="159" customFormat="false" ht="12.8" hidden="false" customHeight="false" outlineLevel="1" collapsed="false">
      <c r="A159" s="198"/>
      <c r="B159" s="199"/>
      <c r="C159" s="200" t="s">
        <v>265</v>
      </c>
      <c r="D159" s="201"/>
      <c r="E159" s="202" t="n">
        <v>144.96</v>
      </c>
      <c r="F159" s="203"/>
      <c r="G159" s="203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</row>
    <row r="160" customFormat="false" ht="12.8" hidden="false" customHeight="false" outlineLevel="1" collapsed="false">
      <c r="A160" s="198"/>
      <c r="B160" s="199"/>
      <c r="C160" s="200" t="s">
        <v>266</v>
      </c>
      <c r="D160" s="201"/>
      <c r="E160" s="202" t="n">
        <v>99.883</v>
      </c>
      <c r="F160" s="203"/>
      <c r="G160" s="203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</row>
    <row r="161" customFormat="false" ht="12.8" hidden="false" customHeight="false" outlineLevel="1" collapsed="false">
      <c r="A161" s="190" t="n">
        <v>43</v>
      </c>
      <c r="B161" s="191" t="s">
        <v>279</v>
      </c>
      <c r="C161" s="192" t="s">
        <v>280</v>
      </c>
      <c r="D161" s="193" t="s">
        <v>158</v>
      </c>
      <c r="E161" s="194" t="n">
        <v>1868.856</v>
      </c>
      <c r="F161" s="195"/>
      <c r="G161" s="196" t="n">
        <f aca="false">ROUND(E161*F161,2)</f>
        <v>0</v>
      </c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</row>
    <row r="162" customFormat="false" ht="12.8" hidden="false" customHeight="false" outlineLevel="1" collapsed="false">
      <c r="A162" s="198"/>
      <c r="B162" s="199"/>
      <c r="C162" s="200" t="s">
        <v>269</v>
      </c>
      <c r="D162" s="201"/>
      <c r="E162" s="202" t="n">
        <v>679.808</v>
      </c>
      <c r="F162" s="203"/>
      <c r="G162" s="203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</row>
    <row r="163" customFormat="false" ht="12.8" hidden="false" customHeight="false" outlineLevel="1" collapsed="false">
      <c r="A163" s="198"/>
      <c r="B163" s="199"/>
      <c r="C163" s="200" t="s">
        <v>270</v>
      </c>
      <c r="D163" s="201"/>
      <c r="E163" s="202" t="n">
        <v>409.442</v>
      </c>
      <c r="F163" s="203"/>
      <c r="G163" s="203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</row>
    <row r="164" customFormat="false" ht="12.8" hidden="false" customHeight="false" outlineLevel="1" collapsed="false">
      <c r="A164" s="198"/>
      <c r="B164" s="199"/>
      <c r="C164" s="200" t="s">
        <v>271</v>
      </c>
      <c r="D164" s="201"/>
      <c r="E164" s="202" t="n">
        <v>579.84</v>
      </c>
      <c r="F164" s="203"/>
      <c r="G164" s="203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</row>
    <row r="165" customFormat="false" ht="12.8" hidden="false" customHeight="false" outlineLevel="1" collapsed="false">
      <c r="A165" s="198"/>
      <c r="B165" s="199"/>
      <c r="C165" s="200" t="s">
        <v>272</v>
      </c>
      <c r="D165" s="201"/>
      <c r="E165" s="202" t="n">
        <v>199.766</v>
      </c>
      <c r="F165" s="203"/>
      <c r="G165" s="203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</row>
    <row r="166" customFormat="false" ht="12.8" hidden="false" customHeight="false" outlineLevel="1" collapsed="false">
      <c r="A166" s="190" t="n">
        <v>44</v>
      </c>
      <c r="B166" s="191" t="s">
        <v>281</v>
      </c>
      <c r="C166" s="192" t="s">
        <v>282</v>
      </c>
      <c r="D166" s="193" t="s">
        <v>158</v>
      </c>
      <c r="E166" s="194" t="n">
        <v>517.1555</v>
      </c>
      <c r="F166" s="195"/>
      <c r="G166" s="196" t="n">
        <f aca="false">ROUND(E166*F166,2)</f>
        <v>0</v>
      </c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</row>
    <row r="167" customFormat="false" ht="12.8" hidden="false" customHeight="false" outlineLevel="1" collapsed="false">
      <c r="A167" s="198"/>
      <c r="B167" s="199"/>
      <c r="C167" s="200" t="s">
        <v>263</v>
      </c>
      <c r="D167" s="201"/>
      <c r="E167" s="202" t="n">
        <v>169.952</v>
      </c>
      <c r="F167" s="203"/>
      <c r="G167" s="203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</row>
    <row r="168" customFormat="false" ht="12.8" hidden="false" customHeight="false" outlineLevel="1" collapsed="false">
      <c r="A168" s="198"/>
      <c r="B168" s="199"/>
      <c r="C168" s="200" t="s">
        <v>264</v>
      </c>
      <c r="D168" s="201"/>
      <c r="E168" s="202" t="n">
        <v>102.3605</v>
      </c>
      <c r="F168" s="203"/>
      <c r="G168" s="203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</row>
    <row r="169" customFormat="false" ht="12.8" hidden="false" customHeight="false" outlineLevel="1" collapsed="false">
      <c r="A169" s="198"/>
      <c r="B169" s="199"/>
      <c r="C169" s="200" t="s">
        <v>265</v>
      </c>
      <c r="D169" s="201"/>
      <c r="E169" s="202" t="n">
        <v>144.96</v>
      </c>
      <c r="F169" s="203"/>
      <c r="G169" s="203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</row>
    <row r="170" customFormat="false" ht="12.8" hidden="false" customHeight="false" outlineLevel="1" collapsed="false">
      <c r="A170" s="198"/>
      <c r="B170" s="199"/>
      <c r="C170" s="200" t="s">
        <v>266</v>
      </c>
      <c r="D170" s="201"/>
      <c r="E170" s="202" t="n">
        <v>99.883</v>
      </c>
      <c r="F170" s="203"/>
      <c r="G170" s="203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</row>
    <row r="171" customFormat="false" ht="12.8" hidden="false" customHeight="false" outlineLevel="0" collapsed="false">
      <c r="A171" s="184" t="s">
        <v>127</v>
      </c>
      <c r="B171" s="185" t="s">
        <v>75</v>
      </c>
      <c r="C171" s="186" t="s">
        <v>76</v>
      </c>
      <c r="D171" s="187"/>
      <c r="E171" s="188"/>
      <c r="F171" s="189"/>
      <c r="G171" s="189" t="n">
        <f aca="false">G172</f>
        <v>0</v>
      </c>
    </row>
    <row r="172" customFormat="false" ht="12.8" hidden="false" customHeight="false" outlineLevel="1" collapsed="false">
      <c r="A172" s="190" t="n">
        <v>45</v>
      </c>
      <c r="B172" s="191" t="s">
        <v>283</v>
      </c>
      <c r="C172" s="192" t="s">
        <v>284</v>
      </c>
      <c r="D172" s="193" t="s">
        <v>158</v>
      </c>
      <c r="E172" s="194" t="n">
        <v>161.2</v>
      </c>
      <c r="F172" s="195"/>
      <c r="G172" s="196" t="n">
        <f aca="false">ROUND(E172*F172,2)</f>
        <v>0</v>
      </c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</row>
    <row r="173" customFormat="false" ht="12.8" hidden="false" customHeight="false" outlineLevel="1" collapsed="false">
      <c r="A173" s="198"/>
      <c r="B173" s="199"/>
      <c r="C173" s="200" t="s">
        <v>188</v>
      </c>
      <c r="D173" s="201"/>
      <c r="E173" s="202" t="n">
        <v>98.62</v>
      </c>
      <c r="F173" s="203"/>
      <c r="G173" s="203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</row>
    <row r="174" customFormat="false" ht="12.8" hidden="false" customHeight="false" outlineLevel="1" collapsed="false">
      <c r="A174" s="198"/>
      <c r="B174" s="199"/>
      <c r="C174" s="200" t="s">
        <v>285</v>
      </c>
      <c r="D174" s="201"/>
      <c r="E174" s="202" t="n">
        <v>62.58</v>
      </c>
      <c r="F174" s="203"/>
      <c r="G174" s="203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</row>
    <row r="175" customFormat="false" ht="12.8" hidden="false" customHeight="false" outlineLevel="0" collapsed="false">
      <c r="A175" s="184" t="s">
        <v>127</v>
      </c>
      <c r="B175" s="185" t="s">
        <v>77</v>
      </c>
      <c r="C175" s="186" t="s">
        <v>78</v>
      </c>
      <c r="D175" s="187"/>
      <c r="E175" s="188"/>
      <c r="F175" s="189"/>
      <c r="G175" s="189" t="n">
        <f aca="false">SUM(G176:G195)</f>
        <v>0</v>
      </c>
    </row>
    <row r="176" customFormat="false" ht="12.8" hidden="false" customHeight="false" outlineLevel="1" collapsed="false">
      <c r="A176" s="210" t="n">
        <v>46</v>
      </c>
      <c r="B176" s="211" t="s">
        <v>286</v>
      </c>
      <c r="C176" s="212" t="s">
        <v>287</v>
      </c>
      <c r="D176" s="213" t="s">
        <v>158</v>
      </c>
      <c r="E176" s="214" t="n">
        <v>5</v>
      </c>
      <c r="F176" s="215"/>
      <c r="G176" s="216" t="n">
        <f aca="false">ROUND(E176*F176,2)</f>
        <v>0</v>
      </c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</row>
    <row r="177" customFormat="false" ht="19.4" hidden="false" customHeight="false" outlineLevel="1" collapsed="false">
      <c r="A177" s="190" t="n">
        <v>47</v>
      </c>
      <c r="B177" s="191" t="s">
        <v>288</v>
      </c>
      <c r="C177" s="192" t="s">
        <v>289</v>
      </c>
      <c r="D177" s="193" t="s">
        <v>158</v>
      </c>
      <c r="E177" s="194" t="n">
        <v>194.42379</v>
      </c>
      <c r="F177" s="195"/>
      <c r="G177" s="196" t="n">
        <f aca="false">ROUND(E177*F177,2)</f>
        <v>0</v>
      </c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</row>
    <row r="178" customFormat="false" ht="12.8" hidden="false" customHeight="false" outlineLevel="1" collapsed="false">
      <c r="A178" s="198"/>
      <c r="B178" s="199"/>
      <c r="C178" s="204" t="s">
        <v>166</v>
      </c>
      <c r="D178" s="205"/>
      <c r="E178" s="206"/>
      <c r="F178" s="203"/>
      <c r="G178" s="203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</row>
    <row r="179" customFormat="false" ht="12.8" hidden="false" customHeight="false" outlineLevel="1" collapsed="false">
      <c r="A179" s="198"/>
      <c r="B179" s="199"/>
      <c r="C179" s="204" t="s">
        <v>290</v>
      </c>
      <c r="D179" s="205"/>
      <c r="E179" s="206" t="n">
        <v>194.42379</v>
      </c>
      <c r="F179" s="203"/>
      <c r="G179" s="203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</row>
    <row r="180" customFormat="false" ht="12.8" hidden="false" customHeight="false" outlineLevel="1" collapsed="false">
      <c r="A180" s="198"/>
      <c r="B180" s="199"/>
      <c r="C180" s="207" t="s">
        <v>170</v>
      </c>
      <c r="D180" s="208"/>
      <c r="E180" s="209" t="n">
        <v>194.42379</v>
      </c>
      <c r="F180" s="203"/>
      <c r="G180" s="203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</row>
    <row r="181" customFormat="false" ht="12.8" hidden="false" customHeight="false" outlineLevel="1" collapsed="false">
      <c r="A181" s="198"/>
      <c r="B181" s="199"/>
      <c r="C181" s="204" t="s">
        <v>171</v>
      </c>
      <c r="D181" s="205"/>
      <c r="E181" s="206"/>
      <c r="F181" s="203"/>
      <c r="G181" s="203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</row>
    <row r="182" customFormat="false" ht="12.8" hidden="false" customHeight="false" outlineLevel="1" collapsed="false">
      <c r="A182" s="198"/>
      <c r="B182" s="199"/>
      <c r="C182" s="200" t="s">
        <v>291</v>
      </c>
      <c r="D182" s="201"/>
      <c r="E182" s="202" t="n">
        <v>194.42379</v>
      </c>
      <c r="F182" s="203"/>
      <c r="G182" s="203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</row>
    <row r="183" customFormat="false" ht="12.8" hidden="false" customHeight="false" outlineLevel="1" collapsed="false">
      <c r="A183" s="190" t="n">
        <v>48</v>
      </c>
      <c r="B183" s="191" t="s">
        <v>292</v>
      </c>
      <c r="C183" s="192" t="s">
        <v>293</v>
      </c>
      <c r="D183" s="193" t="s">
        <v>130</v>
      </c>
      <c r="E183" s="194" t="n">
        <v>23.33085</v>
      </c>
      <c r="F183" s="195"/>
      <c r="G183" s="196" t="n">
        <f aca="false">ROUND(E183*F183,2)</f>
        <v>0</v>
      </c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</row>
    <row r="184" customFormat="false" ht="12.8" hidden="false" customHeight="false" outlineLevel="1" collapsed="false">
      <c r="A184" s="198"/>
      <c r="B184" s="199"/>
      <c r="C184" s="204" t="s">
        <v>166</v>
      </c>
      <c r="D184" s="205"/>
      <c r="E184" s="206"/>
      <c r="F184" s="203"/>
      <c r="G184" s="203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</row>
    <row r="185" customFormat="false" ht="12.8" hidden="false" customHeight="false" outlineLevel="1" collapsed="false">
      <c r="A185" s="198"/>
      <c r="B185" s="199"/>
      <c r="C185" s="204" t="s">
        <v>290</v>
      </c>
      <c r="D185" s="205"/>
      <c r="E185" s="206" t="n">
        <v>194.42379</v>
      </c>
      <c r="F185" s="203"/>
      <c r="G185" s="203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</row>
    <row r="186" customFormat="false" ht="12.8" hidden="false" customHeight="false" outlineLevel="1" collapsed="false">
      <c r="A186" s="198"/>
      <c r="B186" s="199"/>
      <c r="C186" s="207" t="s">
        <v>170</v>
      </c>
      <c r="D186" s="208"/>
      <c r="E186" s="209" t="n">
        <v>194.42379</v>
      </c>
      <c r="F186" s="203"/>
      <c r="G186" s="203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</row>
    <row r="187" customFormat="false" ht="12.8" hidden="false" customHeight="false" outlineLevel="1" collapsed="false">
      <c r="A187" s="198"/>
      <c r="B187" s="199"/>
      <c r="C187" s="204" t="s">
        <v>171</v>
      </c>
      <c r="D187" s="205"/>
      <c r="E187" s="206"/>
      <c r="F187" s="203"/>
      <c r="G187" s="203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</row>
    <row r="188" customFormat="false" ht="12.8" hidden="false" customHeight="false" outlineLevel="1" collapsed="false">
      <c r="A188" s="198"/>
      <c r="B188" s="199"/>
      <c r="C188" s="200" t="s">
        <v>294</v>
      </c>
      <c r="D188" s="201"/>
      <c r="E188" s="202" t="n">
        <v>23.33085</v>
      </c>
      <c r="F188" s="203"/>
      <c r="G188" s="203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</row>
    <row r="189" customFormat="false" ht="12.8" hidden="false" customHeight="false" outlineLevel="1" collapsed="false">
      <c r="A189" s="190" t="n">
        <v>49</v>
      </c>
      <c r="B189" s="191" t="s">
        <v>295</v>
      </c>
      <c r="C189" s="192" t="s">
        <v>296</v>
      </c>
      <c r="D189" s="193" t="s">
        <v>130</v>
      </c>
      <c r="E189" s="194" t="n">
        <v>5.83271</v>
      </c>
      <c r="F189" s="195"/>
      <c r="G189" s="196" t="n">
        <f aca="false">ROUND(E189*F189,2)</f>
        <v>0</v>
      </c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</row>
    <row r="190" customFormat="false" ht="12.8" hidden="false" customHeight="false" outlineLevel="1" collapsed="false">
      <c r="A190" s="198"/>
      <c r="B190" s="199"/>
      <c r="C190" s="204" t="s">
        <v>166</v>
      </c>
      <c r="D190" s="205"/>
      <c r="E190" s="206"/>
      <c r="F190" s="203"/>
      <c r="G190" s="203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</row>
    <row r="191" customFormat="false" ht="12.8" hidden="false" customHeight="false" outlineLevel="1" collapsed="false">
      <c r="A191" s="198"/>
      <c r="B191" s="199"/>
      <c r="C191" s="204" t="s">
        <v>290</v>
      </c>
      <c r="D191" s="205"/>
      <c r="E191" s="206" t="n">
        <v>194.42379</v>
      </c>
      <c r="F191" s="203"/>
      <c r="G191" s="203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</row>
    <row r="192" customFormat="false" ht="12.8" hidden="false" customHeight="false" outlineLevel="1" collapsed="false">
      <c r="A192" s="198"/>
      <c r="B192" s="199"/>
      <c r="C192" s="207" t="s">
        <v>170</v>
      </c>
      <c r="D192" s="208"/>
      <c r="E192" s="209" t="n">
        <v>194.42379</v>
      </c>
      <c r="F192" s="203"/>
      <c r="G192" s="203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</row>
    <row r="193" customFormat="false" ht="12.8" hidden="false" customHeight="false" outlineLevel="1" collapsed="false">
      <c r="A193" s="198"/>
      <c r="B193" s="199"/>
      <c r="C193" s="204" t="s">
        <v>171</v>
      </c>
      <c r="D193" s="205"/>
      <c r="E193" s="206"/>
      <c r="F193" s="203"/>
      <c r="G193" s="203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</row>
    <row r="194" customFormat="false" ht="12.8" hidden="false" customHeight="false" outlineLevel="1" collapsed="false">
      <c r="A194" s="198"/>
      <c r="B194" s="199"/>
      <c r="C194" s="200" t="s">
        <v>297</v>
      </c>
      <c r="D194" s="201"/>
      <c r="E194" s="202" t="n">
        <v>5.83271</v>
      </c>
      <c r="F194" s="203"/>
      <c r="G194" s="203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</row>
    <row r="195" customFormat="false" ht="12.8" hidden="false" customHeight="false" outlineLevel="1" collapsed="false">
      <c r="A195" s="210" t="n">
        <v>50</v>
      </c>
      <c r="B195" s="211" t="s">
        <v>298</v>
      </c>
      <c r="C195" s="212" t="s">
        <v>299</v>
      </c>
      <c r="D195" s="213" t="s">
        <v>158</v>
      </c>
      <c r="E195" s="214" t="n">
        <v>5</v>
      </c>
      <c r="F195" s="215"/>
      <c r="G195" s="216" t="n">
        <f aca="false">ROUND(E195*F195,2)</f>
        <v>0</v>
      </c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</row>
    <row r="196" customFormat="false" ht="12.8" hidden="false" customHeight="false" outlineLevel="0" collapsed="false">
      <c r="A196" s="184" t="s">
        <v>127</v>
      </c>
      <c r="B196" s="185" t="s">
        <v>79</v>
      </c>
      <c r="C196" s="186" t="s">
        <v>80</v>
      </c>
      <c r="D196" s="187"/>
      <c r="E196" s="188"/>
      <c r="F196" s="189"/>
      <c r="G196" s="189" t="n">
        <f aca="false">SUM(G197:G207)</f>
        <v>0</v>
      </c>
    </row>
    <row r="197" customFormat="false" ht="12.8" hidden="false" customHeight="false" outlineLevel="1" collapsed="false">
      <c r="A197" s="190" t="n">
        <v>51</v>
      </c>
      <c r="B197" s="191" t="s">
        <v>300</v>
      </c>
      <c r="C197" s="192" t="s">
        <v>301</v>
      </c>
      <c r="D197" s="193" t="s">
        <v>158</v>
      </c>
      <c r="E197" s="194" t="n">
        <v>24.4804</v>
      </c>
      <c r="F197" s="195"/>
      <c r="G197" s="196" t="n">
        <f aca="false">ROUND(E197*F197,2)</f>
        <v>0</v>
      </c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</row>
    <row r="198" customFormat="false" ht="19.4" hidden="false" customHeight="false" outlineLevel="1" collapsed="false">
      <c r="A198" s="198"/>
      <c r="B198" s="199"/>
      <c r="C198" s="200" t="s">
        <v>302</v>
      </c>
      <c r="D198" s="201"/>
      <c r="E198" s="202" t="n">
        <v>22.548</v>
      </c>
      <c r="F198" s="203"/>
      <c r="G198" s="203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</row>
    <row r="199" customFormat="false" ht="12.8" hidden="false" customHeight="false" outlineLevel="1" collapsed="false">
      <c r="A199" s="198"/>
      <c r="B199" s="199"/>
      <c r="C199" s="200" t="s">
        <v>303</v>
      </c>
      <c r="D199" s="201"/>
      <c r="E199" s="202" t="n">
        <v>1.9324</v>
      </c>
      <c r="F199" s="203"/>
      <c r="G199" s="203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</row>
    <row r="200" customFormat="false" ht="12.8" hidden="false" customHeight="false" outlineLevel="1" collapsed="false">
      <c r="A200" s="190" t="n">
        <v>52</v>
      </c>
      <c r="B200" s="191" t="s">
        <v>304</v>
      </c>
      <c r="C200" s="192" t="s">
        <v>305</v>
      </c>
      <c r="D200" s="193" t="s">
        <v>256</v>
      </c>
      <c r="E200" s="194" t="n">
        <v>20.412</v>
      </c>
      <c r="F200" s="195"/>
      <c r="G200" s="196" t="n">
        <f aca="false">ROUND(E200*F200,2)</f>
        <v>0</v>
      </c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</row>
    <row r="201" customFormat="false" ht="12.8" hidden="false" customHeight="false" outlineLevel="1" collapsed="false">
      <c r="A201" s="198"/>
      <c r="B201" s="199"/>
      <c r="C201" s="200" t="s">
        <v>306</v>
      </c>
      <c r="D201" s="201"/>
      <c r="E201" s="202" t="n">
        <v>16</v>
      </c>
      <c r="F201" s="203"/>
      <c r="G201" s="203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</row>
    <row r="202" customFormat="false" ht="12.8" hidden="false" customHeight="false" outlineLevel="1" collapsed="false">
      <c r="A202" s="198"/>
      <c r="B202" s="199"/>
      <c r="C202" s="200" t="s">
        <v>307</v>
      </c>
      <c r="D202" s="201"/>
      <c r="E202" s="202" t="n">
        <v>4.412</v>
      </c>
      <c r="F202" s="203"/>
      <c r="G202" s="203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</row>
    <row r="203" customFormat="false" ht="12.8" hidden="false" customHeight="false" outlineLevel="1" collapsed="false">
      <c r="A203" s="190" t="n">
        <v>53</v>
      </c>
      <c r="B203" s="191" t="s">
        <v>308</v>
      </c>
      <c r="C203" s="192" t="s">
        <v>309</v>
      </c>
      <c r="D203" s="193" t="s">
        <v>191</v>
      </c>
      <c r="E203" s="194" t="n">
        <v>17.6</v>
      </c>
      <c r="F203" s="195"/>
      <c r="G203" s="196" t="n">
        <f aca="false">ROUND(E203*F203,2)</f>
        <v>0</v>
      </c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</row>
    <row r="204" customFormat="false" ht="12.8" hidden="false" customHeight="false" outlineLevel="1" collapsed="false">
      <c r="A204" s="198"/>
      <c r="B204" s="199"/>
      <c r="C204" s="200" t="s">
        <v>310</v>
      </c>
      <c r="D204" s="201"/>
      <c r="E204" s="202" t="n">
        <v>16.8</v>
      </c>
      <c r="F204" s="203"/>
      <c r="G204" s="203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</row>
    <row r="205" customFormat="false" ht="12.8" hidden="false" customHeight="false" outlineLevel="1" collapsed="false">
      <c r="A205" s="198"/>
      <c r="B205" s="199"/>
      <c r="C205" s="200" t="s">
        <v>311</v>
      </c>
      <c r="D205" s="201"/>
      <c r="E205" s="202" t="n">
        <v>0.8</v>
      </c>
      <c r="F205" s="203"/>
      <c r="G205" s="203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</row>
    <row r="206" customFormat="false" ht="12.8" hidden="false" customHeight="false" outlineLevel="1" collapsed="false">
      <c r="A206" s="190" t="n">
        <v>54</v>
      </c>
      <c r="B206" s="191" t="s">
        <v>312</v>
      </c>
      <c r="C206" s="192" t="s">
        <v>313</v>
      </c>
      <c r="D206" s="193" t="s">
        <v>256</v>
      </c>
      <c r="E206" s="194" t="n">
        <v>6</v>
      </c>
      <c r="F206" s="195"/>
      <c r="G206" s="196" t="n">
        <f aca="false">ROUND(E206*F206,2)</f>
        <v>0</v>
      </c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</row>
    <row r="207" customFormat="false" ht="12.8" hidden="false" customHeight="false" outlineLevel="1" collapsed="false">
      <c r="A207" s="198" t="n">
        <v>55</v>
      </c>
      <c r="B207" s="199" t="s">
        <v>314</v>
      </c>
      <c r="C207" s="217" t="s">
        <v>315</v>
      </c>
      <c r="D207" s="218" t="s">
        <v>30</v>
      </c>
      <c r="E207" s="219"/>
      <c r="F207" s="220"/>
      <c r="G207" s="203" t="n">
        <f aca="false">ROUND(E207*F207,2)</f>
        <v>0</v>
      </c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</row>
    <row r="208" customFormat="false" ht="12.8" hidden="false" customHeight="false" outlineLevel="0" collapsed="false">
      <c r="A208" s="184" t="s">
        <v>127</v>
      </c>
      <c r="B208" s="185" t="s">
        <v>81</v>
      </c>
      <c r="C208" s="186" t="s">
        <v>82</v>
      </c>
      <c r="D208" s="187"/>
      <c r="E208" s="188"/>
      <c r="F208" s="189"/>
      <c r="G208" s="189" t="n">
        <f aca="false">SUM(G209:G274)</f>
        <v>0</v>
      </c>
    </row>
    <row r="209" customFormat="false" ht="12.8" hidden="false" customHeight="false" outlineLevel="1" collapsed="false">
      <c r="A209" s="190" t="n">
        <v>56</v>
      </c>
      <c r="B209" s="191" t="s">
        <v>316</v>
      </c>
      <c r="C209" s="192" t="s">
        <v>317</v>
      </c>
      <c r="D209" s="193" t="s">
        <v>158</v>
      </c>
      <c r="E209" s="194" t="n">
        <v>205.57191</v>
      </c>
      <c r="F209" s="195"/>
      <c r="G209" s="196" t="n">
        <f aca="false">ROUND(E209*F209,2)</f>
        <v>0</v>
      </c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</row>
    <row r="210" customFormat="false" ht="12.8" hidden="false" customHeight="false" outlineLevel="1" collapsed="false">
      <c r="A210" s="198"/>
      <c r="B210" s="199"/>
      <c r="C210" s="200" t="s">
        <v>318</v>
      </c>
      <c r="D210" s="201"/>
      <c r="E210" s="202" t="n">
        <v>122.59153</v>
      </c>
      <c r="F210" s="203"/>
      <c r="G210" s="203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</row>
    <row r="211" customFormat="false" ht="12.8" hidden="false" customHeight="false" outlineLevel="1" collapsed="false">
      <c r="A211" s="198"/>
      <c r="B211" s="199"/>
      <c r="C211" s="200" t="s">
        <v>319</v>
      </c>
      <c r="D211" s="201"/>
      <c r="E211" s="202"/>
      <c r="F211" s="203"/>
      <c r="G211" s="203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</row>
    <row r="212" customFormat="false" ht="12.8" hidden="false" customHeight="false" outlineLevel="1" collapsed="false">
      <c r="A212" s="198"/>
      <c r="B212" s="199"/>
      <c r="C212" s="200"/>
      <c r="D212" s="201"/>
      <c r="E212" s="202"/>
      <c r="F212" s="203"/>
      <c r="G212" s="203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</row>
    <row r="213" customFormat="false" ht="12.8" hidden="false" customHeight="false" outlineLevel="1" collapsed="false">
      <c r="A213" s="198"/>
      <c r="B213" s="199"/>
      <c r="C213" s="200" t="s">
        <v>320</v>
      </c>
      <c r="D213" s="201"/>
      <c r="E213" s="202" t="n">
        <v>41.49019</v>
      </c>
      <c r="F213" s="203"/>
      <c r="G213" s="203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</row>
    <row r="214" customFormat="false" ht="12.8" hidden="false" customHeight="false" outlineLevel="1" collapsed="false">
      <c r="A214" s="198"/>
      <c r="B214" s="199"/>
      <c r="C214" s="200" t="s">
        <v>320</v>
      </c>
      <c r="D214" s="201"/>
      <c r="E214" s="202" t="n">
        <v>41.49019</v>
      </c>
      <c r="F214" s="203"/>
      <c r="G214" s="203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</row>
    <row r="215" customFormat="false" ht="12.8" hidden="false" customHeight="false" outlineLevel="1" collapsed="false">
      <c r="A215" s="190" t="n">
        <v>57</v>
      </c>
      <c r="B215" s="191" t="s">
        <v>321</v>
      </c>
      <c r="C215" s="192" t="s">
        <v>322</v>
      </c>
      <c r="D215" s="193" t="s">
        <v>158</v>
      </c>
      <c r="E215" s="194" t="n">
        <v>221.64406</v>
      </c>
      <c r="F215" s="195"/>
      <c r="G215" s="196" t="n">
        <f aca="false">ROUND(E215*F215,2)</f>
        <v>0</v>
      </c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</row>
    <row r="216" customFormat="false" ht="12.8" hidden="false" customHeight="false" outlineLevel="1" collapsed="false">
      <c r="A216" s="198"/>
      <c r="B216" s="199"/>
      <c r="C216" s="200" t="s">
        <v>323</v>
      </c>
      <c r="D216" s="201"/>
      <c r="E216" s="202" t="n">
        <v>17.616</v>
      </c>
      <c r="F216" s="203"/>
      <c r="G216" s="203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</row>
    <row r="217" customFormat="false" ht="12.8" hidden="false" customHeight="false" outlineLevel="1" collapsed="false">
      <c r="A217" s="198"/>
      <c r="B217" s="199"/>
      <c r="C217" s="200" t="s">
        <v>324</v>
      </c>
      <c r="D217" s="201"/>
      <c r="E217" s="202" t="n">
        <v>17.2164</v>
      </c>
      <c r="F217" s="203"/>
      <c r="G217" s="203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</row>
    <row r="218" customFormat="false" ht="12.8" hidden="false" customHeight="false" outlineLevel="1" collapsed="false">
      <c r="A218" s="198"/>
      <c r="B218" s="199"/>
      <c r="C218" s="200" t="s">
        <v>325</v>
      </c>
      <c r="D218" s="201"/>
      <c r="E218" s="202" t="n">
        <v>34.0731</v>
      </c>
      <c r="F218" s="203"/>
      <c r="G218" s="203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</row>
    <row r="219" customFormat="false" ht="12.8" hidden="false" customHeight="false" outlineLevel="1" collapsed="false">
      <c r="A219" s="198"/>
      <c r="B219" s="199"/>
      <c r="C219" s="200" t="s">
        <v>326</v>
      </c>
      <c r="D219" s="201"/>
      <c r="E219" s="202" t="n">
        <v>30.14703</v>
      </c>
      <c r="F219" s="203"/>
      <c r="G219" s="203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</row>
    <row r="220" customFormat="false" ht="12.8" hidden="false" customHeight="false" outlineLevel="1" collapsed="false">
      <c r="A220" s="198"/>
      <c r="B220" s="199"/>
      <c r="C220" s="200" t="s">
        <v>327</v>
      </c>
      <c r="D220" s="201"/>
      <c r="E220" s="202"/>
      <c r="F220" s="203"/>
      <c r="G220" s="203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</row>
    <row r="221" customFormat="false" ht="12.8" hidden="false" customHeight="false" outlineLevel="1" collapsed="false">
      <c r="A221" s="198"/>
      <c r="B221" s="199"/>
      <c r="C221" s="200" t="s">
        <v>318</v>
      </c>
      <c r="D221" s="201"/>
      <c r="E221" s="202" t="n">
        <v>122.59153</v>
      </c>
      <c r="F221" s="203"/>
      <c r="G221" s="203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</row>
    <row r="222" customFormat="false" ht="19.4" hidden="false" customHeight="false" outlineLevel="1" collapsed="false">
      <c r="A222" s="190" t="n">
        <v>58</v>
      </c>
      <c r="B222" s="191" t="s">
        <v>328</v>
      </c>
      <c r="C222" s="192" t="s">
        <v>329</v>
      </c>
      <c r="D222" s="193" t="s">
        <v>158</v>
      </c>
      <c r="E222" s="194" t="n">
        <v>122.59153</v>
      </c>
      <c r="F222" s="195"/>
      <c r="G222" s="196" t="n">
        <f aca="false">ROUND(E222*F222,2)</f>
        <v>0</v>
      </c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</row>
    <row r="223" customFormat="false" ht="12.8" hidden="false" customHeight="false" outlineLevel="1" collapsed="false">
      <c r="A223" s="198"/>
      <c r="B223" s="199"/>
      <c r="C223" s="200" t="s">
        <v>327</v>
      </c>
      <c r="D223" s="201"/>
      <c r="E223" s="202"/>
      <c r="F223" s="203"/>
      <c r="G223" s="203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</row>
    <row r="224" customFormat="false" ht="12.8" hidden="false" customHeight="false" outlineLevel="1" collapsed="false">
      <c r="A224" s="198"/>
      <c r="B224" s="199"/>
      <c r="C224" s="200" t="s">
        <v>330</v>
      </c>
      <c r="D224" s="201"/>
      <c r="E224" s="202" t="n">
        <v>122.59153</v>
      </c>
      <c r="F224" s="203"/>
      <c r="G224" s="203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</row>
    <row r="225" customFormat="false" ht="19.4" hidden="false" customHeight="false" outlineLevel="1" collapsed="false">
      <c r="A225" s="190" t="n">
        <v>59</v>
      </c>
      <c r="B225" s="191" t="s">
        <v>331</v>
      </c>
      <c r="C225" s="192" t="s">
        <v>332</v>
      </c>
      <c r="D225" s="193" t="s">
        <v>158</v>
      </c>
      <c r="E225" s="194" t="n">
        <v>122.59153</v>
      </c>
      <c r="F225" s="195"/>
      <c r="G225" s="196" t="n">
        <f aca="false">ROUND(E225*F225,2)</f>
        <v>0</v>
      </c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</row>
    <row r="226" customFormat="false" ht="12.8" hidden="false" customHeight="false" outlineLevel="1" collapsed="false">
      <c r="A226" s="198"/>
      <c r="B226" s="199"/>
      <c r="C226" s="200" t="s">
        <v>330</v>
      </c>
      <c r="D226" s="201"/>
      <c r="E226" s="202" t="n">
        <v>122.59153</v>
      </c>
      <c r="F226" s="203"/>
      <c r="G226" s="203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</row>
    <row r="227" customFormat="false" ht="19.4" hidden="false" customHeight="false" outlineLevel="1" collapsed="false">
      <c r="A227" s="190" t="n">
        <v>60</v>
      </c>
      <c r="B227" s="191" t="s">
        <v>333</v>
      </c>
      <c r="C227" s="192" t="s">
        <v>334</v>
      </c>
      <c r="D227" s="193" t="s">
        <v>158</v>
      </c>
      <c r="E227" s="194" t="n">
        <v>33.104</v>
      </c>
      <c r="F227" s="195"/>
      <c r="G227" s="196" t="n">
        <f aca="false">ROUND(E227*F227,2)</f>
        <v>0</v>
      </c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</row>
    <row r="228" customFormat="false" ht="12.8" hidden="false" customHeight="false" outlineLevel="1" collapsed="false">
      <c r="A228" s="198"/>
      <c r="B228" s="199"/>
      <c r="C228" s="200" t="s">
        <v>335</v>
      </c>
      <c r="D228" s="201"/>
      <c r="E228" s="202" t="n">
        <v>33.104</v>
      </c>
      <c r="F228" s="203"/>
      <c r="G228" s="203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</row>
    <row r="229" customFormat="false" ht="12.8" hidden="false" customHeight="false" outlineLevel="1" collapsed="false">
      <c r="A229" s="190" t="n">
        <v>61</v>
      </c>
      <c r="B229" s="191" t="s">
        <v>336</v>
      </c>
      <c r="C229" s="192" t="s">
        <v>337</v>
      </c>
      <c r="D229" s="193" t="s">
        <v>158</v>
      </c>
      <c r="E229" s="194" t="n">
        <v>64.22013</v>
      </c>
      <c r="F229" s="195"/>
      <c r="G229" s="196" t="n">
        <f aca="false">ROUND(E229*F229,2)</f>
        <v>0</v>
      </c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</row>
    <row r="230" customFormat="false" ht="12.8" hidden="false" customHeight="false" outlineLevel="1" collapsed="false">
      <c r="A230" s="198"/>
      <c r="B230" s="199"/>
      <c r="C230" s="200" t="s">
        <v>319</v>
      </c>
      <c r="D230" s="201"/>
      <c r="E230" s="202"/>
      <c r="F230" s="203"/>
      <c r="G230" s="203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</row>
    <row r="231" customFormat="false" ht="12.8" hidden="false" customHeight="false" outlineLevel="1" collapsed="false">
      <c r="A231" s="198"/>
      <c r="B231" s="199"/>
      <c r="C231" s="200" t="s">
        <v>325</v>
      </c>
      <c r="D231" s="201"/>
      <c r="E231" s="202" t="n">
        <v>34.0731</v>
      </c>
      <c r="F231" s="203"/>
      <c r="G231" s="203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</row>
    <row r="232" customFormat="false" ht="12.8" hidden="false" customHeight="false" outlineLevel="1" collapsed="false">
      <c r="A232" s="198"/>
      <c r="B232" s="199"/>
      <c r="C232" s="200" t="s">
        <v>326</v>
      </c>
      <c r="D232" s="201"/>
      <c r="E232" s="202" t="n">
        <v>30.14703</v>
      </c>
      <c r="F232" s="203"/>
      <c r="G232" s="203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</row>
    <row r="233" customFormat="false" ht="19.4" hidden="false" customHeight="false" outlineLevel="1" collapsed="false">
      <c r="A233" s="190" t="n">
        <v>62</v>
      </c>
      <c r="B233" s="191" t="s">
        <v>338</v>
      </c>
      <c r="C233" s="192" t="s">
        <v>339</v>
      </c>
      <c r="D233" s="193" t="s">
        <v>158</v>
      </c>
      <c r="E233" s="194" t="n">
        <v>141.63973</v>
      </c>
      <c r="F233" s="195"/>
      <c r="G233" s="196" t="n">
        <f aca="false">ROUND(E233*F233,2)</f>
        <v>0</v>
      </c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</row>
    <row r="234" customFormat="false" ht="12.8" hidden="false" customHeight="false" outlineLevel="1" collapsed="false">
      <c r="A234" s="198"/>
      <c r="B234" s="199"/>
      <c r="C234" s="200" t="s">
        <v>318</v>
      </c>
      <c r="D234" s="201"/>
      <c r="E234" s="202" t="n">
        <v>122.59153</v>
      </c>
      <c r="F234" s="203"/>
      <c r="G234" s="203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</row>
    <row r="235" customFormat="false" ht="12.8" hidden="false" customHeight="false" outlineLevel="1" collapsed="false">
      <c r="A235" s="198"/>
      <c r="B235" s="199"/>
      <c r="C235" s="200" t="s">
        <v>340</v>
      </c>
      <c r="D235" s="201"/>
      <c r="E235" s="202" t="n">
        <v>19.0482</v>
      </c>
      <c r="F235" s="203"/>
      <c r="G235" s="203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</row>
    <row r="236" customFormat="false" ht="12.8" hidden="false" customHeight="false" outlineLevel="1" collapsed="false">
      <c r="A236" s="190" t="n">
        <v>63</v>
      </c>
      <c r="B236" s="191" t="s">
        <v>341</v>
      </c>
      <c r="C236" s="192" t="s">
        <v>342</v>
      </c>
      <c r="D236" s="193" t="s">
        <v>191</v>
      </c>
      <c r="E236" s="194" t="n">
        <v>3.5</v>
      </c>
      <c r="F236" s="195"/>
      <c r="G236" s="196" t="n">
        <f aca="false">ROUND(E236*F236,2)</f>
        <v>0</v>
      </c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</row>
    <row r="237" customFormat="false" ht="12.8" hidden="false" customHeight="false" outlineLevel="1" collapsed="false">
      <c r="A237" s="198"/>
      <c r="B237" s="199"/>
      <c r="C237" s="200" t="s">
        <v>343</v>
      </c>
      <c r="D237" s="201"/>
      <c r="E237" s="202" t="n">
        <v>3.5</v>
      </c>
      <c r="F237" s="203"/>
      <c r="G237" s="203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</row>
    <row r="238" customFormat="false" ht="12.8" hidden="false" customHeight="false" outlineLevel="1" collapsed="false">
      <c r="A238" s="190" t="n">
        <v>64</v>
      </c>
      <c r="B238" s="191" t="s">
        <v>344</v>
      </c>
      <c r="C238" s="192" t="s">
        <v>345</v>
      </c>
      <c r="D238" s="193" t="s">
        <v>191</v>
      </c>
      <c r="E238" s="194" t="n">
        <v>60.5</v>
      </c>
      <c r="F238" s="195"/>
      <c r="G238" s="196" t="n">
        <f aca="false">ROUND(E238*F238,2)</f>
        <v>0</v>
      </c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</row>
    <row r="239" customFormat="false" ht="12.8" hidden="false" customHeight="false" outlineLevel="1" collapsed="false">
      <c r="A239" s="198"/>
      <c r="B239" s="199"/>
      <c r="C239" s="200" t="s">
        <v>346</v>
      </c>
      <c r="D239" s="201"/>
      <c r="E239" s="202" t="n">
        <v>45</v>
      </c>
      <c r="F239" s="203"/>
      <c r="G239" s="203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</row>
    <row r="240" customFormat="false" ht="12.8" hidden="false" customHeight="false" outlineLevel="1" collapsed="false">
      <c r="A240" s="198"/>
      <c r="B240" s="199"/>
      <c r="C240" s="200" t="s">
        <v>347</v>
      </c>
      <c r="D240" s="201"/>
      <c r="E240" s="202" t="n">
        <v>15.5</v>
      </c>
      <c r="F240" s="203"/>
      <c r="G240" s="203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</row>
    <row r="241" customFormat="false" ht="12.8" hidden="false" customHeight="false" outlineLevel="1" collapsed="false">
      <c r="A241" s="190" t="n">
        <v>65</v>
      </c>
      <c r="B241" s="191" t="s">
        <v>348</v>
      </c>
      <c r="C241" s="192" t="s">
        <v>349</v>
      </c>
      <c r="D241" s="193" t="s">
        <v>191</v>
      </c>
      <c r="E241" s="194" t="n">
        <v>99.434</v>
      </c>
      <c r="F241" s="195"/>
      <c r="G241" s="196" t="n">
        <f aca="false">ROUND(E241*F241,2)</f>
        <v>0</v>
      </c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</row>
    <row r="242" customFormat="false" ht="12.8" hidden="false" customHeight="false" outlineLevel="1" collapsed="false">
      <c r="A242" s="198"/>
      <c r="B242" s="199"/>
      <c r="C242" s="200" t="s">
        <v>350</v>
      </c>
      <c r="D242" s="201"/>
      <c r="E242" s="202" t="n">
        <v>41.38</v>
      </c>
      <c r="F242" s="203"/>
      <c r="G242" s="203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</row>
    <row r="243" customFormat="false" ht="12.8" hidden="false" customHeight="false" outlineLevel="1" collapsed="false">
      <c r="A243" s="198"/>
      <c r="B243" s="199"/>
      <c r="C243" s="200" t="s">
        <v>351</v>
      </c>
      <c r="D243" s="201"/>
      <c r="E243" s="202" t="n">
        <v>29.36</v>
      </c>
      <c r="F243" s="203"/>
      <c r="G243" s="203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</row>
    <row r="244" customFormat="false" ht="12.8" hidden="false" customHeight="false" outlineLevel="1" collapsed="false">
      <c r="A244" s="198"/>
      <c r="B244" s="199"/>
      <c r="C244" s="200" t="s">
        <v>352</v>
      </c>
      <c r="D244" s="201"/>
      <c r="E244" s="202" t="n">
        <v>28.694</v>
      </c>
      <c r="F244" s="203"/>
      <c r="G244" s="203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</row>
    <row r="245" customFormat="false" ht="12.8" hidden="false" customHeight="false" outlineLevel="1" collapsed="false">
      <c r="A245" s="190" t="n">
        <v>66</v>
      </c>
      <c r="B245" s="191" t="s">
        <v>353</v>
      </c>
      <c r="C245" s="192" t="s">
        <v>354</v>
      </c>
      <c r="D245" s="193" t="s">
        <v>191</v>
      </c>
      <c r="E245" s="194" t="n">
        <v>99.434</v>
      </c>
      <c r="F245" s="195"/>
      <c r="G245" s="196" t="n">
        <f aca="false">ROUND(E245*F245,2)</f>
        <v>0</v>
      </c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</row>
    <row r="246" customFormat="false" ht="12.8" hidden="false" customHeight="false" outlineLevel="1" collapsed="false">
      <c r="A246" s="198"/>
      <c r="B246" s="199"/>
      <c r="C246" s="200" t="s">
        <v>350</v>
      </c>
      <c r="D246" s="201"/>
      <c r="E246" s="202" t="n">
        <v>41.38</v>
      </c>
      <c r="F246" s="203"/>
      <c r="G246" s="203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</row>
    <row r="247" customFormat="false" ht="12.8" hidden="false" customHeight="false" outlineLevel="1" collapsed="false">
      <c r="A247" s="198"/>
      <c r="B247" s="199"/>
      <c r="C247" s="200" t="s">
        <v>351</v>
      </c>
      <c r="D247" s="201"/>
      <c r="E247" s="202" t="n">
        <v>29.36</v>
      </c>
      <c r="F247" s="203"/>
      <c r="G247" s="203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</row>
    <row r="248" customFormat="false" ht="12.8" hidden="false" customHeight="false" outlineLevel="1" collapsed="false">
      <c r="A248" s="198"/>
      <c r="B248" s="199"/>
      <c r="C248" s="200" t="s">
        <v>352</v>
      </c>
      <c r="D248" s="201"/>
      <c r="E248" s="202" t="n">
        <v>28.694</v>
      </c>
      <c r="F248" s="203"/>
      <c r="G248" s="203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</row>
    <row r="249" customFormat="false" ht="19.4" hidden="false" customHeight="false" outlineLevel="1" collapsed="false">
      <c r="A249" s="190" t="n">
        <v>67</v>
      </c>
      <c r="B249" s="191" t="s">
        <v>355</v>
      </c>
      <c r="C249" s="192" t="s">
        <v>356</v>
      </c>
      <c r="D249" s="193" t="s">
        <v>158</v>
      </c>
      <c r="E249" s="194" t="n">
        <v>338.44806</v>
      </c>
      <c r="F249" s="195"/>
      <c r="G249" s="196" t="n">
        <f aca="false">ROUND(E249*F249,2)</f>
        <v>0</v>
      </c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</row>
    <row r="250" customFormat="false" ht="12.8" hidden="false" customHeight="false" outlineLevel="1" collapsed="false">
      <c r="A250" s="198"/>
      <c r="B250" s="199"/>
      <c r="C250" s="200" t="s">
        <v>318</v>
      </c>
      <c r="D250" s="201"/>
      <c r="E250" s="202" t="n">
        <v>122.59153</v>
      </c>
      <c r="F250" s="203"/>
      <c r="G250" s="203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</row>
    <row r="251" customFormat="false" ht="12.8" hidden="false" customHeight="false" outlineLevel="1" collapsed="false">
      <c r="A251" s="198"/>
      <c r="B251" s="199"/>
      <c r="C251" s="200" t="s">
        <v>357</v>
      </c>
      <c r="D251" s="201"/>
      <c r="E251" s="202" t="n">
        <v>16.552</v>
      </c>
      <c r="F251" s="203"/>
      <c r="G251" s="203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</row>
    <row r="252" customFormat="false" ht="12.8" hidden="false" customHeight="false" outlineLevel="1" collapsed="false">
      <c r="A252" s="198"/>
      <c r="B252" s="199"/>
      <c r="C252" s="200" t="s">
        <v>358</v>
      </c>
      <c r="D252" s="201"/>
      <c r="E252" s="202" t="n">
        <v>8.808</v>
      </c>
      <c r="F252" s="203"/>
      <c r="G252" s="203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</row>
    <row r="253" customFormat="false" ht="12.8" hidden="false" customHeight="false" outlineLevel="1" collapsed="false">
      <c r="A253" s="198"/>
      <c r="B253" s="199"/>
      <c r="C253" s="200" t="s">
        <v>359</v>
      </c>
      <c r="D253" s="201"/>
      <c r="E253" s="202" t="n">
        <v>8.6082</v>
      </c>
      <c r="F253" s="203"/>
      <c r="G253" s="203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</row>
    <row r="254" customFormat="false" ht="12.8" hidden="false" customHeight="false" outlineLevel="1" collapsed="false">
      <c r="A254" s="198"/>
      <c r="B254" s="199"/>
      <c r="C254" s="200" t="s">
        <v>325</v>
      </c>
      <c r="D254" s="201"/>
      <c r="E254" s="202" t="n">
        <v>34.0731</v>
      </c>
      <c r="F254" s="203"/>
      <c r="G254" s="203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</row>
    <row r="255" customFormat="false" ht="12.8" hidden="false" customHeight="false" outlineLevel="1" collapsed="false">
      <c r="A255" s="198"/>
      <c r="B255" s="199"/>
      <c r="C255" s="200" t="s">
        <v>326</v>
      </c>
      <c r="D255" s="201"/>
      <c r="E255" s="202" t="n">
        <v>30.14703</v>
      </c>
      <c r="F255" s="203"/>
      <c r="G255" s="203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</row>
    <row r="256" customFormat="false" ht="12.8" hidden="false" customHeight="false" outlineLevel="1" collapsed="false">
      <c r="A256" s="198"/>
      <c r="B256" s="199"/>
      <c r="C256" s="200" t="s">
        <v>188</v>
      </c>
      <c r="D256" s="201"/>
      <c r="E256" s="202" t="n">
        <v>98.62</v>
      </c>
      <c r="F256" s="203"/>
      <c r="G256" s="203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</row>
    <row r="257" customFormat="false" ht="12.8" hidden="false" customHeight="false" outlineLevel="1" collapsed="false">
      <c r="A257" s="198"/>
      <c r="B257" s="199"/>
      <c r="C257" s="200" t="s">
        <v>340</v>
      </c>
      <c r="D257" s="201"/>
      <c r="E257" s="202" t="n">
        <v>19.0482</v>
      </c>
      <c r="F257" s="203"/>
      <c r="G257" s="203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</row>
    <row r="258" customFormat="false" ht="12.8" hidden="false" customHeight="false" outlineLevel="1" collapsed="false">
      <c r="A258" s="190" t="n">
        <v>68</v>
      </c>
      <c r="B258" s="191" t="s">
        <v>360</v>
      </c>
      <c r="C258" s="192" t="s">
        <v>361</v>
      </c>
      <c r="D258" s="193" t="s">
        <v>158</v>
      </c>
      <c r="E258" s="194" t="n">
        <v>11.6796</v>
      </c>
      <c r="F258" s="195"/>
      <c r="G258" s="196" t="n">
        <f aca="false">ROUND(E258*F258,2)</f>
        <v>0</v>
      </c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</row>
    <row r="259" customFormat="false" ht="12.8" hidden="false" customHeight="false" outlineLevel="1" collapsed="false">
      <c r="A259" s="198"/>
      <c r="B259" s="199"/>
      <c r="C259" s="200" t="s">
        <v>362</v>
      </c>
      <c r="D259" s="201"/>
      <c r="E259" s="202" t="n">
        <v>11.6796</v>
      </c>
      <c r="F259" s="203"/>
      <c r="G259" s="203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</row>
    <row r="260" customFormat="false" ht="19.4" hidden="false" customHeight="false" outlineLevel="1" collapsed="false">
      <c r="A260" s="190" t="n">
        <v>69</v>
      </c>
      <c r="B260" s="191" t="s">
        <v>363</v>
      </c>
      <c r="C260" s="192" t="s">
        <v>364</v>
      </c>
      <c r="D260" s="193" t="s">
        <v>158</v>
      </c>
      <c r="E260" s="194" t="n">
        <v>33.9682</v>
      </c>
      <c r="F260" s="195"/>
      <c r="G260" s="196" t="n">
        <f aca="false">ROUND(E260*F260,2)</f>
        <v>0</v>
      </c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</row>
    <row r="261" customFormat="false" ht="12.8" hidden="false" customHeight="false" outlineLevel="1" collapsed="false">
      <c r="A261" s="198"/>
      <c r="B261" s="199"/>
      <c r="C261" s="200" t="s">
        <v>365</v>
      </c>
      <c r="D261" s="201"/>
      <c r="E261" s="202"/>
      <c r="F261" s="203"/>
      <c r="G261" s="203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</row>
    <row r="262" customFormat="false" ht="12.8" hidden="false" customHeight="false" outlineLevel="1" collapsed="false">
      <c r="A262" s="198"/>
      <c r="B262" s="199"/>
      <c r="C262" s="200" t="s">
        <v>357</v>
      </c>
      <c r="D262" s="201"/>
      <c r="E262" s="202" t="n">
        <v>16.552</v>
      </c>
      <c r="F262" s="203"/>
      <c r="G262" s="203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</row>
    <row r="263" customFormat="false" ht="12.8" hidden="false" customHeight="false" outlineLevel="1" collapsed="false">
      <c r="A263" s="198"/>
      <c r="B263" s="199"/>
      <c r="C263" s="200" t="s">
        <v>358</v>
      </c>
      <c r="D263" s="201"/>
      <c r="E263" s="202" t="n">
        <v>8.808</v>
      </c>
      <c r="F263" s="203"/>
      <c r="G263" s="203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</row>
    <row r="264" customFormat="false" ht="12.8" hidden="false" customHeight="false" outlineLevel="1" collapsed="false">
      <c r="A264" s="198"/>
      <c r="B264" s="199"/>
      <c r="C264" s="200" t="s">
        <v>359</v>
      </c>
      <c r="D264" s="201"/>
      <c r="E264" s="202" t="n">
        <v>8.6082</v>
      </c>
      <c r="F264" s="203"/>
      <c r="G264" s="203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</row>
    <row r="265" customFormat="false" ht="19.4" hidden="false" customHeight="false" outlineLevel="1" collapsed="false">
      <c r="A265" s="190" t="n">
        <v>70</v>
      </c>
      <c r="B265" s="191" t="s">
        <v>366</v>
      </c>
      <c r="C265" s="192" t="s">
        <v>367</v>
      </c>
      <c r="D265" s="193" t="s">
        <v>191</v>
      </c>
      <c r="E265" s="194" t="n">
        <v>43.576</v>
      </c>
      <c r="F265" s="195"/>
      <c r="G265" s="196" t="n">
        <f aca="false">ROUND(E265*F265,2)</f>
        <v>0</v>
      </c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</row>
    <row r="266" customFormat="false" ht="12.8" hidden="false" customHeight="false" outlineLevel="1" collapsed="false">
      <c r="A266" s="198"/>
      <c r="B266" s="199"/>
      <c r="C266" s="200" t="s">
        <v>368</v>
      </c>
      <c r="D266" s="201"/>
      <c r="E266" s="202"/>
      <c r="F266" s="203"/>
      <c r="G266" s="203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</row>
    <row r="267" customFormat="false" ht="12.8" hidden="false" customHeight="false" outlineLevel="1" collapsed="false">
      <c r="A267" s="198"/>
      <c r="B267" s="199"/>
      <c r="C267" s="200" t="s">
        <v>369</v>
      </c>
      <c r="D267" s="201"/>
      <c r="E267" s="202" t="n">
        <v>23.12</v>
      </c>
      <c r="F267" s="203"/>
      <c r="G267" s="203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</row>
    <row r="268" customFormat="false" ht="12.8" hidden="false" customHeight="false" outlineLevel="1" collapsed="false">
      <c r="A268" s="198"/>
      <c r="B268" s="199"/>
      <c r="C268" s="200" t="s">
        <v>370</v>
      </c>
      <c r="D268" s="201"/>
      <c r="E268" s="202" t="n">
        <v>20.456</v>
      </c>
      <c r="F268" s="203"/>
      <c r="G268" s="203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</row>
    <row r="269" customFormat="false" ht="12.8" hidden="false" customHeight="false" outlineLevel="1" collapsed="false">
      <c r="A269" s="190" t="n">
        <v>71</v>
      </c>
      <c r="B269" s="191" t="s">
        <v>371</v>
      </c>
      <c r="C269" s="192" t="s">
        <v>372</v>
      </c>
      <c r="D269" s="193" t="s">
        <v>158</v>
      </c>
      <c r="E269" s="194" t="n">
        <v>180.70506</v>
      </c>
      <c r="F269" s="195"/>
      <c r="G269" s="196" t="n">
        <f aca="false">ROUND(E269*F269,2)</f>
        <v>0</v>
      </c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</row>
    <row r="270" customFormat="false" ht="12.8" hidden="false" customHeight="false" outlineLevel="1" collapsed="false">
      <c r="A270" s="198"/>
      <c r="B270" s="199"/>
      <c r="C270" s="200" t="s">
        <v>373</v>
      </c>
      <c r="D270" s="201"/>
      <c r="E270" s="202" t="n">
        <v>140.98026</v>
      </c>
      <c r="F270" s="203"/>
      <c r="G270" s="203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</row>
    <row r="271" customFormat="false" ht="12.8" hidden="false" customHeight="false" outlineLevel="1" collapsed="false">
      <c r="A271" s="198"/>
      <c r="B271" s="199"/>
      <c r="C271" s="200" t="s">
        <v>374</v>
      </c>
      <c r="D271" s="201"/>
      <c r="E271" s="202" t="n">
        <v>39.7248</v>
      </c>
      <c r="F271" s="203"/>
      <c r="G271" s="203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</row>
    <row r="272" customFormat="false" ht="12.8" hidden="false" customHeight="false" outlineLevel="1" collapsed="false">
      <c r="A272" s="190" t="n">
        <v>72</v>
      </c>
      <c r="B272" s="191" t="s">
        <v>375</v>
      </c>
      <c r="C272" s="192" t="s">
        <v>376</v>
      </c>
      <c r="D272" s="193" t="s">
        <v>158</v>
      </c>
      <c r="E272" s="194" t="n">
        <v>28.03104</v>
      </c>
      <c r="F272" s="195"/>
      <c r="G272" s="196" t="n">
        <f aca="false">ROUND(E272*F272,2)</f>
        <v>0</v>
      </c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</row>
    <row r="273" customFormat="false" ht="12.8" hidden="false" customHeight="false" outlineLevel="1" collapsed="false">
      <c r="A273" s="198"/>
      <c r="B273" s="199"/>
      <c r="C273" s="200" t="s">
        <v>377</v>
      </c>
      <c r="D273" s="201"/>
      <c r="E273" s="202" t="n">
        <v>28.03104</v>
      </c>
      <c r="F273" s="203"/>
      <c r="G273" s="203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</row>
    <row r="274" customFormat="false" ht="12.8" hidden="false" customHeight="false" outlineLevel="1" collapsed="false">
      <c r="A274" s="198" t="n">
        <v>73</v>
      </c>
      <c r="B274" s="199" t="s">
        <v>378</v>
      </c>
      <c r="C274" s="217" t="s">
        <v>379</v>
      </c>
      <c r="D274" s="218" t="s">
        <v>30</v>
      </c>
      <c r="E274" s="219"/>
      <c r="F274" s="220"/>
      <c r="G274" s="203" t="n">
        <f aca="false">ROUND(E274*F274,2)</f>
        <v>0</v>
      </c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</row>
    <row r="275" customFormat="false" ht="12.8" hidden="false" customHeight="false" outlineLevel="0" collapsed="false">
      <c r="A275" s="184" t="s">
        <v>127</v>
      </c>
      <c r="B275" s="185" t="s">
        <v>83</v>
      </c>
      <c r="C275" s="186" t="s">
        <v>84</v>
      </c>
      <c r="D275" s="187"/>
      <c r="E275" s="188"/>
      <c r="F275" s="189"/>
      <c r="G275" s="189" t="n">
        <f aca="false">SUM(G276:G315)</f>
        <v>0</v>
      </c>
    </row>
    <row r="276" customFormat="false" ht="12.8" hidden="false" customHeight="false" outlineLevel="1" collapsed="false">
      <c r="A276" s="190" t="n">
        <v>74</v>
      </c>
      <c r="B276" s="191" t="s">
        <v>380</v>
      </c>
      <c r="C276" s="192" t="s">
        <v>381</v>
      </c>
      <c r="D276" s="193" t="s">
        <v>158</v>
      </c>
      <c r="E276" s="194" t="n">
        <v>155.982</v>
      </c>
      <c r="F276" s="195"/>
      <c r="G276" s="196" t="n">
        <f aca="false">ROUND(E276*F276,2)</f>
        <v>0</v>
      </c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</row>
    <row r="277" customFormat="false" ht="12.8" hidden="false" customHeight="false" outlineLevel="1" collapsed="false">
      <c r="A277" s="198"/>
      <c r="B277" s="199"/>
      <c r="C277" s="200" t="s">
        <v>183</v>
      </c>
      <c r="D277" s="201"/>
      <c r="E277" s="202" t="n">
        <v>169.952</v>
      </c>
      <c r="F277" s="203"/>
      <c r="G277" s="203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</row>
    <row r="278" customFormat="false" ht="12.8" hidden="false" customHeight="false" outlineLevel="1" collapsed="false">
      <c r="A278" s="198"/>
      <c r="B278" s="199"/>
      <c r="C278" s="200" t="s">
        <v>184</v>
      </c>
      <c r="D278" s="201"/>
      <c r="E278" s="202" t="n">
        <v>-23.23</v>
      </c>
      <c r="F278" s="203"/>
      <c r="G278" s="203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</row>
    <row r="279" customFormat="false" ht="12.8" hidden="false" customHeight="false" outlineLevel="1" collapsed="false">
      <c r="A279" s="198"/>
      <c r="B279" s="199"/>
      <c r="C279" s="200" t="s">
        <v>185</v>
      </c>
      <c r="D279" s="201"/>
      <c r="E279" s="202" t="n">
        <v>9.26</v>
      </c>
      <c r="F279" s="203"/>
      <c r="G279" s="203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</row>
    <row r="280" customFormat="false" ht="12.8" hidden="false" customHeight="false" outlineLevel="1" collapsed="false">
      <c r="A280" s="190" t="n">
        <v>75</v>
      </c>
      <c r="B280" s="191" t="s">
        <v>382</v>
      </c>
      <c r="C280" s="192" t="s">
        <v>383</v>
      </c>
      <c r="D280" s="193" t="s">
        <v>158</v>
      </c>
      <c r="E280" s="194" t="n">
        <v>98.62</v>
      </c>
      <c r="F280" s="195"/>
      <c r="G280" s="196" t="n">
        <f aca="false">ROUND(E280*F280,2)</f>
        <v>0</v>
      </c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</row>
    <row r="281" customFormat="false" ht="12.8" hidden="false" customHeight="false" outlineLevel="1" collapsed="false">
      <c r="A281" s="198"/>
      <c r="B281" s="199"/>
      <c r="C281" s="200" t="s">
        <v>188</v>
      </c>
      <c r="D281" s="201"/>
      <c r="E281" s="202" t="n">
        <v>98.62</v>
      </c>
      <c r="F281" s="203"/>
      <c r="G281" s="203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</row>
    <row r="282" customFormat="false" ht="12.8" hidden="false" customHeight="false" outlineLevel="1" collapsed="false">
      <c r="A282" s="190" t="n">
        <v>76</v>
      </c>
      <c r="B282" s="191" t="s">
        <v>384</v>
      </c>
      <c r="C282" s="192" t="s">
        <v>385</v>
      </c>
      <c r="D282" s="193" t="s">
        <v>158</v>
      </c>
      <c r="E282" s="194" t="n">
        <v>98.62</v>
      </c>
      <c r="F282" s="195"/>
      <c r="G282" s="196" t="n">
        <f aca="false">ROUND(E282*F282,2)</f>
        <v>0</v>
      </c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</row>
    <row r="283" customFormat="false" ht="12.8" hidden="false" customHeight="false" outlineLevel="1" collapsed="false">
      <c r="A283" s="198"/>
      <c r="B283" s="199"/>
      <c r="C283" s="200" t="s">
        <v>188</v>
      </c>
      <c r="D283" s="201"/>
      <c r="E283" s="202" t="n">
        <v>98.62</v>
      </c>
      <c r="F283" s="203"/>
      <c r="G283" s="203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</row>
    <row r="284" customFormat="false" ht="12.8" hidden="false" customHeight="false" outlineLevel="1" collapsed="false">
      <c r="A284" s="190" t="n">
        <v>77</v>
      </c>
      <c r="B284" s="191" t="s">
        <v>386</v>
      </c>
      <c r="C284" s="192" t="s">
        <v>387</v>
      </c>
      <c r="D284" s="193" t="s">
        <v>158</v>
      </c>
      <c r="E284" s="194" t="n">
        <v>35.413</v>
      </c>
      <c r="F284" s="195"/>
      <c r="G284" s="196" t="n">
        <f aca="false">ROUND(E284*F284,2)</f>
        <v>0</v>
      </c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</row>
    <row r="285" customFormat="false" ht="12.8" hidden="false" customHeight="false" outlineLevel="1" collapsed="false">
      <c r="A285" s="198"/>
      <c r="B285" s="199"/>
      <c r="C285" s="200" t="s">
        <v>388</v>
      </c>
      <c r="D285" s="201"/>
      <c r="E285" s="202" t="n">
        <v>21.511</v>
      </c>
      <c r="F285" s="203"/>
      <c r="G285" s="203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</row>
    <row r="286" customFormat="false" ht="12.8" hidden="false" customHeight="false" outlineLevel="1" collapsed="false">
      <c r="A286" s="198"/>
      <c r="B286" s="199"/>
      <c r="C286" s="200" t="s">
        <v>389</v>
      </c>
      <c r="D286" s="201"/>
      <c r="E286" s="202" t="n">
        <v>9.1955</v>
      </c>
      <c r="F286" s="203"/>
      <c r="G286" s="203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</row>
    <row r="287" customFormat="false" ht="12.8" hidden="false" customHeight="false" outlineLevel="1" collapsed="false">
      <c r="A287" s="198"/>
      <c r="B287" s="199"/>
      <c r="C287" s="200" t="s">
        <v>390</v>
      </c>
      <c r="D287" s="201"/>
      <c r="E287" s="202" t="n">
        <v>4.7065</v>
      </c>
      <c r="F287" s="203"/>
      <c r="G287" s="203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</row>
    <row r="288" customFormat="false" ht="12.8" hidden="false" customHeight="false" outlineLevel="1" collapsed="false">
      <c r="A288" s="190" t="n">
        <v>78</v>
      </c>
      <c r="B288" s="191" t="s">
        <v>391</v>
      </c>
      <c r="C288" s="192" t="s">
        <v>392</v>
      </c>
      <c r="D288" s="193" t="s">
        <v>158</v>
      </c>
      <c r="E288" s="194" t="n">
        <v>186.81166</v>
      </c>
      <c r="F288" s="195"/>
      <c r="G288" s="196" t="n">
        <f aca="false">ROUND(E288*F288,2)</f>
        <v>0</v>
      </c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</row>
    <row r="289" customFormat="false" ht="12.8" hidden="false" customHeight="false" outlineLevel="1" collapsed="false">
      <c r="A289" s="198"/>
      <c r="B289" s="199"/>
      <c r="C289" s="200" t="s">
        <v>318</v>
      </c>
      <c r="D289" s="201"/>
      <c r="E289" s="202" t="n">
        <v>122.59153</v>
      </c>
      <c r="F289" s="203"/>
      <c r="G289" s="203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</row>
    <row r="290" customFormat="false" ht="12.8" hidden="false" customHeight="false" outlineLevel="1" collapsed="false">
      <c r="A290" s="198"/>
      <c r="B290" s="199"/>
      <c r="C290" s="200"/>
      <c r="D290" s="201"/>
      <c r="E290" s="202"/>
      <c r="F290" s="203"/>
      <c r="G290" s="203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</row>
    <row r="291" customFormat="false" ht="12.8" hidden="false" customHeight="false" outlineLevel="1" collapsed="false">
      <c r="A291" s="198"/>
      <c r="B291" s="199"/>
      <c r="C291" s="200" t="s">
        <v>319</v>
      </c>
      <c r="D291" s="201"/>
      <c r="E291" s="202"/>
      <c r="F291" s="203"/>
      <c r="G291" s="203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</row>
    <row r="292" customFormat="false" ht="12.8" hidden="false" customHeight="false" outlineLevel="1" collapsed="false">
      <c r="A292" s="198"/>
      <c r="B292" s="199"/>
      <c r="C292" s="200"/>
      <c r="D292" s="201"/>
      <c r="E292" s="202"/>
      <c r="F292" s="203"/>
      <c r="G292" s="203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</row>
    <row r="293" customFormat="false" ht="12.8" hidden="false" customHeight="false" outlineLevel="1" collapsed="false">
      <c r="A293" s="198"/>
      <c r="B293" s="199"/>
      <c r="C293" s="200" t="s">
        <v>325</v>
      </c>
      <c r="D293" s="201"/>
      <c r="E293" s="202" t="n">
        <v>34.0731</v>
      </c>
      <c r="F293" s="203"/>
      <c r="G293" s="203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</row>
    <row r="294" customFormat="false" ht="12.8" hidden="false" customHeight="false" outlineLevel="1" collapsed="false">
      <c r="A294" s="198"/>
      <c r="B294" s="199"/>
      <c r="C294" s="200" t="s">
        <v>326</v>
      </c>
      <c r="D294" s="201"/>
      <c r="E294" s="202" t="n">
        <v>30.14703</v>
      </c>
      <c r="F294" s="203"/>
      <c r="G294" s="203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</row>
    <row r="295" customFormat="false" ht="12.8" hidden="false" customHeight="false" outlineLevel="1" collapsed="false">
      <c r="A295" s="190" t="n">
        <v>79</v>
      </c>
      <c r="B295" s="191" t="s">
        <v>393</v>
      </c>
      <c r="C295" s="192" t="s">
        <v>394</v>
      </c>
      <c r="D295" s="193" t="s">
        <v>158</v>
      </c>
      <c r="E295" s="194" t="n">
        <v>38.1843</v>
      </c>
      <c r="F295" s="195"/>
      <c r="G295" s="196" t="n">
        <f aca="false">ROUND(E295*F295,2)</f>
        <v>0</v>
      </c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</row>
    <row r="296" customFormat="false" ht="12.8" hidden="false" customHeight="false" outlineLevel="1" collapsed="false">
      <c r="A296" s="198"/>
      <c r="B296" s="199"/>
      <c r="C296" s="200" t="s">
        <v>395</v>
      </c>
      <c r="D296" s="201"/>
      <c r="E296" s="202" t="n">
        <v>23.6621</v>
      </c>
      <c r="F296" s="203"/>
      <c r="G296" s="203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</row>
    <row r="297" customFormat="false" ht="12.8" hidden="false" customHeight="false" outlineLevel="1" collapsed="false">
      <c r="A297" s="198"/>
      <c r="B297" s="199"/>
      <c r="C297" s="200" t="s">
        <v>396</v>
      </c>
      <c r="D297" s="201"/>
      <c r="E297" s="202" t="n">
        <v>9.34505</v>
      </c>
      <c r="F297" s="203"/>
      <c r="G297" s="203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</row>
    <row r="298" customFormat="false" ht="12.8" hidden="false" customHeight="false" outlineLevel="1" collapsed="false">
      <c r="A298" s="198"/>
      <c r="B298" s="199"/>
      <c r="C298" s="200" t="s">
        <v>397</v>
      </c>
      <c r="D298" s="201"/>
      <c r="E298" s="202" t="n">
        <v>5.17715</v>
      </c>
      <c r="F298" s="203"/>
      <c r="G298" s="203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</row>
    <row r="299" customFormat="false" ht="12.8" hidden="false" customHeight="false" outlineLevel="1" collapsed="false">
      <c r="A299" s="190" t="n">
        <v>80</v>
      </c>
      <c r="B299" s="191" t="s">
        <v>398</v>
      </c>
      <c r="C299" s="192" t="s">
        <v>399</v>
      </c>
      <c r="D299" s="193" t="s">
        <v>130</v>
      </c>
      <c r="E299" s="194" t="n">
        <v>72.78777</v>
      </c>
      <c r="F299" s="195"/>
      <c r="G299" s="196" t="n">
        <f aca="false">ROUND(E299*F299,2)</f>
        <v>0</v>
      </c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</row>
    <row r="300" customFormat="false" ht="12.8" hidden="false" customHeight="false" outlineLevel="1" collapsed="false">
      <c r="A300" s="198"/>
      <c r="B300" s="199"/>
      <c r="C300" s="200" t="s">
        <v>400</v>
      </c>
      <c r="D300" s="201"/>
      <c r="E300" s="202" t="n">
        <v>24.27312</v>
      </c>
      <c r="F300" s="203"/>
      <c r="G300" s="203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</row>
    <row r="301" customFormat="false" ht="12.8" hidden="false" customHeight="false" outlineLevel="1" collapsed="false">
      <c r="A301" s="198"/>
      <c r="B301" s="199"/>
      <c r="C301" s="200"/>
      <c r="D301" s="201"/>
      <c r="E301" s="202"/>
      <c r="F301" s="203"/>
      <c r="G301" s="203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</row>
    <row r="302" customFormat="false" ht="12.8" hidden="false" customHeight="false" outlineLevel="1" collapsed="false">
      <c r="A302" s="198"/>
      <c r="B302" s="199"/>
      <c r="C302" s="200" t="s">
        <v>319</v>
      </c>
      <c r="D302" s="201"/>
      <c r="E302" s="202"/>
      <c r="F302" s="203"/>
      <c r="G302" s="203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</row>
    <row r="303" customFormat="false" ht="12.8" hidden="false" customHeight="false" outlineLevel="1" collapsed="false">
      <c r="A303" s="198"/>
      <c r="B303" s="199"/>
      <c r="C303" s="200"/>
      <c r="D303" s="201"/>
      <c r="E303" s="202"/>
      <c r="F303" s="203"/>
      <c r="G303" s="203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</row>
    <row r="304" customFormat="false" ht="12.8" hidden="false" customHeight="false" outlineLevel="1" collapsed="false">
      <c r="A304" s="198"/>
      <c r="B304" s="199"/>
      <c r="C304" s="200" t="s">
        <v>401</v>
      </c>
      <c r="D304" s="201"/>
      <c r="E304" s="202" t="n">
        <v>6.74647</v>
      </c>
      <c r="F304" s="203"/>
      <c r="G304" s="203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</row>
    <row r="305" customFormat="false" ht="12.8" hidden="false" customHeight="false" outlineLevel="1" collapsed="false">
      <c r="A305" s="198"/>
      <c r="B305" s="199"/>
      <c r="C305" s="200" t="s">
        <v>402</v>
      </c>
      <c r="D305" s="201"/>
      <c r="E305" s="202" t="n">
        <v>5.96911</v>
      </c>
      <c r="F305" s="203"/>
      <c r="G305" s="203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</row>
    <row r="306" customFormat="false" ht="12.8" hidden="false" customHeight="false" outlineLevel="1" collapsed="false">
      <c r="A306" s="198"/>
      <c r="B306" s="199"/>
      <c r="C306" s="200" t="s">
        <v>403</v>
      </c>
      <c r="D306" s="201"/>
      <c r="E306" s="202"/>
      <c r="F306" s="203"/>
      <c r="G306" s="203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</row>
    <row r="307" customFormat="false" ht="12.8" hidden="false" customHeight="false" outlineLevel="1" collapsed="false">
      <c r="A307" s="198"/>
      <c r="B307" s="199"/>
      <c r="C307" s="200" t="s">
        <v>404</v>
      </c>
      <c r="D307" s="201"/>
      <c r="E307" s="202" t="n">
        <v>35.79906</v>
      </c>
      <c r="F307" s="203"/>
      <c r="G307" s="203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</row>
    <row r="308" customFormat="false" ht="12.8" hidden="false" customHeight="false" outlineLevel="1" collapsed="false">
      <c r="A308" s="190" t="n">
        <v>81</v>
      </c>
      <c r="B308" s="191" t="s">
        <v>405</v>
      </c>
      <c r="C308" s="192" t="s">
        <v>406</v>
      </c>
      <c r="D308" s="193" t="s">
        <v>130</v>
      </c>
      <c r="E308" s="194" t="n">
        <v>16.43943</v>
      </c>
      <c r="F308" s="195"/>
      <c r="G308" s="196" t="n">
        <f aca="false">ROUND(E308*F308,2)</f>
        <v>0</v>
      </c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B308" s="197"/>
      <c r="AC308" s="197"/>
      <c r="AD308" s="197"/>
      <c r="AE308" s="197"/>
    </row>
    <row r="309" customFormat="false" ht="12.8" hidden="false" customHeight="false" outlineLevel="1" collapsed="false">
      <c r="A309" s="198"/>
      <c r="B309" s="199"/>
      <c r="C309" s="200" t="s">
        <v>407</v>
      </c>
      <c r="D309" s="201"/>
      <c r="E309" s="202" t="n">
        <v>10.78805</v>
      </c>
      <c r="F309" s="203"/>
      <c r="G309" s="203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  <c r="AA309" s="197"/>
      <c r="AB309" s="197"/>
      <c r="AC309" s="197"/>
      <c r="AD309" s="197"/>
      <c r="AE309" s="197"/>
    </row>
    <row r="310" customFormat="false" ht="12.8" hidden="false" customHeight="false" outlineLevel="1" collapsed="false">
      <c r="A310" s="198"/>
      <c r="B310" s="199"/>
      <c r="C310" s="200"/>
      <c r="D310" s="201"/>
      <c r="E310" s="202"/>
      <c r="F310" s="203"/>
      <c r="G310" s="203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7"/>
    </row>
    <row r="311" customFormat="false" ht="12.8" hidden="false" customHeight="false" outlineLevel="1" collapsed="false">
      <c r="A311" s="198"/>
      <c r="B311" s="199"/>
      <c r="C311" s="200" t="s">
        <v>319</v>
      </c>
      <c r="D311" s="201"/>
      <c r="E311" s="202"/>
      <c r="F311" s="203"/>
      <c r="G311" s="203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7"/>
    </row>
    <row r="312" customFormat="false" ht="12.8" hidden="false" customHeight="false" outlineLevel="1" collapsed="false">
      <c r="A312" s="198"/>
      <c r="B312" s="199"/>
      <c r="C312" s="200"/>
      <c r="D312" s="201"/>
      <c r="E312" s="202"/>
      <c r="F312" s="203"/>
      <c r="G312" s="203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</row>
    <row r="313" customFormat="false" ht="12.8" hidden="false" customHeight="false" outlineLevel="1" collapsed="false">
      <c r="A313" s="198"/>
      <c r="B313" s="199"/>
      <c r="C313" s="200" t="s">
        <v>408</v>
      </c>
      <c r="D313" s="201"/>
      <c r="E313" s="202" t="n">
        <v>2.99843</v>
      </c>
      <c r="F313" s="203"/>
      <c r="G313" s="203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</row>
    <row r="314" customFormat="false" ht="12.8" hidden="false" customHeight="false" outlineLevel="1" collapsed="false">
      <c r="A314" s="198"/>
      <c r="B314" s="199"/>
      <c r="C314" s="200" t="s">
        <v>409</v>
      </c>
      <c r="D314" s="201"/>
      <c r="E314" s="202" t="n">
        <v>2.65294</v>
      </c>
      <c r="F314" s="203"/>
      <c r="G314" s="203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</row>
    <row r="315" customFormat="false" ht="12.8" hidden="false" customHeight="false" outlineLevel="1" collapsed="false">
      <c r="A315" s="190" t="n">
        <v>82</v>
      </c>
      <c r="B315" s="191" t="s">
        <v>410</v>
      </c>
      <c r="C315" s="192" t="s">
        <v>411</v>
      </c>
      <c r="D315" s="193" t="s">
        <v>158</v>
      </c>
      <c r="E315" s="194" t="n">
        <v>108.482</v>
      </c>
      <c r="F315" s="195"/>
      <c r="G315" s="196" t="n">
        <f aca="false">ROUND(E315*F315,2)</f>
        <v>0</v>
      </c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</row>
    <row r="316" customFormat="false" ht="12.8" hidden="false" customHeight="false" outlineLevel="1" collapsed="false">
      <c r="A316" s="198"/>
      <c r="B316" s="199"/>
      <c r="C316" s="200" t="s">
        <v>412</v>
      </c>
      <c r="D316" s="201"/>
      <c r="E316" s="202" t="n">
        <v>108.482</v>
      </c>
      <c r="F316" s="203"/>
      <c r="G316" s="203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</row>
    <row r="317" customFormat="false" ht="12.8" hidden="false" customHeight="false" outlineLevel="1" collapsed="false">
      <c r="A317" s="198" t="n">
        <v>83</v>
      </c>
      <c r="B317" s="199" t="s">
        <v>413</v>
      </c>
      <c r="C317" s="217" t="s">
        <v>414</v>
      </c>
      <c r="D317" s="218" t="s">
        <v>30</v>
      </c>
      <c r="E317" s="219"/>
      <c r="F317" s="220"/>
      <c r="G317" s="203" t="n">
        <f aca="false">ROUND(E317*F317,2)</f>
        <v>0</v>
      </c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</row>
    <row r="318" customFormat="false" ht="12.8" hidden="false" customHeight="false" outlineLevel="0" collapsed="false">
      <c r="A318" s="184" t="s">
        <v>127</v>
      </c>
      <c r="B318" s="185" t="s">
        <v>85</v>
      </c>
      <c r="C318" s="186" t="s">
        <v>86</v>
      </c>
      <c r="D318" s="187"/>
      <c r="E318" s="188"/>
      <c r="F318" s="189"/>
      <c r="G318" s="189" t="n">
        <f aca="false">SUM(G319:G348)</f>
        <v>0</v>
      </c>
    </row>
    <row r="319" customFormat="false" ht="12.8" hidden="false" customHeight="false" outlineLevel="1" collapsed="false">
      <c r="A319" s="190" t="n">
        <v>84</v>
      </c>
      <c r="B319" s="191" t="s">
        <v>415</v>
      </c>
      <c r="C319" s="192" t="s">
        <v>416</v>
      </c>
      <c r="D319" s="193" t="s">
        <v>158</v>
      </c>
      <c r="E319" s="194" t="n">
        <v>134.1982</v>
      </c>
      <c r="F319" s="195"/>
      <c r="G319" s="196" t="n">
        <f aca="false">ROUND(E319*F319,2)</f>
        <v>0</v>
      </c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</row>
    <row r="320" customFormat="false" ht="12.8" hidden="false" customHeight="false" outlineLevel="1" collapsed="false">
      <c r="A320" s="198"/>
      <c r="B320" s="199"/>
      <c r="C320" s="200" t="s">
        <v>417</v>
      </c>
      <c r="D320" s="201"/>
      <c r="E320" s="202" t="n">
        <v>115.15</v>
      </c>
      <c r="F320" s="203"/>
      <c r="G320" s="203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</row>
    <row r="321" customFormat="false" ht="12.8" hidden="false" customHeight="false" outlineLevel="1" collapsed="false">
      <c r="A321" s="198"/>
      <c r="B321" s="199"/>
      <c r="C321" s="200" t="s">
        <v>418</v>
      </c>
      <c r="D321" s="201"/>
      <c r="E321" s="202" t="n">
        <v>19.0482</v>
      </c>
      <c r="F321" s="203"/>
      <c r="G321" s="203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</row>
    <row r="322" customFormat="false" ht="19.4" hidden="false" customHeight="false" outlineLevel="1" collapsed="false">
      <c r="A322" s="190" t="n">
        <v>85</v>
      </c>
      <c r="B322" s="191" t="s">
        <v>419</v>
      </c>
      <c r="C322" s="192" t="s">
        <v>420</v>
      </c>
      <c r="D322" s="193" t="s">
        <v>158</v>
      </c>
      <c r="E322" s="194" t="n">
        <v>35.413</v>
      </c>
      <c r="F322" s="195"/>
      <c r="G322" s="196" t="n">
        <f aca="false">ROUND(E322*F322,2)</f>
        <v>0</v>
      </c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  <c r="AA322" s="197"/>
      <c r="AB322" s="197"/>
      <c r="AC322" s="197"/>
      <c r="AD322" s="197"/>
      <c r="AE322" s="197"/>
    </row>
    <row r="323" customFormat="false" ht="12.8" hidden="false" customHeight="false" outlineLevel="1" collapsed="false">
      <c r="A323" s="198"/>
      <c r="B323" s="199"/>
      <c r="C323" s="200" t="s">
        <v>388</v>
      </c>
      <c r="D323" s="201"/>
      <c r="E323" s="202" t="n">
        <v>21.511</v>
      </c>
      <c r="F323" s="203"/>
      <c r="G323" s="203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B323" s="197"/>
      <c r="AC323" s="197"/>
      <c r="AD323" s="197"/>
      <c r="AE323" s="197"/>
    </row>
    <row r="324" customFormat="false" ht="12.8" hidden="false" customHeight="false" outlineLevel="1" collapsed="false">
      <c r="A324" s="198"/>
      <c r="B324" s="199"/>
      <c r="C324" s="200" t="s">
        <v>389</v>
      </c>
      <c r="D324" s="201"/>
      <c r="E324" s="202" t="n">
        <v>9.1955</v>
      </c>
      <c r="F324" s="203"/>
      <c r="G324" s="203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  <c r="AA324" s="197"/>
      <c r="AB324" s="197"/>
      <c r="AC324" s="197"/>
      <c r="AD324" s="197"/>
      <c r="AE324" s="197"/>
    </row>
    <row r="325" customFormat="false" ht="12.8" hidden="false" customHeight="false" outlineLevel="1" collapsed="false">
      <c r="A325" s="198"/>
      <c r="B325" s="199"/>
      <c r="C325" s="200" t="s">
        <v>390</v>
      </c>
      <c r="D325" s="201"/>
      <c r="E325" s="202" t="n">
        <v>4.7065</v>
      </c>
      <c r="F325" s="203"/>
      <c r="G325" s="203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  <c r="AA325" s="197"/>
      <c r="AB325" s="197"/>
      <c r="AC325" s="197"/>
      <c r="AD325" s="197"/>
      <c r="AE325" s="197"/>
    </row>
    <row r="326" customFormat="false" ht="12.8" hidden="false" customHeight="false" outlineLevel="1" collapsed="false">
      <c r="A326" s="190" t="n">
        <v>86</v>
      </c>
      <c r="B326" s="191" t="s">
        <v>421</v>
      </c>
      <c r="C326" s="192" t="s">
        <v>422</v>
      </c>
      <c r="D326" s="193" t="s">
        <v>191</v>
      </c>
      <c r="E326" s="194" t="n">
        <v>196</v>
      </c>
      <c r="F326" s="195"/>
      <c r="G326" s="196" t="n">
        <f aca="false">ROUND(E326*F326,2)</f>
        <v>0</v>
      </c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  <c r="AA326" s="197"/>
      <c r="AB326" s="197"/>
      <c r="AC326" s="197"/>
      <c r="AD326" s="197"/>
      <c r="AE326" s="197"/>
    </row>
    <row r="327" customFormat="false" ht="12.8" hidden="false" customHeight="false" outlineLevel="1" collapsed="false">
      <c r="A327" s="198"/>
      <c r="B327" s="199"/>
      <c r="C327" s="200" t="s">
        <v>423</v>
      </c>
      <c r="D327" s="201"/>
      <c r="E327" s="202" t="n">
        <v>108</v>
      </c>
      <c r="F327" s="203"/>
      <c r="G327" s="203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</row>
    <row r="328" customFormat="false" ht="12.8" hidden="false" customHeight="false" outlineLevel="1" collapsed="false">
      <c r="A328" s="198"/>
      <c r="B328" s="199"/>
      <c r="C328" s="200" t="s">
        <v>424</v>
      </c>
      <c r="D328" s="201"/>
      <c r="E328" s="202" t="n">
        <v>88</v>
      </c>
      <c r="F328" s="203"/>
      <c r="G328" s="203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</row>
    <row r="329" customFormat="false" ht="12.8" hidden="false" customHeight="false" outlineLevel="1" collapsed="false">
      <c r="A329" s="190" t="n">
        <v>87</v>
      </c>
      <c r="B329" s="191" t="s">
        <v>425</v>
      </c>
      <c r="C329" s="192" t="s">
        <v>426</v>
      </c>
      <c r="D329" s="193" t="s">
        <v>191</v>
      </c>
      <c r="E329" s="194" t="n">
        <v>9.4</v>
      </c>
      <c r="F329" s="195"/>
      <c r="G329" s="196" t="n">
        <f aca="false">ROUND(E329*F329,2)</f>
        <v>0</v>
      </c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</row>
    <row r="330" customFormat="false" ht="12.8" hidden="false" customHeight="false" outlineLevel="1" collapsed="false">
      <c r="A330" s="198"/>
      <c r="B330" s="199"/>
      <c r="C330" s="200" t="s">
        <v>427</v>
      </c>
      <c r="D330" s="201"/>
      <c r="E330" s="202" t="n">
        <v>9.4</v>
      </c>
      <c r="F330" s="203"/>
      <c r="G330" s="203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</row>
    <row r="331" customFormat="false" ht="12.8" hidden="false" customHeight="false" outlineLevel="1" collapsed="false">
      <c r="A331" s="190" t="n">
        <v>88</v>
      </c>
      <c r="B331" s="191" t="s">
        <v>428</v>
      </c>
      <c r="C331" s="192" t="s">
        <v>429</v>
      </c>
      <c r="D331" s="193" t="s">
        <v>130</v>
      </c>
      <c r="E331" s="194" t="n">
        <v>9.12499</v>
      </c>
      <c r="F331" s="195"/>
      <c r="G331" s="196" t="n">
        <f aca="false">ROUND(E331*F331,2)</f>
        <v>0</v>
      </c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</row>
    <row r="332" customFormat="false" ht="12.8" hidden="false" customHeight="false" outlineLevel="1" collapsed="false">
      <c r="A332" s="198"/>
      <c r="B332" s="199"/>
      <c r="C332" s="200" t="s">
        <v>430</v>
      </c>
      <c r="D332" s="201"/>
      <c r="E332" s="202" t="n">
        <v>2.87875</v>
      </c>
      <c r="F332" s="203"/>
      <c r="G332" s="203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</row>
    <row r="333" customFormat="false" ht="12.8" hidden="false" customHeight="false" outlineLevel="1" collapsed="false">
      <c r="A333" s="198"/>
      <c r="B333" s="199"/>
      <c r="C333" s="200" t="s">
        <v>431</v>
      </c>
      <c r="D333" s="201"/>
      <c r="E333" s="202" t="n">
        <v>2.8512</v>
      </c>
      <c r="F333" s="203"/>
      <c r="G333" s="203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</row>
    <row r="334" customFormat="false" ht="12.8" hidden="false" customHeight="false" outlineLevel="1" collapsed="false">
      <c r="A334" s="198"/>
      <c r="B334" s="199"/>
      <c r="C334" s="200" t="s">
        <v>432</v>
      </c>
      <c r="D334" s="201"/>
      <c r="E334" s="202" t="n">
        <v>2.3232</v>
      </c>
      <c r="F334" s="203"/>
      <c r="G334" s="203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7"/>
      <c r="AC334" s="197"/>
      <c r="AD334" s="197"/>
      <c r="AE334" s="197"/>
    </row>
    <row r="335" customFormat="false" ht="12.8" hidden="false" customHeight="false" outlineLevel="1" collapsed="false">
      <c r="A335" s="198"/>
      <c r="B335" s="199"/>
      <c r="C335" s="200" t="s">
        <v>433</v>
      </c>
      <c r="D335" s="201"/>
      <c r="E335" s="202" t="n">
        <v>1.07184</v>
      </c>
      <c r="F335" s="203"/>
      <c r="G335" s="203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  <c r="AA335" s="197"/>
      <c r="AB335" s="197"/>
      <c r="AC335" s="197"/>
      <c r="AD335" s="197"/>
      <c r="AE335" s="197"/>
    </row>
    <row r="336" customFormat="false" ht="12.8" hidden="false" customHeight="false" outlineLevel="1" collapsed="false">
      <c r="A336" s="190" t="n">
        <v>89</v>
      </c>
      <c r="B336" s="191" t="s">
        <v>434</v>
      </c>
      <c r="C336" s="192" t="s">
        <v>435</v>
      </c>
      <c r="D336" s="193" t="s">
        <v>256</v>
      </c>
      <c r="E336" s="194" t="n">
        <v>78</v>
      </c>
      <c r="F336" s="195"/>
      <c r="G336" s="196" t="n">
        <f aca="false">ROUND(E336*F336,2)</f>
        <v>0</v>
      </c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  <c r="AA336" s="197"/>
      <c r="AB336" s="197"/>
      <c r="AC336" s="197"/>
      <c r="AD336" s="197"/>
      <c r="AE336" s="197"/>
    </row>
    <row r="337" customFormat="false" ht="12.8" hidden="false" customHeight="false" outlineLevel="1" collapsed="false">
      <c r="A337" s="198"/>
      <c r="B337" s="199"/>
      <c r="C337" s="204" t="s">
        <v>166</v>
      </c>
      <c r="D337" s="205"/>
      <c r="E337" s="206"/>
      <c r="F337" s="203"/>
      <c r="G337" s="203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  <c r="AA337" s="197"/>
      <c r="AB337" s="197"/>
      <c r="AC337" s="197"/>
      <c r="AD337" s="197"/>
      <c r="AE337" s="197"/>
    </row>
    <row r="338" customFormat="false" ht="12.8" hidden="false" customHeight="false" outlineLevel="1" collapsed="false">
      <c r="A338" s="198"/>
      <c r="B338" s="199"/>
      <c r="C338" s="204" t="s">
        <v>436</v>
      </c>
      <c r="D338" s="205"/>
      <c r="E338" s="206" t="n">
        <v>77.33333</v>
      </c>
      <c r="F338" s="203"/>
      <c r="G338" s="203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B338" s="197"/>
      <c r="AC338" s="197"/>
      <c r="AD338" s="197"/>
      <c r="AE338" s="197"/>
    </row>
    <row r="339" customFormat="false" ht="12.8" hidden="false" customHeight="false" outlineLevel="1" collapsed="false">
      <c r="A339" s="198"/>
      <c r="B339" s="199"/>
      <c r="C339" s="204" t="s">
        <v>171</v>
      </c>
      <c r="D339" s="205"/>
      <c r="E339" s="206"/>
      <c r="F339" s="203"/>
      <c r="G339" s="203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  <c r="AA339" s="197"/>
      <c r="AB339" s="197"/>
      <c r="AC339" s="197"/>
      <c r="AD339" s="197"/>
      <c r="AE339" s="197"/>
    </row>
    <row r="340" customFormat="false" ht="12.8" hidden="false" customHeight="false" outlineLevel="1" collapsed="false">
      <c r="A340" s="198"/>
      <c r="B340" s="199"/>
      <c r="C340" s="200" t="s">
        <v>437</v>
      </c>
      <c r="D340" s="201"/>
      <c r="E340" s="202" t="n">
        <v>78</v>
      </c>
      <c r="F340" s="203"/>
      <c r="G340" s="203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  <c r="AA340" s="197"/>
      <c r="AB340" s="197"/>
      <c r="AC340" s="197"/>
      <c r="AD340" s="197"/>
      <c r="AE340" s="197"/>
    </row>
    <row r="341" customFormat="false" ht="12.8" hidden="false" customHeight="false" outlineLevel="1" collapsed="false">
      <c r="A341" s="190" t="n">
        <v>90</v>
      </c>
      <c r="B341" s="191" t="s">
        <v>438</v>
      </c>
      <c r="C341" s="192" t="s">
        <v>439</v>
      </c>
      <c r="D341" s="193" t="s">
        <v>158</v>
      </c>
      <c r="E341" s="194" t="n">
        <v>62.58</v>
      </c>
      <c r="F341" s="195"/>
      <c r="G341" s="196" t="n">
        <f aca="false">ROUND(E341*F341,2)</f>
        <v>0</v>
      </c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  <c r="AA341" s="197"/>
      <c r="AB341" s="197"/>
      <c r="AC341" s="197"/>
      <c r="AD341" s="197"/>
      <c r="AE341" s="197"/>
    </row>
    <row r="342" customFormat="false" ht="12.8" hidden="false" customHeight="false" outlineLevel="1" collapsed="false">
      <c r="A342" s="198"/>
      <c r="B342" s="199"/>
      <c r="C342" s="200" t="s">
        <v>285</v>
      </c>
      <c r="D342" s="201"/>
      <c r="E342" s="202" t="n">
        <v>62.58</v>
      </c>
      <c r="F342" s="203"/>
      <c r="G342" s="203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  <c r="AA342" s="197"/>
      <c r="AB342" s="197"/>
      <c r="AC342" s="197"/>
      <c r="AD342" s="197"/>
      <c r="AE342" s="197"/>
    </row>
    <row r="343" customFormat="false" ht="12.8" hidden="false" customHeight="false" outlineLevel="1" collapsed="false">
      <c r="A343" s="190" t="n">
        <v>91</v>
      </c>
      <c r="B343" s="191" t="s">
        <v>440</v>
      </c>
      <c r="C343" s="192" t="s">
        <v>441</v>
      </c>
      <c r="D343" s="193" t="s">
        <v>130</v>
      </c>
      <c r="E343" s="194" t="n">
        <v>5.1744</v>
      </c>
      <c r="F343" s="195"/>
      <c r="G343" s="196" t="n">
        <f aca="false">ROUND(E343*F343,2)</f>
        <v>0</v>
      </c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</row>
    <row r="344" customFormat="false" ht="12.8" hidden="false" customHeight="false" outlineLevel="1" collapsed="false">
      <c r="A344" s="198"/>
      <c r="B344" s="199"/>
      <c r="C344" s="200" t="s">
        <v>431</v>
      </c>
      <c r="D344" s="201"/>
      <c r="E344" s="202" t="n">
        <v>2.8512</v>
      </c>
      <c r="F344" s="203"/>
      <c r="G344" s="203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</row>
    <row r="345" customFormat="false" ht="12.8" hidden="false" customHeight="false" outlineLevel="1" collapsed="false">
      <c r="A345" s="198"/>
      <c r="B345" s="199"/>
      <c r="C345" s="200" t="s">
        <v>432</v>
      </c>
      <c r="D345" s="201"/>
      <c r="E345" s="202" t="n">
        <v>2.3232</v>
      </c>
      <c r="F345" s="203"/>
      <c r="G345" s="203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</row>
    <row r="346" customFormat="false" ht="12.8" hidden="false" customHeight="false" outlineLevel="1" collapsed="false">
      <c r="A346" s="190" t="n">
        <v>92</v>
      </c>
      <c r="B346" s="191" t="s">
        <v>442</v>
      </c>
      <c r="C346" s="192" t="s">
        <v>443</v>
      </c>
      <c r="D346" s="193" t="s">
        <v>130</v>
      </c>
      <c r="E346" s="194" t="n">
        <v>1.07184</v>
      </c>
      <c r="F346" s="195"/>
      <c r="G346" s="196" t="n">
        <f aca="false">ROUND(E346*F346,2)</f>
        <v>0</v>
      </c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  <c r="AA346" s="197"/>
      <c r="AB346" s="197"/>
      <c r="AC346" s="197"/>
      <c r="AD346" s="197"/>
      <c r="AE346" s="197"/>
    </row>
    <row r="347" customFormat="false" ht="12.8" hidden="false" customHeight="false" outlineLevel="1" collapsed="false">
      <c r="A347" s="198"/>
      <c r="B347" s="199"/>
      <c r="C347" s="200" t="s">
        <v>433</v>
      </c>
      <c r="D347" s="201"/>
      <c r="E347" s="202" t="n">
        <v>1.07184</v>
      </c>
      <c r="F347" s="203"/>
      <c r="G347" s="203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</row>
    <row r="348" customFormat="false" ht="12.8" hidden="false" customHeight="false" outlineLevel="1" collapsed="false">
      <c r="A348" s="190" t="n">
        <v>93</v>
      </c>
      <c r="B348" s="191" t="s">
        <v>444</v>
      </c>
      <c r="C348" s="192" t="s">
        <v>445</v>
      </c>
      <c r="D348" s="193" t="s">
        <v>158</v>
      </c>
      <c r="E348" s="194" t="n">
        <v>147.61802</v>
      </c>
      <c r="F348" s="195"/>
      <c r="G348" s="196" t="n">
        <f aca="false">ROUND(E348*F348,2)</f>
        <v>0</v>
      </c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</row>
    <row r="349" customFormat="false" ht="12.8" hidden="false" customHeight="false" outlineLevel="1" collapsed="false">
      <c r="A349" s="198"/>
      <c r="B349" s="199"/>
      <c r="C349" s="200" t="s">
        <v>446</v>
      </c>
      <c r="D349" s="201"/>
      <c r="E349" s="202" t="n">
        <v>126.665</v>
      </c>
      <c r="F349" s="203"/>
      <c r="G349" s="203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</row>
    <row r="350" customFormat="false" ht="12.8" hidden="false" customHeight="false" outlineLevel="1" collapsed="false">
      <c r="A350" s="198"/>
      <c r="B350" s="199"/>
      <c r="C350" s="200" t="s">
        <v>447</v>
      </c>
      <c r="D350" s="201"/>
      <c r="E350" s="202" t="n">
        <v>20.95302</v>
      </c>
      <c r="F350" s="203"/>
      <c r="G350" s="203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</row>
    <row r="351" customFormat="false" ht="12.8" hidden="false" customHeight="false" outlineLevel="1" collapsed="false">
      <c r="A351" s="198" t="n">
        <v>94</v>
      </c>
      <c r="B351" s="199" t="s">
        <v>448</v>
      </c>
      <c r="C351" s="217" t="s">
        <v>449</v>
      </c>
      <c r="D351" s="218" t="s">
        <v>30</v>
      </c>
      <c r="E351" s="219"/>
      <c r="F351" s="220"/>
      <c r="G351" s="203" t="n">
        <f aca="false">ROUND(E351*F351,2)</f>
        <v>0</v>
      </c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</row>
    <row r="352" customFormat="false" ht="12.8" hidden="false" customHeight="false" outlineLevel="0" collapsed="false">
      <c r="A352" s="184" t="s">
        <v>127</v>
      </c>
      <c r="B352" s="185" t="s">
        <v>87</v>
      </c>
      <c r="C352" s="186" t="s">
        <v>88</v>
      </c>
      <c r="D352" s="187"/>
      <c r="E352" s="188"/>
      <c r="F352" s="189"/>
      <c r="G352" s="189" t="n">
        <f aca="false">SUM(G353:G357)</f>
        <v>0</v>
      </c>
    </row>
    <row r="353" customFormat="false" ht="19.4" hidden="false" customHeight="false" outlineLevel="1" collapsed="false">
      <c r="A353" s="190" t="n">
        <v>95</v>
      </c>
      <c r="B353" s="191" t="s">
        <v>450</v>
      </c>
      <c r="C353" s="192" t="s">
        <v>451</v>
      </c>
      <c r="D353" s="193" t="s">
        <v>158</v>
      </c>
      <c r="E353" s="194" t="n">
        <v>169.952</v>
      </c>
      <c r="F353" s="195"/>
      <c r="G353" s="196" t="n">
        <f aca="false">ROUND(E353*F353,2)</f>
        <v>0</v>
      </c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</row>
    <row r="354" customFormat="false" ht="12.8" hidden="false" customHeight="false" outlineLevel="1" collapsed="false">
      <c r="A354" s="198"/>
      <c r="B354" s="199"/>
      <c r="C354" s="200" t="s">
        <v>183</v>
      </c>
      <c r="D354" s="201"/>
      <c r="E354" s="202" t="n">
        <v>169.952</v>
      </c>
      <c r="F354" s="203"/>
      <c r="G354" s="203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</row>
    <row r="355" customFormat="false" ht="28.35" hidden="false" customHeight="false" outlineLevel="1" collapsed="false">
      <c r="A355" s="190" t="n">
        <v>96</v>
      </c>
      <c r="B355" s="191" t="s">
        <v>452</v>
      </c>
      <c r="C355" s="192" t="s">
        <v>453</v>
      </c>
      <c r="D355" s="193" t="s">
        <v>158</v>
      </c>
      <c r="E355" s="194" t="n">
        <v>19.0925</v>
      </c>
      <c r="F355" s="195"/>
      <c r="G355" s="196" t="n">
        <f aca="false">ROUND(E355*F355,2)</f>
        <v>0</v>
      </c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</row>
    <row r="356" customFormat="false" ht="12.8" hidden="false" customHeight="false" outlineLevel="1" collapsed="false">
      <c r="A356" s="198"/>
      <c r="B356" s="199"/>
      <c r="C356" s="200" t="s">
        <v>454</v>
      </c>
      <c r="D356" s="201"/>
      <c r="E356" s="202" t="n">
        <v>19.0925</v>
      </c>
      <c r="F356" s="203"/>
      <c r="G356" s="203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</row>
    <row r="357" customFormat="false" ht="19.4" hidden="false" customHeight="false" outlineLevel="1" collapsed="false">
      <c r="A357" s="190" t="n">
        <v>97</v>
      </c>
      <c r="B357" s="191" t="s">
        <v>455</v>
      </c>
      <c r="C357" s="192" t="s">
        <v>456</v>
      </c>
      <c r="D357" s="193" t="s">
        <v>158</v>
      </c>
      <c r="E357" s="194" t="n">
        <v>37.267</v>
      </c>
      <c r="F357" s="195"/>
      <c r="G357" s="196" t="n">
        <f aca="false">ROUND(E357*F357,2)</f>
        <v>0</v>
      </c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</row>
    <row r="358" customFormat="false" ht="12.8" hidden="false" customHeight="false" outlineLevel="1" collapsed="false">
      <c r="A358" s="198"/>
      <c r="B358" s="199"/>
      <c r="C358" s="200" t="s">
        <v>457</v>
      </c>
      <c r="D358" s="201"/>
      <c r="E358" s="202" t="n">
        <v>28.517</v>
      </c>
      <c r="F358" s="203"/>
      <c r="G358" s="203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  <c r="AA358" s="197"/>
      <c r="AB358" s="197"/>
      <c r="AC358" s="197"/>
      <c r="AD358" s="197"/>
      <c r="AE358" s="197"/>
    </row>
    <row r="359" customFormat="false" ht="12.8" hidden="false" customHeight="false" outlineLevel="1" collapsed="false">
      <c r="A359" s="198"/>
      <c r="B359" s="199"/>
      <c r="C359" s="200" t="s">
        <v>458</v>
      </c>
      <c r="D359" s="201"/>
      <c r="E359" s="202" t="n">
        <v>8.75</v>
      </c>
      <c r="F359" s="203"/>
      <c r="G359" s="203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  <c r="AA359" s="197"/>
      <c r="AB359" s="197"/>
      <c r="AC359" s="197"/>
      <c r="AD359" s="197"/>
      <c r="AE359" s="197"/>
    </row>
    <row r="360" customFormat="false" ht="12.8" hidden="false" customHeight="false" outlineLevel="0" collapsed="false">
      <c r="A360" s="184" t="s">
        <v>127</v>
      </c>
      <c r="B360" s="185" t="s">
        <v>89</v>
      </c>
      <c r="C360" s="186" t="s">
        <v>90</v>
      </c>
      <c r="D360" s="187"/>
      <c r="E360" s="188"/>
      <c r="F360" s="189"/>
      <c r="G360" s="189" t="n">
        <f aca="false">SUM(G361:G363)</f>
        <v>0</v>
      </c>
    </row>
    <row r="361" customFormat="false" ht="12.8" hidden="false" customHeight="false" outlineLevel="1" collapsed="false">
      <c r="A361" s="210" t="n">
        <v>98</v>
      </c>
      <c r="B361" s="211" t="s">
        <v>459</v>
      </c>
      <c r="C361" s="212" t="s">
        <v>460</v>
      </c>
      <c r="D361" s="213" t="s">
        <v>256</v>
      </c>
      <c r="E361" s="214" t="n">
        <v>1</v>
      </c>
      <c r="F361" s="215"/>
      <c r="G361" s="216" t="n">
        <f aca="false">ROUND(E361*F361,2)</f>
        <v>0</v>
      </c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  <c r="AA361" s="197"/>
      <c r="AB361" s="197"/>
      <c r="AC361" s="197"/>
      <c r="AD361" s="197"/>
      <c r="AE361" s="197"/>
    </row>
    <row r="362" customFormat="false" ht="12.8" hidden="false" customHeight="false" outlineLevel="1" collapsed="false">
      <c r="A362" s="210" t="n">
        <v>99</v>
      </c>
      <c r="B362" s="211" t="s">
        <v>461</v>
      </c>
      <c r="C362" s="212" t="s">
        <v>462</v>
      </c>
      <c r="D362" s="213" t="s">
        <v>191</v>
      </c>
      <c r="E362" s="214" t="n">
        <v>10</v>
      </c>
      <c r="F362" s="215"/>
      <c r="G362" s="216" t="n">
        <f aca="false">ROUND(E362*F362,2)</f>
        <v>0</v>
      </c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  <c r="AA362" s="197"/>
      <c r="AB362" s="197"/>
      <c r="AC362" s="197"/>
      <c r="AD362" s="197"/>
      <c r="AE362" s="197"/>
    </row>
    <row r="363" customFormat="false" ht="12.8" hidden="false" customHeight="false" outlineLevel="1" collapsed="false">
      <c r="A363" s="210" t="n">
        <v>100</v>
      </c>
      <c r="B363" s="211" t="s">
        <v>463</v>
      </c>
      <c r="C363" s="212" t="s">
        <v>464</v>
      </c>
      <c r="D363" s="213" t="s">
        <v>256</v>
      </c>
      <c r="E363" s="214" t="n">
        <v>1</v>
      </c>
      <c r="F363" s="215"/>
      <c r="G363" s="216" t="n">
        <f aca="false">ROUND(E363*F363,2)</f>
        <v>0</v>
      </c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B363" s="197"/>
      <c r="AC363" s="197"/>
      <c r="AD363" s="197"/>
      <c r="AE363" s="197"/>
    </row>
    <row r="364" customFormat="false" ht="12.8" hidden="false" customHeight="false" outlineLevel="0" collapsed="false">
      <c r="A364" s="184" t="s">
        <v>127</v>
      </c>
      <c r="B364" s="185" t="s">
        <v>91</v>
      </c>
      <c r="C364" s="186" t="s">
        <v>92</v>
      </c>
      <c r="D364" s="187"/>
      <c r="E364" s="188"/>
      <c r="F364" s="189"/>
      <c r="G364" s="189" t="n">
        <f aca="false">SUM(G365:G382)</f>
        <v>0</v>
      </c>
    </row>
    <row r="365" customFormat="false" ht="12.8" hidden="false" customHeight="false" outlineLevel="1" collapsed="false">
      <c r="A365" s="190" t="n">
        <v>101</v>
      </c>
      <c r="B365" s="191" t="s">
        <v>465</v>
      </c>
      <c r="C365" s="192" t="s">
        <v>466</v>
      </c>
      <c r="D365" s="193" t="s">
        <v>191</v>
      </c>
      <c r="E365" s="194" t="n">
        <v>46</v>
      </c>
      <c r="F365" s="195"/>
      <c r="G365" s="196" t="n">
        <f aca="false">ROUND(E365*F365,2)</f>
        <v>0</v>
      </c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  <c r="AA365" s="197"/>
      <c r="AB365" s="197"/>
      <c r="AC365" s="197"/>
      <c r="AD365" s="197"/>
      <c r="AE365" s="197"/>
    </row>
    <row r="366" customFormat="false" ht="12.8" hidden="false" customHeight="false" outlineLevel="1" collapsed="false">
      <c r="A366" s="198"/>
      <c r="B366" s="199"/>
      <c r="C366" s="200" t="s">
        <v>467</v>
      </c>
      <c r="D366" s="201"/>
      <c r="E366" s="202" t="n">
        <v>46</v>
      </c>
      <c r="F366" s="203"/>
      <c r="G366" s="203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  <c r="AA366" s="197"/>
      <c r="AB366" s="197"/>
      <c r="AC366" s="197"/>
      <c r="AD366" s="197"/>
      <c r="AE366" s="197"/>
    </row>
    <row r="367" customFormat="false" ht="12.8" hidden="false" customHeight="false" outlineLevel="1" collapsed="false">
      <c r="A367" s="190" t="n">
        <v>102</v>
      </c>
      <c r="B367" s="191" t="s">
        <v>468</v>
      </c>
      <c r="C367" s="192" t="s">
        <v>469</v>
      </c>
      <c r="D367" s="193" t="s">
        <v>191</v>
      </c>
      <c r="E367" s="194" t="n">
        <v>3.5</v>
      </c>
      <c r="F367" s="195"/>
      <c r="G367" s="196" t="n">
        <f aca="false">ROUND(E367*F367,2)</f>
        <v>0</v>
      </c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</row>
    <row r="368" customFormat="false" ht="12.8" hidden="false" customHeight="false" outlineLevel="1" collapsed="false">
      <c r="A368" s="198"/>
      <c r="B368" s="199"/>
      <c r="C368" s="200" t="s">
        <v>470</v>
      </c>
      <c r="D368" s="201"/>
      <c r="E368" s="202" t="n">
        <v>3.5</v>
      </c>
      <c r="F368" s="203"/>
      <c r="G368" s="203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</row>
    <row r="369" customFormat="false" ht="12.8" hidden="false" customHeight="false" outlineLevel="1" collapsed="false">
      <c r="A369" s="190" t="n">
        <v>103</v>
      </c>
      <c r="B369" s="191" t="s">
        <v>471</v>
      </c>
      <c r="C369" s="192" t="s">
        <v>472</v>
      </c>
      <c r="D369" s="193" t="s">
        <v>191</v>
      </c>
      <c r="E369" s="194" t="n">
        <v>3.5</v>
      </c>
      <c r="F369" s="195"/>
      <c r="G369" s="196" t="n">
        <f aca="false">ROUND(E369*F369,2)</f>
        <v>0</v>
      </c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</row>
    <row r="370" customFormat="false" ht="12.8" hidden="false" customHeight="false" outlineLevel="1" collapsed="false">
      <c r="A370" s="198"/>
      <c r="B370" s="199"/>
      <c r="C370" s="200" t="s">
        <v>343</v>
      </c>
      <c r="D370" s="201"/>
      <c r="E370" s="202" t="n">
        <v>3.5</v>
      </c>
      <c r="F370" s="203"/>
      <c r="G370" s="203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</row>
    <row r="371" customFormat="false" ht="12.8" hidden="false" customHeight="false" outlineLevel="1" collapsed="false">
      <c r="A371" s="190" t="n">
        <v>104</v>
      </c>
      <c r="B371" s="191" t="s">
        <v>473</v>
      </c>
      <c r="C371" s="192" t="s">
        <v>474</v>
      </c>
      <c r="D371" s="193" t="s">
        <v>191</v>
      </c>
      <c r="E371" s="194" t="n">
        <v>13.3</v>
      </c>
      <c r="F371" s="195"/>
      <c r="G371" s="196" t="n">
        <f aca="false">ROUND(E371*F371,2)</f>
        <v>0</v>
      </c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</row>
    <row r="372" customFormat="false" ht="12.8" hidden="false" customHeight="false" outlineLevel="1" collapsed="false">
      <c r="A372" s="198"/>
      <c r="B372" s="199"/>
      <c r="C372" s="200" t="s">
        <v>247</v>
      </c>
      <c r="D372" s="201"/>
      <c r="E372" s="202" t="n">
        <v>7.6</v>
      </c>
      <c r="F372" s="203"/>
      <c r="G372" s="203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</row>
    <row r="373" customFormat="false" ht="12.8" hidden="false" customHeight="false" outlineLevel="1" collapsed="false">
      <c r="A373" s="198"/>
      <c r="B373" s="199"/>
      <c r="C373" s="200" t="s">
        <v>248</v>
      </c>
      <c r="D373" s="201"/>
      <c r="E373" s="202" t="n">
        <v>1.9</v>
      </c>
      <c r="F373" s="203"/>
      <c r="G373" s="203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</row>
    <row r="374" customFormat="false" ht="12.8" hidden="false" customHeight="false" outlineLevel="1" collapsed="false">
      <c r="A374" s="198"/>
      <c r="B374" s="199"/>
      <c r="C374" s="200" t="s">
        <v>249</v>
      </c>
      <c r="D374" s="201"/>
      <c r="E374" s="202" t="n">
        <v>1.2</v>
      </c>
      <c r="F374" s="203"/>
      <c r="G374" s="203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</row>
    <row r="375" customFormat="false" ht="12.8" hidden="false" customHeight="false" outlineLevel="1" collapsed="false">
      <c r="A375" s="198"/>
      <c r="B375" s="199"/>
      <c r="C375" s="200" t="s">
        <v>250</v>
      </c>
      <c r="D375" s="201"/>
      <c r="E375" s="202" t="n">
        <v>2.6</v>
      </c>
      <c r="F375" s="203"/>
      <c r="G375" s="203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7"/>
      <c r="AC375" s="197"/>
      <c r="AD375" s="197"/>
      <c r="AE375" s="197"/>
    </row>
    <row r="376" customFormat="false" ht="12.8" hidden="false" customHeight="false" outlineLevel="1" collapsed="false">
      <c r="A376" s="190" t="n">
        <v>105</v>
      </c>
      <c r="B376" s="191" t="s">
        <v>475</v>
      </c>
      <c r="C376" s="192" t="s">
        <v>476</v>
      </c>
      <c r="D376" s="193" t="s">
        <v>191</v>
      </c>
      <c r="E376" s="194" t="n">
        <v>27.887</v>
      </c>
      <c r="F376" s="195"/>
      <c r="G376" s="196" t="n">
        <f aca="false">ROUND(E376*F376,2)</f>
        <v>0</v>
      </c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  <c r="AA376" s="197"/>
      <c r="AB376" s="197"/>
      <c r="AC376" s="197"/>
      <c r="AD376" s="197"/>
      <c r="AE376" s="197"/>
    </row>
    <row r="377" customFormat="false" ht="12.8" hidden="false" customHeight="false" outlineLevel="1" collapsed="false">
      <c r="A377" s="198"/>
      <c r="B377" s="199"/>
      <c r="C377" s="200" t="s">
        <v>477</v>
      </c>
      <c r="D377" s="201"/>
      <c r="E377" s="202" t="n">
        <v>27.887</v>
      </c>
      <c r="F377" s="203"/>
      <c r="G377" s="203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B377" s="197"/>
      <c r="AC377" s="197"/>
      <c r="AD377" s="197"/>
      <c r="AE377" s="197"/>
    </row>
    <row r="378" customFormat="false" ht="12.8" hidden="false" customHeight="false" outlineLevel="1" collapsed="false">
      <c r="A378" s="190" t="n">
        <v>106</v>
      </c>
      <c r="B378" s="191" t="s">
        <v>478</v>
      </c>
      <c r="C378" s="192" t="s">
        <v>479</v>
      </c>
      <c r="D378" s="193" t="s">
        <v>191</v>
      </c>
      <c r="E378" s="194" t="n">
        <v>27.887</v>
      </c>
      <c r="F378" s="195"/>
      <c r="G378" s="196" t="n">
        <f aca="false">ROUND(E378*F378,2)</f>
        <v>0</v>
      </c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  <c r="AA378" s="197"/>
      <c r="AB378" s="197"/>
      <c r="AC378" s="197"/>
      <c r="AD378" s="197"/>
      <c r="AE378" s="197"/>
    </row>
    <row r="379" customFormat="false" ht="12.8" hidden="false" customHeight="false" outlineLevel="1" collapsed="false">
      <c r="A379" s="198"/>
      <c r="B379" s="199"/>
      <c r="C379" s="200" t="s">
        <v>477</v>
      </c>
      <c r="D379" s="201"/>
      <c r="E379" s="202" t="n">
        <v>27.887</v>
      </c>
      <c r="F379" s="203"/>
      <c r="G379" s="203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  <c r="AA379" s="197"/>
      <c r="AB379" s="197"/>
      <c r="AC379" s="197"/>
      <c r="AD379" s="197"/>
      <c r="AE379" s="197"/>
    </row>
    <row r="380" customFormat="false" ht="12.8" hidden="false" customHeight="false" outlineLevel="1" collapsed="false">
      <c r="A380" s="190" t="n">
        <v>107</v>
      </c>
      <c r="B380" s="191" t="s">
        <v>480</v>
      </c>
      <c r="C380" s="192" t="s">
        <v>481</v>
      </c>
      <c r="D380" s="193" t="s">
        <v>191</v>
      </c>
      <c r="E380" s="194" t="n">
        <v>8</v>
      </c>
      <c r="F380" s="195"/>
      <c r="G380" s="196" t="n">
        <f aca="false">ROUND(E380*F380,2)</f>
        <v>0</v>
      </c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</row>
    <row r="381" customFormat="false" ht="12.8" hidden="false" customHeight="false" outlineLevel="1" collapsed="false">
      <c r="A381" s="198"/>
      <c r="B381" s="199"/>
      <c r="C381" s="200" t="s">
        <v>482</v>
      </c>
      <c r="D381" s="201"/>
      <c r="E381" s="202" t="n">
        <v>8</v>
      </c>
      <c r="F381" s="203"/>
      <c r="G381" s="203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  <c r="AA381" s="197"/>
      <c r="AB381" s="197"/>
      <c r="AC381" s="197"/>
      <c r="AD381" s="197"/>
      <c r="AE381" s="197"/>
    </row>
    <row r="382" customFormat="false" ht="12.8" hidden="false" customHeight="false" outlineLevel="1" collapsed="false">
      <c r="A382" s="198" t="n">
        <v>108</v>
      </c>
      <c r="B382" s="199" t="s">
        <v>483</v>
      </c>
      <c r="C382" s="217" t="s">
        <v>484</v>
      </c>
      <c r="D382" s="218" t="s">
        <v>30</v>
      </c>
      <c r="E382" s="219"/>
      <c r="F382" s="220"/>
      <c r="G382" s="203" t="n">
        <f aca="false">ROUND(E382*F382,2)</f>
        <v>0</v>
      </c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  <c r="AE382" s="197"/>
    </row>
    <row r="383" customFormat="false" ht="12.8" hidden="false" customHeight="false" outlineLevel="0" collapsed="false">
      <c r="A383" s="184" t="s">
        <v>127</v>
      </c>
      <c r="B383" s="185" t="s">
        <v>93</v>
      </c>
      <c r="C383" s="186" t="s">
        <v>94</v>
      </c>
      <c r="D383" s="187"/>
      <c r="E383" s="188"/>
      <c r="F383" s="189"/>
      <c r="G383" s="189" t="n">
        <f aca="false">SUM(G384:G403)</f>
        <v>0</v>
      </c>
    </row>
    <row r="384" customFormat="false" ht="19.4" hidden="false" customHeight="false" outlineLevel="1" collapsed="false">
      <c r="A384" s="190" t="n">
        <v>109</v>
      </c>
      <c r="B384" s="191" t="s">
        <v>485</v>
      </c>
      <c r="C384" s="192" t="s">
        <v>486</v>
      </c>
      <c r="D384" s="193" t="s">
        <v>191</v>
      </c>
      <c r="E384" s="194" t="n">
        <v>33.3</v>
      </c>
      <c r="F384" s="195"/>
      <c r="G384" s="196" t="n">
        <f aca="false">ROUND(E384*F384,2)</f>
        <v>0</v>
      </c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</row>
    <row r="385" customFormat="false" ht="12.8" hidden="false" customHeight="false" outlineLevel="1" collapsed="false">
      <c r="A385" s="198"/>
      <c r="B385" s="199"/>
      <c r="C385" s="200" t="s">
        <v>487</v>
      </c>
      <c r="D385" s="201"/>
      <c r="E385" s="202" t="n">
        <v>18.8</v>
      </c>
      <c r="F385" s="203"/>
      <c r="G385" s="203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</row>
    <row r="386" customFormat="false" ht="12.8" hidden="false" customHeight="false" outlineLevel="1" collapsed="false">
      <c r="A386" s="198"/>
      <c r="B386" s="199"/>
      <c r="C386" s="200" t="s">
        <v>488</v>
      </c>
      <c r="D386" s="201"/>
      <c r="E386" s="202" t="n">
        <v>4.7</v>
      </c>
      <c r="F386" s="203"/>
      <c r="G386" s="203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</row>
    <row r="387" customFormat="false" ht="12.8" hidden="false" customHeight="false" outlineLevel="1" collapsed="false">
      <c r="A387" s="198"/>
      <c r="B387" s="199"/>
      <c r="C387" s="200" t="s">
        <v>489</v>
      </c>
      <c r="D387" s="201"/>
      <c r="E387" s="202" t="n">
        <v>3.6</v>
      </c>
      <c r="F387" s="203"/>
      <c r="G387" s="203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</row>
    <row r="388" customFormat="false" ht="12.8" hidden="false" customHeight="false" outlineLevel="1" collapsed="false">
      <c r="A388" s="198"/>
      <c r="B388" s="199"/>
      <c r="C388" s="200" t="s">
        <v>490</v>
      </c>
      <c r="D388" s="201"/>
      <c r="E388" s="202" t="n">
        <v>6.2</v>
      </c>
      <c r="F388" s="203"/>
      <c r="G388" s="203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</row>
    <row r="389" customFormat="false" ht="19.4" hidden="false" customHeight="false" outlineLevel="1" collapsed="false">
      <c r="A389" s="190" t="n">
        <v>110</v>
      </c>
      <c r="B389" s="191" t="s">
        <v>491</v>
      </c>
      <c r="C389" s="192" t="s">
        <v>492</v>
      </c>
      <c r="D389" s="193" t="s">
        <v>191</v>
      </c>
      <c r="E389" s="194" t="n">
        <v>13.3</v>
      </c>
      <c r="F389" s="195"/>
      <c r="G389" s="196" t="n">
        <f aca="false">ROUND(E389*F389,2)</f>
        <v>0</v>
      </c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</row>
    <row r="390" customFormat="false" ht="12.8" hidden="false" customHeight="false" outlineLevel="1" collapsed="false">
      <c r="A390" s="198"/>
      <c r="B390" s="199"/>
      <c r="C390" s="200" t="s">
        <v>247</v>
      </c>
      <c r="D390" s="201"/>
      <c r="E390" s="202" t="n">
        <v>7.6</v>
      </c>
      <c r="F390" s="203"/>
      <c r="G390" s="203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</row>
    <row r="391" customFormat="false" ht="12.8" hidden="false" customHeight="false" outlineLevel="1" collapsed="false">
      <c r="A391" s="198"/>
      <c r="B391" s="199"/>
      <c r="C391" s="200" t="s">
        <v>248</v>
      </c>
      <c r="D391" s="201"/>
      <c r="E391" s="202" t="n">
        <v>1.9</v>
      </c>
      <c r="F391" s="203"/>
      <c r="G391" s="203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</row>
    <row r="392" customFormat="false" ht="12.8" hidden="false" customHeight="false" outlineLevel="1" collapsed="false">
      <c r="A392" s="198"/>
      <c r="B392" s="199"/>
      <c r="C392" s="200" t="s">
        <v>249</v>
      </c>
      <c r="D392" s="201"/>
      <c r="E392" s="202" t="n">
        <v>1.2</v>
      </c>
      <c r="F392" s="203"/>
      <c r="G392" s="203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</row>
    <row r="393" customFormat="false" ht="12.8" hidden="false" customHeight="false" outlineLevel="1" collapsed="false">
      <c r="A393" s="198"/>
      <c r="B393" s="199"/>
      <c r="C393" s="200" t="s">
        <v>250</v>
      </c>
      <c r="D393" s="201"/>
      <c r="E393" s="202" t="n">
        <v>2.6</v>
      </c>
      <c r="F393" s="203"/>
      <c r="G393" s="203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</row>
    <row r="394" customFormat="false" ht="19.4" hidden="false" customHeight="false" outlineLevel="1" collapsed="false">
      <c r="A394" s="190" t="n">
        <v>111</v>
      </c>
      <c r="B394" s="191" t="s">
        <v>493</v>
      </c>
      <c r="C394" s="192" t="s">
        <v>494</v>
      </c>
      <c r="D394" s="193" t="s">
        <v>256</v>
      </c>
      <c r="E394" s="194" t="n">
        <v>1</v>
      </c>
      <c r="F394" s="195"/>
      <c r="G394" s="196" t="n">
        <f aca="false">ROUND(E394*F394,2)</f>
        <v>0</v>
      </c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  <c r="AA394" s="197"/>
      <c r="AB394" s="197"/>
      <c r="AC394" s="197"/>
      <c r="AD394" s="197"/>
      <c r="AE394" s="197"/>
    </row>
    <row r="395" customFormat="false" ht="12.8" hidden="false" customHeight="false" outlineLevel="1" collapsed="false">
      <c r="A395" s="198"/>
      <c r="B395" s="199"/>
      <c r="C395" s="200" t="s">
        <v>53</v>
      </c>
      <c r="D395" s="201"/>
      <c r="E395" s="202" t="n">
        <v>1</v>
      </c>
      <c r="F395" s="203"/>
      <c r="G395" s="203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  <c r="AA395" s="197"/>
      <c r="AB395" s="197"/>
      <c r="AC395" s="197"/>
      <c r="AD395" s="197"/>
      <c r="AE395" s="197"/>
    </row>
    <row r="396" customFormat="false" ht="12.8" hidden="false" customHeight="false" outlineLevel="1" collapsed="false">
      <c r="A396" s="190" t="n">
        <v>112</v>
      </c>
      <c r="B396" s="191" t="s">
        <v>495</v>
      </c>
      <c r="C396" s="192" t="s">
        <v>496</v>
      </c>
      <c r="D396" s="193" t="s">
        <v>256</v>
      </c>
      <c r="E396" s="194" t="n">
        <v>3</v>
      </c>
      <c r="F396" s="195"/>
      <c r="G396" s="196" t="n">
        <f aca="false">ROUND(E396*F396,2)</f>
        <v>0</v>
      </c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  <c r="AA396" s="197"/>
      <c r="AB396" s="197"/>
      <c r="AC396" s="197"/>
      <c r="AD396" s="197"/>
      <c r="AE396" s="197"/>
    </row>
    <row r="397" customFormat="false" ht="12.8" hidden="false" customHeight="false" outlineLevel="1" collapsed="false">
      <c r="A397" s="198"/>
      <c r="B397" s="199"/>
      <c r="C397" s="200" t="s">
        <v>57</v>
      </c>
      <c r="D397" s="201"/>
      <c r="E397" s="202" t="n">
        <v>3</v>
      </c>
      <c r="F397" s="203"/>
      <c r="G397" s="203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  <c r="AA397" s="197"/>
      <c r="AB397" s="197"/>
      <c r="AC397" s="197"/>
      <c r="AD397" s="197"/>
      <c r="AE397" s="197"/>
    </row>
    <row r="398" customFormat="false" ht="12.8" hidden="false" customHeight="false" outlineLevel="1" collapsed="false">
      <c r="A398" s="190" t="n">
        <v>113</v>
      </c>
      <c r="B398" s="191" t="s">
        <v>497</v>
      </c>
      <c r="C398" s="192" t="s">
        <v>496</v>
      </c>
      <c r="D398" s="193" t="s">
        <v>256</v>
      </c>
      <c r="E398" s="194" t="n">
        <v>4</v>
      </c>
      <c r="F398" s="195"/>
      <c r="G398" s="196" t="n">
        <f aca="false">ROUND(E398*F398,2)</f>
        <v>0</v>
      </c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</row>
    <row r="399" customFormat="false" ht="12.8" hidden="false" customHeight="false" outlineLevel="1" collapsed="false">
      <c r="A399" s="198"/>
      <c r="B399" s="199"/>
      <c r="C399" s="200" t="s">
        <v>59</v>
      </c>
      <c r="D399" s="201"/>
      <c r="E399" s="202" t="n">
        <v>4</v>
      </c>
      <c r="F399" s="203"/>
      <c r="G399" s="203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7"/>
      <c r="AC399" s="197"/>
      <c r="AD399" s="197"/>
      <c r="AE399" s="197"/>
    </row>
    <row r="400" customFormat="false" ht="19.4" hidden="false" customHeight="false" outlineLevel="1" collapsed="false">
      <c r="A400" s="190" t="n">
        <v>114</v>
      </c>
      <c r="B400" s="191" t="s">
        <v>498</v>
      </c>
      <c r="C400" s="192" t="s">
        <v>499</v>
      </c>
      <c r="D400" s="193" t="s">
        <v>256</v>
      </c>
      <c r="E400" s="194" t="n">
        <v>1</v>
      </c>
      <c r="F400" s="195"/>
      <c r="G400" s="196" t="n">
        <f aca="false">ROUND(E400*F400,2)</f>
        <v>0</v>
      </c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</row>
    <row r="401" customFormat="false" ht="12.8" hidden="false" customHeight="false" outlineLevel="1" collapsed="false">
      <c r="A401" s="198"/>
      <c r="B401" s="199"/>
      <c r="C401" s="200" t="s">
        <v>53</v>
      </c>
      <c r="D401" s="201"/>
      <c r="E401" s="202" t="n">
        <v>1</v>
      </c>
      <c r="F401" s="203"/>
      <c r="G401" s="203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  <c r="AA401" s="197"/>
      <c r="AB401" s="197"/>
      <c r="AC401" s="197"/>
      <c r="AD401" s="197"/>
      <c r="AE401" s="197"/>
    </row>
    <row r="402" customFormat="false" ht="19.4" hidden="false" customHeight="false" outlineLevel="1" collapsed="false">
      <c r="A402" s="190" t="n">
        <v>115</v>
      </c>
      <c r="B402" s="191" t="s">
        <v>500</v>
      </c>
      <c r="C402" s="192" t="s">
        <v>501</v>
      </c>
      <c r="D402" s="193" t="s">
        <v>256</v>
      </c>
      <c r="E402" s="194" t="n">
        <v>1</v>
      </c>
      <c r="F402" s="195"/>
      <c r="G402" s="196" t="n">
        <f aca="false">ROUND(E402*F402,2)</f>
        <v>0</v>
      </c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</row>
    <row r="403" customFormat="false" ht="12.8" hidden="false" customHeight="false" outlineLevel="1" collapsed="false">
      <c r="A403" s="198" t="n">
        <v>116</v>
      </c>
      <c r="B403" s="199" t="s">
        <v>502</v>
      </c>
      <c r="C403" s="217" t="s">
        <v>503</v>
      </c>
      <c r="D403" s="218" t="s">
        <v>30</v>
      </c>
      <c r="E403" s="219"/>
      <c r="F403" s="220"/>
      <c r="G403" s="203" t="n">
        <f aca="false">ROUND(E403*F403,2)</f>
        <v>0</v>
      </c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</row>
    <row r="404" customFormat="false" ht="12.8" hidden="false" customHeight="false" outlineLevel="0" collapsed="false">
      <c r="A404" s="184" t="s">
        <v>127</v>
      </c>
      <c r="B404" s="185" t="s">
        <v>95</v>
      </c>
      <c r="C404" s="186" t="s">
        <v>96</v>
      </c>
      <c r="D404" s="187"/>
      <c r="E404" s="188"/>
      <c r="F404" s="189"/>
      <c r="G404" s="189" t="n">
        <f aca="false">SUM(G405:G406)</f>
        <v>0</v>
      </c>
    </row>
    <row r="405" customFormat="false" ht="19.4" hidden="false" customHeight="false" outlineLevel="1" collapsed="false">
      <c r="A405" s="210" t="n">
        <v>117</v>
      </c>
      <c r="B405" s="211" t="s">
        <v>504</v>
      </c>
      <c r="C405" s="212" t="s">
        <v>505</v>
      </c>
      <c r="D405" s="213" t="s">
        <v>256</v>
      </c>
      <c r="E405" s="214" t="n">
        <v>1</v>
      </c>
      <c r="F405" s="215"/>
      <c r="G405" s="216" t="n">
        <f aca="false">ROUND(E405*F405,2)</f>
        <v>0</v>
      </c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</row>
    <row r="406" customFormat="false" ht="19.4" hidden="false" customHeight="false" outlineLevel="1" collapsed="false">
      <c r="A406" s="190" t="n">
        <v>118</v>
      </c>
      <c r="B406" s="191" t="s">
        <v>506</v>
      </c>
      <c r="C406" s="192" t="s">
        <v>507</v>
      </c>
      <c r="D406" s="193" t="s">
        <v>158</v>
      </c>
      <c r="E406" s="194" t="n">
        <v>99.883</v>
      </c>
      <c r="F406" s="195"/>
      <c r="G406" s="196" t="n">
        <f aca="false">ROUND(E406*F406,2)</f>
        <v>0</v>
      </c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</row>
    <row r="407" customFormat="false" ht="12.8" hidden="false" customHeight="false" outlineLevel="1" collapsed="false">
      <c r="A407" s="198"/>
      <c r="B407" s="199"/>
      <c r="C407" s="200" t="s">
        <v>266</v>
      </c>
      <c r="D407" s="201"/>
      <c r="E407" s="202" t="n">
        <v>99.883</v>
      </c>
      <c r="F407" s="203"/>
      <c r="G407" s="203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</row>
    <row r="408" customFormat="false" ht="12.8" hidden="false" customHeight="false" outlineLevel="0" collapsed="false">
      <c r="A408" s="184" t="s">
        <v>127</v>
      </c>
      <c r="B408" s="185" t="s">
        <v>97</v>
      </c>
      <c r="C408" s="186" t="s">
        <v>98</v>
      </c>
      <c r="D408" s="187"/>
      <c r="E408" s="188"/>
      <c r="F408" s="189"/>
      <c r="G408" s="189" t="n">
        <f aca="false">SUM(G409:G415)</f>
        <v>0</v>
      </c>
    </row>
    <row r="409" customFormat="false" ht="12.8" hidden="false" customHeight="false" outlineLevel="1" collapsed="false">
      <c r="A409" s="210" t="n">
        <v>119</v>
      </c>
      <c r="B409" s="211" t="s">
        <v>508</v>
      </c>
      <c r="C409" s="212" t="s">
        <v>509</v>
      </c>
      <c r="D409" s="213" t="s">
        <v>256</v>
      </c>
      <c r="E409" s="214" t="n">
        <v>1</v>
      </c>
      <c r="F409" s="215"/>
      <c r="G409" s="216" t="n">
        <f aca="false">ROUND(E409*F409,2)</f>
        <v>0</v>
      </c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</row>
    <row r="410" customFormat="false" ht="12.8" hidden="false" customHeight="false" outlineLevel="1" collapsed="false">
      <c r="A410" s="210" t="n">
        <v>120</v>
      </c>
      <c r="B410" s="211" t="s">
        <v>510</v>
      </c>
      <c r="C410" s="212" t="s">
        <v>509</v>
      </c>
      <c r="D410" s="213" t="s">
        <v>256</v>
      </c>
      <c r="E410" s="214" t="n">
        <v>1</v>
      </c>
      <c r="F410" s="215"/>
      <c r="G410" s="216" t="n">
        <f aca="false">ROUND(E410*F410,2)</f>
        <v>0</v>
      </c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97"/>
      <c r="AD410" s="197"/>
      <c r="AE410" s="197"/>
    </row>
    <row r="411" customFormat="false" ht="12.8" hidden="false" customHeight="false" outlineLevel="1" collapsed="false">
      <c r="A411" s="190" t="n">
        <v>121</v>
      </c>
      <c r="B411" s="191" t="s">
        <v>511</v>
      </c>
      <c r="C411" s="192" t="s">
        <v>512</v>
      </c>
      <c r="D411" s="193" t="s">
        <v>256</v>
      </c>
      <c r="E411" s="194" t="n">
        <v>4</v>
      </c>
      <c r="F411" s="195"/>
      <c r="G411" s="196" t="n">
        <f aca="false">ROUND(E411*F411,2)</f>
        <v>0</v>
      </c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</row>
    <row r="412" customFormat="false" ht="12.8" hidden="false" customHeight="false" outlineLevel="1" collapsed="false">
      <c r="A412" s="198"/>
      <c r="B412" s="199"/>
      <c r="C412" s="200" t="s">
        <v>59</v>
      </c>
      <c r="D412" s="201"/>
      <c r="E412" s="202" t="n">
        <v>4</v>
      </c>
      <c r="F412" s="203"/>
      <c r="G412" s="203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</row>
    <row r="413" customFormat="false" ht="12.8" hidden="false" customHeight="false" outlineLevel="1" collapsed="false">
      <c r="A413" s="210" t="n">
        <v>122</v>
      </c>
      <c r="B413" s="211" t="s">
        <v>513</v>
      </c>
      <c r="C413" s="212" t="s">
        <v>512</v>
      </c>
      <c r="D413" s="213" t="s">
        <v>256</v>
      </c>
      <c r="E413" s="214" t="n">
        <v>1</v>
      </c>
      <c r="F413" s="215"/>
      <c r="G413" s="216" t="n">
        <f aca="false">ROUND(E413*F413,2)</f>
        <v>0</v>
      </c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</row>
    <row r="414" customFormat="false" ht="12.8" hidden="false" customHeight="false" outlineLevel="1" collapsed="false">
      <c r="A414" s="210" t="n">
        <v>123</v>
      </c>
      <c r="B414" s="211" t="s">
        <v>514</v>
      </c>
      <c r="C414" s="212" t="s">
        <v>515</v>
      </c>
      <c r="D414" s="213" t="s">
        <v>256</v>
      </c>
      <c r="E414" s="214" t="n">
        <v>2</v>
      </c>
      <c r="F414" s="215"/>
      <c r="G414" s="216" t="n">
        <f aca="false">ROUND(E414*F414,2)</f>
        <v>0</v>
      </c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</row>
    <row r="415" customFormat="false" ht="12.8" hidden="false" customHeight="false" outlineLevel="1" collapsed="false">
      <c r="A415" s="210" t="n">
        <v>124</v>
      </c>
      <c r="B415" s="211" t="s">
        <v>516</v>
      </c>
      <c r="C415" s="212" t="s">
        <v>517</v>
      </c>
      <c r="D415" s="213" t="s">
        <v>256</v>
      </c>
      <c r="E415" s="214" t="n">
        <v>1</v>
      </c>
      <c r="F415" s="215"/>
      <c r="G415" s="216" t="n">
        <f aca="false">ROUND(E415*F415,2)</f>
        <v>0</v>
      </c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  <c r="AA415" s="197"/>
      <c r="AB415" s="197"/>
      <c r="AC415" s="197"/>
      <c r="AD415" s="197"/>
      <c r="AE415" s="197"/>
    </row>
    <row r="416" customFormat="false" ht="12.8" hidden="false" customHeight="false" outlineLevel="0" collapsed="false">
      <c r="A416" s="184" t="s">
        <v>127</v>
      </c>
      <c r="B416" s="185" t="s">
        <v>99</v>
      </c>
      <c r="C416" s="186" t="s">
        <v>100</v>
      </c>
      <c r="D416" s="187"/>
      <c r="E416" s="188"/>
      <c r="F416" s="189"/>
      <c r="G416" s="189" t="n">
        <f aca="false">SUM(G417:G445)</f>
        <v>0</v>
      </c>
    </row>
    <row r="417" customFormat="false" ht="12.8" hidden="false" customHeight="false" outlineLevel="1" collapsed="false">
      <c r="A417" s="190" t="n">
        <v>125</v>
      </c>
      <c r="B417" s="191" t="s">
        <v>518</v>
      </c>
      <c r="C417" s="192" t="s">
        <v>519</v>
      </c>
      <c r="D417" s="193" t="s">
        <v>158</v>
      </c>
      <c r="E417" s="194" t="n">
        <v>98.62</v>
      </c>
      <c r="F417" s="195"/>
      <c r="G417" s="196" t="n">
        <f aca="false">ROUND(E417*F417,2)</f>
        <v>0</v>
      </c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  <c r="AA417" s="197"/>
      <c r="AB417" s="197"/>
      <c r="AC417" s="197"/>
      <c r="AD417" s="197"/>
      <c r="AE417" s="197"/>
    </row>
    <row r="418" customFormat="false" ht="12.8" hidden="false" customHeight="false" outlineLevel="1" collapsed="false">
      <c r="A418" s="198"/>
      <c r="B418" s="199"/>
      <c r="C418" s="200" t="s">
        <v>188</v>
      </c>
      <c r="D418" s="201"/>
      <c r="E418" s="202" t="n">
        <v>98.62</v>
      </c>
      <c r="F418" s="203"/>
      <c r="G418" s="203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B418" s="197"/>
      <c r="AC418" s="197"/>
      <c r="AD418" s="197"/>
      <c r="AE418" s="197"/>
    </row>
    <row r="419" customFormat="false" ht="12.8" hidden="false" customHeight="false" outlineLevel="1" collapsed="false">
      <c r="A419" s="190" t="n">
        <v>126</v>
      </c>
      <c r="B419" s="191" t="s">
        <v>520</v>
      </c>
      <c r="C419" s="192" t="s">
        <v>521</v>
      </c>
      <c r="D419" s="193" t="s">
        <v>158</v>
      </c>
      <c r="E419" s="194" t="n">
        <v>98.62</v>
      </c>
      <c r="F419" s="195"/>
      <c r="G419" s="196" t="n">
        <f aca="false">ROUND(E419*F419,2)</f>
        <v>0</v>
      </c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  <c r="AA419" s="197"/>
      <c r="AB419" s="197"/>
      <c r="AC419" s="197"/>
      <c r="AD419" s="197"/>
      <c r="AE419" s="197"/>
    </row>
    <row r="420" customFormat="false" ht="12.8" hidden="false" customHeight="false" outlineLevel="1" collapsed="false">
      <c r="A420" s="198"/>
      <c r="B420" s="199"/>
      <c r="C420" s="200" t="s">
        <v>188</v>
      </c>
      <c r="D420" s="201"/>
      <c r="E420" s="202" t="n">
        <v>98.62</v>
      </c>
      <c r="F420" s="203"/>
      <c r="G420" s="203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B420" s="197"/>
      <c r="AC420" s="197"/>
      <c r="AD420" s="197"/>
      <c r="AE420" s="197"/>
    </row>
    <row r="421" customFormat="false" ht="12.8" hidden="false" customHeight="false" outlineLevel="1" collapsed="false">
      <c r="A421" s="190" t="n">
        <v>127</v>
      </c>
      <c r="B421" s="191" t="s">
        <v>522</v>
      </c>
      <c r="C421" s="192" t="s">
        <v>523</v>
      </c>
      <c r="D421" s="193" t="s">
        <v>158</v>
      </c>
      <c r="E421" s="194" t="n">
        <v>98.62</v>
      </c>
      <c r="F421" s="195"/>
      <c r="G421" s="196" t="n">
        <f aca="false">ROUND(E421*F421,2)</f>
        <v>0</v>
      </c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  <c r="AA421" s="197"/>
      <c r="AB421" s="197"/>
      <c r="AC421" s="197"/>
      <c r="AD421" s="197"/>
      <c r="AE421" s="197"/>
    </row>
    <row r="422" customFormat="false" ht="12.8" hidden="false" customHeight="false" outlineLevel="1" collapsed="false">
      <c r="A422" s="198"/>
      <c r="B422" s="199"/>
      <c r="C422" s="200" t="s">
        <v>188</v>
      </c>
      <c r="D422" s="201"/>
      <c r="E422" s="202" t="n">
        <v>98.62</v>
      </c>
      <c r="F422" s="203"/>
      <c r="G422" s="203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</row>
    <row r="423" customFormat="false" ht="12.8" hidden="false" customHeight="false" outlineLevel="1" collapsed="false">
      <c r="A423" s="190" t="n">
        <v>128</v>
      </c>
      <c r="B423" s="191" t="s">
        <v>524</v>
      </c>
      <c r="C423" s="192" t="s">
        <v>525</v>
      </c>
      <c r="D423" s="193" t="s">
        <v>191</v>
      </c>
      <c r="E423" s="194" t="n">
        <v>123.782</v>
      </c>
      <c r="F423" s="195"/>
      <c r="G423" s="196" t="n">
        <f aca="false">ROUND(E423*F423,2)</f>
        <v>0</v>
      </c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</row>
    <row r="424" customFormat="false" ht="12.8" hidden="false" customHeight="false" outlineLevel="1" collapsed="false">
      <c r="A424" s="198"/>
      <c r="B424" s="199"/>
      <c r="C424" s="200" t="s">
        <v>526</v>
      </c>
      <c r="D424" s="201"/>
      <c r="E424" s="202" t="n">
        <v>9.022</v>
      </c>
      <c r="F424" s="203"/>
      <c r="G424" s="203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  <c r="AA424" s="197"/>
      <c r="AB424" s="197"/>
      <c r="AC424" s="197"/>
      <c r="AD424" s="197"/>
      <c r="AE424" s="197"/>
    </row>
    <row r="425" customFormat="false" ht="12.8" hidden="false" customHeight="false" outlineLevel="1" collapsed="false">
      <c r="A425" s="198"/>
      <c r="B425" s="199"/>
      <c r="C425" s="200" t="s">
        <v>527</v>
      </c>
      <c r="D425" s="201"/>
      <c r="E425" s="202" t="n">
        <v>3.812</v>
      </c>
      <c r="F425" s="203"/>
      <c r="G425" s="203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  <c r="AA425" s="197"/>
      <c r="AB425" s="197"/>
      <c r="AC425" s="197"/>
      <c r="AD425" s="197"/>
      <c r="AE425" s="197"/>
    </row>
    <row r="426" customFormat="false" ht="12.8" hidden="false" customHeight="false" outlineLevel="1" collapsed="false">
      <c r="A426" s="198"/>
      <c r="B426" s="199"/>
      <c r="C426" s="200" t="s">
        <v>528</v>
      </c>
      <c r="D426" s="201"/>
      <c r="E426" s="202" t="n">
        <v>17.842</v>
      </c>
      <c r="F426" s="203"/>
      <c r="G426" s="203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</row>
    <row r="427" customFormat="false" ht="12.8" hidden="false" customHeight="false" outlineLevel="1" collapsed="false">
      <c r="A427" s="198"/>
      <c r="B427" s="199"/>
      <c r="C427" s="200" t="s">
        <v>529</v>
      </c>
      <c r="D427" s="201"/>
      <c r="E427" s="202" t="n">
        <v>9.53</v>
      </c>
      <c r="F427" s="203"/>
      <c r="G427" s="203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B427" s="197"/>
      <c r="AC427" s="197"/>
      <c r="AD427" s="197"/>
      <c r="AE427" s="197"/>
    </row>
    <row r="428" customFormat="false" ht="12.8" hidden="false" customHeight="false" outlineLevel="1" collapsed="false">
      <c r="A428" s="198"/>
      <c r="B428" s="199"/>
      <c r="C428" s="200" t="s">
        <v>530</v>
      </c>
      <c r="D428" s="201"/>
      <c r="E428" s="202" t="n">
        <v>11.06</v>
      </c>
      <c r="F428" s="203"/>
      <c r="G428" s="203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  <c r="AA428" s="197"/>
      <c r="AB428" s="197"/>
      <c r="AC428" s="197"/>
      <c r="AD428" s="197"/>
      <c r="AE428" s="197"/>
    </row>
    <row r="429" customFormat="false" ht="12.8" hidden="false" customHeight="false" outlineLevel="1" collapsed="false">
      <c r="A429" s="198"/>
      <c r="B429" s="199"/>
      <c r="C429" s="200" t="s">
        <v>531</v>
      </c>
      <c r="D429" s="201"/>
      <c r="E429" s="202" t="n">
        <v>7.512</v>
      </c>
      <c r="F429" s="203"/>
      <c r="G429" s="203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  <c r="AA429" s="197"/>
      <c r="AB429" s="197"/>
      <c r="AC429" s="197"/>
      <c r="AD429" s="197"/>
      <c r="AE429" s="197"/>
    </row>
    <row r="430" customFormat="false" ht="12.8" hidden="false" customHeight="false" outlineLevel="1" collapsed="false">
      <c r="A430" s="198"/>
      <c r="B430" s="199"/>
      <c r="C430" s="200" t="s">
        <v>532</v>
      </c>
      <c r="D430" s="201"/>
      <c r="E430" s="202" t="n">
        <v>8.26</v>
      </c>
      <c r="F430" s="203"/>
      <c r="G430" s="203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  <c r="U430" s="197"/>
      <c r="V430" s="197"/>
      <c r="W430" s="197"/>
      <c r="X430" s="197"/>
      <c r="Y430" s="197"/>
      <c r="Z430" s="197"/>
      <c r="AA430" s="197"/>
      <c r="AB430" s="197"/>
      <c r="AC430" s="197"/>
      <c r="AD430" s="197"/>
      <c r="AE430" s="197"/>
    </row>
    <row r="431" customFormat="false" ht="12.8" hidden="false" customHeight="false" outlineLevel="1" collapsed="false">
      <c r="A431" s="198"/>
      <c r="B431" s="199"/>
      <c r="C431" s="200" t="s">
        <v>533</v>
      </c>
      <c r="D431" s="201"/>
      <c r="E431" s="202" t="n">
        <v>16.488</v>
      </c>
      <c r="F431" s="203"/>
      <c r="G431" s="203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7"/>
      <c r="T431" s="197"/>
      <c r="U431" s="197"/>
      <c r="V431" s="197"/>
      <c r="W431" s="197"/>
      <c r="X431" s="197"/>
      <c r="Y431" s="197"/>
      <c r="Z431" s="197"/>
      <c r="AA431" s="197"/>
      <c r="AB431" s="197"/>
      <c r="AC431" s="197"/>
      <c r="AD431" s="197"/>
      <c r="AE431" s="197"/>
    </row>
    <row r="432" customFormat="false" ht="12.8" hidden="false" customHeight="false" outlineLevel="1" collapsed="false">
      <c r="A432" s="198"/>
      <c r="B432" s="199"/>
      <c r="C432" s="200" t="s">
        <v>534</v>
      </c>
      <c r="D432" s="201"/>
      <c r="E432" s="202" t="n">
        <v>15.508</v>
      </c>
      <c r="F432" s="203"/>
      <c r="G432" s="203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7"/>
      <c r="T432" s="197"/>
      <c r="U432" s="197"/>
      <c r="V432" s="197"/>
      <c r="W432" s="197"/>
      <c r="X432" s="197"/>
      <c r="Y432" s="197"/>
      <c r="Z432" s="197"/>
      <c r="AA432" s="197"/>
      <c r="AB432" s="197"/>
      <c r="AC432" s="197"/>
      <c r="AD432" s="197"/>
      <c r="AE432" s="197"/>
    </row>
    <row r="433" customFormat="false" ht="12.8" hidden="false" customHeight="false" outlineLevel="1" collapsed="false">
      <c r="A433" s="198"/>
      <c r="B433" s="199"/>
      <c r="C433" s="200" t="s">
        <v>535</v>
      </c>
      <c r="D433" s="201"/>
      <c r="E433" s="202" t="n">
        <v>16.488</v>
      </c>
      <c r="F433" s="203"/>
      <c r="G433" s="203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7"/>
      <c r="T433" s="197"/>
      <c r="U433" s="197"/>
      <c r="V433" s="197"/>
      <c r="W433" s="197"/>
      <c r="X433" s="197"/>
      <c r="Y433" s="197"/>
      <c r="Z433" s="197"/>
      <c r="AA433" s="197"/>
      <c r="AB433" s="197"/>
      <c r="AC433" s="197"/>
      <c r="AD433" s="197"/>
      <c r="AE433" s="197"/>
    </row>
    <row r="434" customFormat="false" ht="12.8" hidden="false" customHeight="false" outlineLevel="1" collapsed="false">
      <c r="A434" s="198"/>
      <c r="B434" s="199"/>
      <c r="C434" s="200" t="s">
        <v>536</v>
      </c>
      <c r="D434" s="201"/>
      <c r="E434" s="202" t="n">
        <v>8.26</v>
      </c>
      <c r="F434" s="203"/>
      <c r="G434" s="203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7"/>
      <c r="T434" s="197"/>
      <c r="U434" s="197"/>
      <c r="V434" s="197"/>
      <c r="W434" s="197"/>
      <c r="X434" s="197"/>
      <c r="Y434" s="197"/>
      <c r="Z434" s="197"/>
      <c r="AA434" s="197"/>
      <c r="AB434" s="197"/>
      <c r="AC434" s="197"/>
      <c r="AD434" s="197"/>
      <c r="AE434" s="197"/>
    </row>
    <row r="435" customFormat="false" ht="12.8" hidden="false" customHeight="false" outlineLevel="1" collapsed="false">
      <c r="A435" s="190" t="n">
        <v>129</v>
      </c>
      <c r="B435" s="191" t="s">
        <v>537</v>
      </c>
      <c r="C435" s="192" t="s">
        <v>538</v>
      </c>
      <c r="D435" s="193" t="s">
        <v>158</v>
      </c>
      <c r="E435" s="194" t="n">
        <v>98.62</v>
      </c>
      <c r="F435" s="195"/>
      <c r="G435" s="196" t="n">
        <f aca="false">ROUND(E435*F435,2)</f>
        <v>0</v>
      </c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  <c r="AA435" s="197"/>
      <c r="AB435" s="197"/>
      <c r="AC435" s="197"/>
      <c r="AD435" s="197"/>
      <c r="AE435" s="197"/>
    </row>
    <row r="436" customFormat="false" ht="12.8" hidden="false" customHeight="false" outlineLevel="1" collapsed="false">
      <c r="A436" s="198"/>
      <c r="B436" s="199"/>
      <c r="C436" s="200" t="s">
        <v>188</v>
      </c>
      <c r="D436" s="201"/>
      <c r="E436" s="202" t="n">
        <v>98.62</v>
      </c>
      <c r="F436" s="203"/>
      <c r="G436" s="203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  <c r="AA436" s="197"/>
      <c r="AB436" s="197"/>
      <c r="AC436" s="197"/>
      <c r="AD436" s="197"/>
      <c r="AE436" s="197"/>
    </row>
    <row r="437" customFormat="false" ht="12.8" hidden="false" customHeight="false" outlineLevel="1" collapsed="false">
      <c r="A437" s="190" t="n">
        <v>130</v>
      </c>
      <c r="B437" s="191" t="s">
        <v>539</v>
      </c>
      <c r="C437" s="192" t="s">
        <v>540</v>
      </c>
      <c r="D437" s="193" t="s">
        <v>191</v>
      </c>
      <c r="E437" s="194" t="n">
        <v>55</v>
      </c>
      <c r="F437" s="195"/>
      <c r="G437" s="196" t="n">
        <f aca="false">ROUND(E437*F437,2)</f>
        <v>0</v>
      </c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7"/>
      <c r="T437" s="197"/>
      <c r="U437" s="197"/>
      <c r="V437" s="197"/>
      <c r="W437" s="197"/>
      <c r="X437" s="197"/>
      <c r="Y437" s="197"/>
      <c r="Z437" s="197"/>
      <c r="AA437" s="197"/>
      <c r="AB437" s="197"/>
      <c r="AC437" s="197"/>
      <c r="AD437" s="197"/>
      <c r="AE437" s="197"/>
    </row>
    <row r="438" customFormat="false" ht="12.8" hidden="false" customHeight="false" outlineLevel="1" collapsed="false">
      <c r="A438" s="198"/>
      <c r="B438" s="199"/>
      <c r="C438" s="200" t="s">
        <v>541</v>
      </c>
      <c r="D438" s="201"/>
      <c r="E438" s="202" t="n">
        <v>55</v>
      </c>
      <c r="F438" s="203"/>
      <c r="G438" s="203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  <c r="AA438" s="197"/>
      <c r="AB438" s="197"/>
      <c r="AC438" s="197"/>
      <c r="AD438" s="197"/>
      <c r="AE438" s="197"/>
    </row>
    <row r="439" customFormat="false" ht="12.8" hidden="false" customHeight="false" outlineLevel="1" collapsed="false">
      <c r="A439" s="190" t="n">
        <v>131</v>
      </c>
      <c r="B439" s="191" t="s">
        <v>542</v>
      </c>
      <c r="C439" s="192" t="s">
        <v>543</v>
      </c>
      <c r="D439" s="193" t="s">
        <v>544</v>
      </c>
      <c r="E439" s="194" t="n">
        <v>443.79</v>
      </c>
      <c r="F439" s="195"/>
      <c r="G439" s="196" t="n">
        <f aca="false">ROUND(E439*F439,2)</f>
        <v>0</v>
      </c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7"/>
      <c r="T439" s="197"/>
      <c r="U439" s="197"/>
      <c r="V439" s="197"/>
      <c r="W439" s="197"/>
      <c r="X439" s="197"/>
      <c r="Y439" s="197"/>
      <c r="Z439" s="197"/>
      <c r="AA439" s="197"/>
      <c r="AB439" s="197"/>
      <c r="AC439" s="197"/>
      <c r="AD439" s="197"/>
      <c r="AE439" s="197"/>
    </row>
    <row r="440" customFormat="false" ht="12.8" hidden="false" customHeight="false" outlineLevel="1" collapsed="false">
      <c r="A440" s="198"/>
      <c r="B440" s="199"/>
      <c r="C440" s="200" t="s">
        <v>545</v>
      </c>
      <c r="D440" s="201"/>
      <c r="E440" s="202" t="n">
        <v>443.79</v>
      </c>
      <c r="F440" s="203"/>
      <c r="G440" s="203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  <c r="AA440" s="197"/>
      <c r="AB440" s="197"/>
      <c r="AC440" s="197"/>
      <c r="AD440" s="197"/>
      <c r="AE440" s="197"/>
    </row>
    <row r="441" customFormat="false" ht="12.8" hidden="false" customHeight="false" outlineLevel="1" collapsed="false">
      <c r="A441" s="190" t="n">
        <v>132</v>
      </c>
      <c r="B441" s="191" t="s">
        <v>546</v>
      </c>
      <c r="C441" s="192" t="s">
        <v>547</v>
      </c>
      <c r="D441" s="193" t="s">
        <v>544</v>
      </c>
      <c r="E441" s="194" t="n">
        <v>14.793</v>
      </c>
      <c r="F441" s="195"/>
      <c r="G441" s="196" t="n">
        <f aca="false">ROUND(E441*F441,2)</f>
        <v>0</v>
      </c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  <c r="AA441" s="197"/>
      <c r="AB441" s="197"/>
      <c r="AC441" s="197"/>
      <c r="AD441" s="197"/>
      <c r="AE441" s="197"/>
    </row>
    <row r="442" customFormat="false" ht="12.8" hidden="false" customHeight="false" outlineLevel="1" collapsed="false">
      <c r="A442" s="198"/>
      <c r="B442" s="199"/>
      <c r="C442" s="200" t="s">
        <v>548</v>
      </c>
      <c r="D442" s="201"/>
      <c r="E442" s="202" t="n">
        <v>14.793</v>
      </c>
      <c r="F442" s="203"/>
      <c r="G442" s="203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</row>
    <row r="443" customFormat="false" ht="19.4" hidden="false" customHeight="false" outlineLevel="1" collapsed="false">
      <c r="A443" s="190" t="n">
        <v>133</v>
      </c>
      <c r="B443" s="191" t="s">
        <v>549</v>
      </c>
      <c r="C443" s="192" t="s">
        <v>550</v>
      </c>
      <c r="D443" s="193" t="s">
        <v>158</v>
      </c>
      <c r="E443" s="194" t="n">
        <v>113.413</v>
      </c>
      <c r="F443" s="195"/>
      <c r="G443" s="196" t="n">
        <f aca="false">ROUND(E443*F443,2)</f>
        <v>0</v>
      </c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</row>
    <row r="444" customFormat="false" ht="12.8" hidden="false" customHeight="false" outlineLevel="1" collapsed="false">
      <c r="A444" s="198"/>
      <c r="B444" s="199"/>
      <c r="C444" s="200" t="s">
        <v>551</v>
      </c>
      <c r="D444" s="201"/>
      <c r="E444" s="202" t="n">
        <v>113.413</v>
      </c>
      <c r="F444" s="203"/>
      <c r="G444" s="203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</row>
    <row r="445" customFormat="false" ht="12.8" hidden="false" customHeight="false" outlineLevel="1" collapsed="false">
      <c r="A445" s="198" t="n">
        <v>134</v>
      </c>
      <c r="B445" s="199" t="s">
        <v>552</v>
      </c>
      <c r="C445" s="217" t="s">
        <v>553</v>
      </c>
      <c r="D445" s="218" t="s">
        <v>30</v>
      </c>
      <c r="E445" s="219"/>
      <c r="F445" s="220"/>
      <c r="G445" s="203" t="n">
        <f aca="false">ROUND(E445*F445,2)</f>
        <v>0</v>
      </c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</row>
    <row r="446" customFormat="false" ht="12.8" hidden="false" customHeight="false" outlineLevel="0" collapsed="false">
      <c r="A446" s="184" t="s">
        <v>127</v>
      </c>
      <c r="B446" s="185" t="s">
        <v>101</v>
      </c>
      <c r="C446" s="186" t="s">
        <v>102</v>
      </c>
      <c r="D446" s="187"/>
      <c r="E446" s="188"/>
      <c r="F446" s="189"/>
      <c r="G446" s="189" t="n">
        <f aca="false">SUM(G447:G478)</f>
        <v>0</v>
      </c>
    </row>
    <row r="447" customFormat="false" ht="12.8" hidden="false" customHeight="false" outlineLevel="1" collapsed="false">
      <c r="A447" s="190" t="n">
        <v>135</v>
      </c>
      <c r="B447" s="191" t="s">
        <v>554</v>
      </c>
      <c r="C447" s="192" t="s">
        <v>555</v>
      </c>
      <c r="D447" s="193" t="s">
        <v>158</v>
      </c>
      <c r="E447" s="194" t="n">
        <v>42.608</v>
      </c>
      <c r="F447" s="195"/>
      <c r="G447" s="196" t="n">
        <f aca="false">ROUND(E447*F447,2)</f>
        <v>0</v>
      </c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  <c r="AA447" s="197"/>
      <c r="AB447" s="197"/>
      <c r="AC447" s="197"/>
      <c r="AD447" s="197"/>
      <c r="AE447" s="197"/>
    </row>
    <row r="448" customFormat="false" ht="12.8" hidden="false" customHeight="false" outlineLevel="1" collapsed="false">
      <c r="A448" s="198"/>
      <c r="B448" s="199"/>
      <c r="C448" s="200" t="s">
        <v>556</v>
      </c>
      <c r="D448" s="201"/>
      <c r="E448" s="202" t="n">
        <v>7.624</v>
      </c>
      <c r="F448" s="203"/>
      <c r="G448" s="203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  <c r="R448" s="197"/>
      <c r="S448" s="197"/>
      <c r="T448" s="197"/>
      <c r="U448" s="197"/>
      <c r="V448" s="197"/>
      <c r="W448" s="197"/>
      <c r="X448" s="197"/>
      <c r="Y448" s="197"/>
      <c r="Z448" s="197"/>
      <c r="AA448" s="197"/>
      <c r="AB448" s="197"/>
      <c r="AC448" s="197"/>
      <c r="AD448" s="197"/>
      <c r="AE448" s="197"/>
    </row>
    <row r="449" customFormat="false" ht="12.8" hidden="false" customHeight="false" outlineLevel="1" collapsed="false">
      <c r="A449" s="198"/>
      <c r="B449" s="199"/>
      <c r="C449" s="200" t="s">
        <v>557</v>
      </c>
      <c r="D449" s="201"/>
      <c r="E449" s="202" t="n">
        <v>1.944</v>
      </c>
      <c r="F449" s="203"/>
      <c r="G449" s="203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  <c r="R449" s="197"/>
      <c r="S449" s="197"/>
      <c r="T449" s="197"/>
      <c r="U449" s="197"/>
      <c r="V449" s="197"/>
      <c r="W449" s="197"/>
      <c r="X449" s="197"/>
      <c r="Y449" s="197"/>
      <c r="Z449" s="197"/>
      <c r="AA449" s="197"/>
      <c r="AB449" s="197"/>
      <c r="AC449" s="197"/>
      <c r="AD449" s="197"/>
      <c r="AE449" s="197"/>
    </row>
    <row r="450" customFormat="false" ht="12.8" hidden="false" customHeight="false" outlineLevel="1" collapsed="false">
      <c r="A450" s="198"/>
      <c r="B450" s="199"/>
      <c r="C450" s="200" t="s">
        <v>558</v>
      </c>
      <c r="D450" s="201"/>
      <c r="E450" s="202" t="n">
        <v>16.52</v>
      </c>
      <c r="F450" s="203"/>
      <c r="G450" s="203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  <c r="AA450" s="197"/>
      <c r="AB450" s="197"/>
      <c r="AC450" s="197"/>
      <c r="AD450" s="197"/>
      <c r="AE450" s="197"/>
    </row>
    <row r="451" customFormat="false" ht="12.8" hidden="false" customHeight="false" outlineLevel="1" collapsed="false">
      <c r="A451" s="198"/>
      <c r="B451" s="199"/>
      <c r="C451" s="200" t="s">
        <v>559</v>
      </c>
      <c r="D451" s="201"/>
      <c r="E451" s="202" t="n">
        <v>16.52</v>
      </c>
      <c r="F451" s="203"/>
      <c r="G451" s="203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  <c r="AA451" s="197"/>
      <c r="AB451" s="197"/>
      <c r="AC451" s="197"/>
      <c r="AD451" s="197"/>
      <c r="AE451" s="197"/>
    </row>
    <row r="452" customFormat="false" ht="12.8" hidden="false" customHeight="false" outlineLevel="1" collapsed="false">
      <c r="A452" s="190" t="n">
        <v>136</v>
      </c>
      <c r="B452" s="191" t="s">
        <v>560</v>
      </c>
      <c r="C452" s="192" t="s">
        <v>561</v>
      </c>
      <c r="D452" s="193" t="s">
        <v>158</v>
      </c>
      <c r="E452" s="194" t="n">
        <v>42.608</v>
      </c>
      <c r="F452" s="195"/>
      <c r="G452" s="196" t="n">
        <f aca="false">ROUND(E452*F452,2)</f>
        <v>0</v>
      </c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197"/>
      <c r="Z452" s="197"/>
      <c r="AA452" s="197"/>
      <c r="AB452" s="197"/>
      <c r="AC452" s="197"/>
      <c r="AD452" s="197"/>
      <c r="AE452" s="197"/>
    </row>
    <row r="453" customFormat="false" ht="12.8" hidden="false" customHeight="false" outlineLevel="1" collapsed="false">
      <c r="A453" s="198"/>
      <c r="B453" s="199"/>
      <c r="C453" s="200" t="s">
        <v>556</v>
      </c>
      <c r="D453" s="201"/>
      <c r="E453" s="202" t="n">
        <v>7.624</v>
      </c>
      <c r="F453" s="203"/>
      <c r="G453" s="203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  <c r="AA453" s="197"/>
      <c r="AB453" s="197"/>
      <c r="AC453" s="197"/>
      <c r="AD453" s="197"/>
      <c r="AE453" s="197"/>
    </row>
    <row r="454" customFormat="false" ht="12.8" hidden="false" customHeight="false" outlineLevel="1" collapsed="false">
      <c r="A454" s="198"/>
      <c r="B454" s="199"/>
      <c r="C454" s="200" t="s">
        <v>557</v>
      </c>
      <c r="D454" s="201"/>
      <c r="E454" s="202" t="n">
        <v>1.944</v>
      </c>
      <c r="F454" s="203"/>
      <c r="G454" s="203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197"/>
      <c r="Z454" s="197"/>
      <c r="AA454" s="197"/>
      <c r="AB454" s="197"/>
      <c r="AC454" s="197"/>
      <c r="AD454" s="197"/>
      <c r="AE454" s="197"/>
    </row>
    <row r="455" customFormat="false" ht="12.8" hidden="false" customHeight="false" outlineLevel="1" collapsed="false">
      <c r="A455" s="198"/>
      <c r="B455" s="199"/>
      <c r="C455" s="200" t="s">
        <v>558</v>
      </c>
      <c r="D455" s="201"/>
      <c r="E455" s="202" t="n">
        <v>16.52</v>
      </c>
      <c r="F455" s="203"/>
      <c r="G455" s="203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197"/>
      <c r="Z455" s="197"/>
      <c r="AA455" s="197"/>
      <c r="AB455" s="197"/>
      <c r="AC455" s="197"/>
      <c r="AD455" s="197"/>
      <c r="AE455" s="197"/>
    </row>
    <row r="456" customFormat="false" ht="12.8" hidden="false" customHeight="false" outlineLevel="1" collapsed="false">
      <c r="A456" s="198"/>
      <c r="B456" s="199"/>
      <c r="C456" s="200" t="s">
        <v>559</v>
      </c>
      <c r="D456" s="201"/>
      <c r="E456" s="202" t="n">
        <v>16.52</v>
      </c>
      <c r="F456" s="203"/>
      <c r="G456" s="203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197"/>
      <c r="Z456" s="197"/>
      <c r="AA456" s="197"/>
      <c r="AB456" s="197"/>
      <c r="AC456" s="197"/>
      <c r="AD456" s="197"/>
      <c r="AE456" s="197"/>
    </row>
    <row r="457" customFormat="false" ht="12.8" hidden="false" customHeight="false" outlineLevel="1" collapsed="false">
      <c r="A457" s="190" t="n">
        <v>137</v>
      </c>
      <c r="B457" s="191" t="s">
        <v>562</v>
      </c>
      <c r="C457" s="192" t="s">
        <v>563</v>
      </c>
      <c r="D457" s="193" t="s">
        <v>158</v>
      </c>
      <c r="E457" s="194" t="n">
        <v>42.608</v>
      </c>
      <c r="F457" s="195"/>
      <c r="G457" s="196" t="n">
        <f aca="false">ROUND(E457*F457,2)</f>
        <v>0</v>
      </c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197"/>
      <c r="Z457" s="197"/>
      <c r="AA457" s="197"/>
      <c r="AB457" s="197"/>
      <c r="AC457" s="197"/>
      <c r="AD457" s="197"/>
      <c r="AE457" s="197"/>
    </row>
    <row r="458" customFormat="false" ht="12.8" hidden="false" customHeight="false" outlineLevel="1" collapsed="false">
      <c r="A458" s="198"/>
      <c r="B458" s="199"/>
      <c r="C458" s="200" t="s">
        <v>556</v>
      </c>
      <c r="D458" s="201"/>
      <c r="E458" s="202" t="n">
        <v>7.624</v>
      </c>
      <c r="F458" s="203"/>
      <c r="G458" s="203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197"/>
      <c r="Z458" s="197"/>
      <c r="AA458" s="197"/>
      <c r="AB458" s="197"/>
      <c r="AC458" s="197"/>
      <c r="AD458" s="197"/>
      <c r="AE458" s="197"/>
    </row>
    <row r="459" customFormat="false" ht="12.8" hidden="false" customHeight="false" outlineLevel="1" collapsed="false">
      <c r="A459" s="198"/>
      <c r="B459" s="199"/>
      <c r="C459" s="200" t="s">
        <v>557</v>
      </c>
      <c r="D459" s="201"/>
      <c r="E459" s="202" t="n">
        <v>1.944</v>
      </c>
      <c r="F459" s="203"/>
      <c r="G459" s="203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197"/>
      <c r="Z459" s="197"/>
      <c r="AA459" s="197"/>
      <c r="AB459" s="197"/>
      <c r="AC459" s="197"/>
      <c r="AD459" s="197"/>
      <c r="AE459" s="197"/>
    </row>
    <row r="460" customFormat="false" ht="12.8" hidden="false" customHeight="false" outlineLevel="1" collapsed="false">
      <c r="A460" s="198"/>
      <c r="B460" s="199"/>
      <c r="C460" s="200" t="s">
        <v>558</v>
      </c>
      <c r="D460" s="201"/>
      <c r="E460" s="202" t="n">
        <v>16.52</v>
      </c>
      <c r="F460" s="203"/>
      <c r="G460" s="203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</row>
    <row r="461" customFormat="false" ht="12.8" hidden="false" customHeight="false" outlineLevel="1" collapsed="false">
      <c r="A461" s="198"/>
      <c r="B461" s="199"/>
      <c r="C461" s="200" t="s">
        <v>559</v>
      </c>
      <c r="D461" s="201"/>
      <c r="E461" s="202" t="n">
        <v>16.52</v>
      </c>
      <c r="F461" s="203"/>
      <c r="G461" s="203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  <c r="AA461" s="197"/>
      <c r="AB461" s="197"/>
      <c r="AC461" s="197"/>
      <c r="AD461" s="197"/>
      <c r="AE461" s="197"/>
    </row>
    <row r="462" customFormat="false" ht="12.8" hidden="false" customHeight="false" outlineLevel="1" collapsed="false">
      <c r="A462" s="190" t="n">
        <v>138</v>
      </c>
      <c r="B462" s="191" t="s">
        <v>564</v>
      </c>
      <c r="C462" s="192" t="s">
        <v>565</v>
      </c>
      <c r="D462" s="193" t="s">
        <v>158</v>
      </c>
      <c r="E462" s="194" t="n">
        <v>42.608</v>
      </c>
      <c r="F462" s="195"/>
      <c r="G462" s="196" t="n">
        <f aca="false">ROUND(E462*F462,2)</f>
        <v>0</v>
      </c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  <c r="AA462" s="197"/>
      <c r="AB462" s="197"/>
      <c r="AC462" s="197"/>
      <c r="AD462" s="197"/>
      <c r="AE462" s="197"/>
    </row>
    <row r="463" customFormat="false" ht="12.8" hidden="false" customHeight="false" outlineLevel="1" collapsed="false">
      <c r="A463" s="198"/>
      <c r="B463" s="199"/>
      <c r="C463" s="200" t="s">
        <v>556</v>
      </c>
      <c r="D463" s="201"/>
      <c r="E463" s="202" t="n">
        <v>7.624</v>
      </c>
      <c r="F463" s="203"/>
      <c r="G463" s="203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</row>
    <row r="464" customFormat="false" ht="12.8" hidden="false" customHeight="false" outlineLevel="1" collapsed="false">
      <c r="A464" s="198"/>
      <c r="B464" s="199"/>
      <c r="C464" s="200" t="s">
        <v>557</v>
      </c>
      <c r="D464" s="201"/>
      <c r="E464" s="202" t="n">
        <v>1.944</v>
      </c>
      <c r="F464" s="203"/>
      <c r="G464" s="203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</row>
    <row r="465" customFormat="false" ht="12.8" hidden="false" customHeight="false" outlineLevel="1" collapsed="false">
      <c r="A465" s="198"/>
      <c r="B465" s="199"/>
      <c r="C465" s="200" t="s">
        <v>558</v>
      </c>
      <c r="D465" s="201"/>
      <c r="E465" s="202" t="n">
        <v>16.52</v>
      </c>
      <c r="F465" s="203"/>
      <c r="G465" s="203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</row>
    <row r="466" customFormat="false" ht="12.8" hidden="false" customHeight="false" outlineLevel="1" collapsed="false">
      <c r="A466" s="198"/>
      <c r="B466" s="199"/>
      <c r="C466" s="200" t="s">
        <v>559</v>
      </c>
      <c r="D466" s="201"/>
      <c r="E466" s="202" t="n">
        <v>16.52</v>
      </c>
      <c r="F466" s="203"/>
      <c r="G466" s="203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</row>
    <row r="467" customFormat="false" ht="12.8" hidden="false" customHeight="false" outlineLevel="1" collapsed="false">
      <c r="A467" s="190" t="n">
        <v>139</v>
      </c>
      <c r="B467" s="191" t="s">
        <v>566</v>
      </c>
      <c r="C467" s="192" t="s">
        <v>567</v>
      </c>
      <c r="D467" s="193" t="s">
        <v>191</v>
      </c>
      <c r="E467" s="194" t="n">
        <v>8</v>
      </c>
      <c r="F467" s="195"/>
      <c r="G467" s="196" t="n">
        <f aca="false">ROUND(E467*F467,2)</f>
        <v>0</v>
      </c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</row>
    <row r="468" customFormat="false" ht="12.8" hidden="false" customHeight="false" outlineLevel="1" collapsed="false">
      <c r="A468" s="198"/>
      <c r="B468" s="199"/>
      <c r="C468" s="200" t="s">
        <v>568</v>
      </c>
      <c r="D468" s="201"/>
      <c r="E468" s="202" t="n">
        <v>8</v>
      </c>
      <c r="F468" s="203"/>
      <c r="G468" s="203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</row>
    <row r="469" customFormat="false" ht="12.8" hidden="false" customHeight="false" outlineLevel="1" collapsed="false">
      <c r="A469" s="190" t="n">
        <v>140</v>
      </c>
      <c r="B469" s="191" t="s">
        <v>569</v>
      </c>
      <c r="C469" s="192" t="s">
        <v>570</v>
      </c>
      <c r="D469" s="193" t="s">
        <v>158</v>
      </c>
      <c r="E469" s="194" t="n">
        <v>48.9992</v>
      </c>
      <c r="F469" s="195"/>
      <c r="G469" s="196" t="n">
        <f aca="false">ROUND(E469*F469,2)</f>
        <v>0</v>
      </c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</row>
    <row r="470" customFormat="false" ht="12.8" hidden="false" customHeight="false" outlineLevel="1" collapsed="false">
      <c r="A470" s="198"/>
      <c r="B470" s="199"/>
      <c r="C470" s="204" t="s">
        <v>166</v>
      </c>
      <c r="D470" s="205"/>
      <c r="E470" s="206"/>
      <c r="F470" s="203"/>
      <c r="G470" s="203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</row>
    <row r="471" customFormat="false" ht="12.8" hidden="false" customHeight="false" outlineLevel="1" collapsed="false">
      <c r="A471" s="198"/>
      <c r="B471" s="199"/>
      <c r="C471" s="204" t="s">
        <v>571</v>
      </c>
      <c r="D471" s="205"/>
      <c r="E471" s="206" t="n">
        <v>7.624</v>
      </c>
      <c r="F471" s="203"/>
      <c r="G471" s="203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</row>
    <row r="472" customFormat="false" ht="12.8" hidden="false" customHeight="false" outlineLevel="1" collapsed="false">
      <c r="A472" s="198"/>
      <c r="B472" s="199"/>
      <c r="C472" s="204" t="s">
        <v>572</v>
      </c>
      <c r="D472" s="205"/>
      <c r="E472" s="206" t="n">
        <v>1.944</v>
      </c>
      <c r="F472" s="203"/>
      <c r="G472" s="203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</row>
    <row r="473" customFormat="false" ht="12.8" hidden="false" customHeight="false" outlineLevel="1" collapsed="false">
      <c r="A473" s="198"/>
      <c r="B473" s="199"/>
      <c r="C473" s="204" t="s">
        <v>573</v>
      </c>
      <c r="D473" s="205"/>
      <c r="E473" s="206" t="n">
        <v>16.52</v>
      </c>
      <c r="F473" s="203"/>
      <c r="G473" s="203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  <c r="AA473" s="197"/>
      <c r="AB473" s="197"/>
      <c r="AC473" s="197"/>
      <c r="AD473" s="197"/>
      <c r="AE473" s="197"/>
    </row>
    <row r="474" customFormat="false" ht="12.8" hidden="false" customHeight="false" outlineLevel="1" collapsed="false">
      <c r="A474" s="198"/>
      <c r="B474" s="199"/>
      <c r="C474" s="204" t="s">
        <v>574</v>
      </c>
      <c r="D474" s="205"/>
      <c r="E474" s="206" t="n">
        <v>16.52</v>
      </c>
      <c r="F474" s="203"/>
      <c r="G474" s="203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197"/>
      <c r="Z474" s="197"/>
      <c r="AA474" s="197"/>
      <c r="AB474" s="197"/>
      <c r="AC474" s="197"/>
      <c r="AD474" s="197"/>
      <c r="AE474" s="197"/>
    </row>
    <row r="475" customFormat="false" ht="12.8" hidden="false" customHeight="false" outlineLevel="1" collapsed="false">
      <c r="A475" s="198"/>
      <c r="B475" s="199"/>
      <c r="C475" s="207" t="s">
        <v>170</v>
      </c>
      <c r="D475" s="208"/>
      <c r="E475" s="209" t="n">
        <v>42.608</v>
      </c>
      <c r="F475" s="203"/>
      <c r="G475" s="203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197"/>
      <c r="Z475" s="197"/>
      <c r="AA475" s="197"/>
      <c r="AB475" s="197"/>
      <c r="AC475" s="197"/>
      <c r="AD475" s="197"/>
      <c r="AE475" s="197"/>
    </row>
    <row r="476" customFormat="false" ht="12.8" hidden="false" customHeight="false" outlineLevel="1" collapsed="false">
      <c r="A476" s="198"/>
      <c r="B476" s="199"/>
      <c r="C476" s="204" t="s">
        <v>171</v>
      </c>
      <c r="D476" s="205"/>
      <c r="E476" s="206"/>
      <c r="F476" s="203"/>
      <c r="G476" s="203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  <c r="AA476" s="197"/>
      <c r="AB476" s="197"/>
      <c r="AC476" s="197"/>
      <c r="AD476" s="197"/>
      <c r="AE476" s="197"/>
    </row>
    <row r="477" customFormat="false" ht="12.8" hidden="false" customHeight="false" outlineLevel="1" collapsed="false">
      <c r="A477" s="198"/>
      <c r="B477" s="199"/>
      <c r="C477" s="200" t="s">
        <v>575</v>
      </c>
      <c r="D477" s="201"/>
      <c r="E477" s="202" t="n">
        <v>48.9992</v>
      </c>
      <c r="F477" s="203"/>
      <c r="G477" s="203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  <c r="AA477" s="197"/>
      <c r="AB477" s="197"/>
      <c r="AC477" s="197"/>
      <c r="AD477" s="197"/>
      <c r="AE477" s="197"/>
    </row>
    <row r="478" customFormat="false" ht="12.8" hidden="false" customHeight="false" outlineLevel="1" collapsed="false">
      <c r="A478" s="198" t="n">
        <v>141</v>
      </c>
      <c r="B478" s="199" t="s">
        <v>576</v>
      </c>
      <c r="C478" s="217" t="s">
        <v>577</v>
      </c>
      <c r="D478" s="218" t="s">
        <v>30</v>
      </c>
      <c r="E478" s="219"/>
      <c r="F478" s="220"/>
      <c r="G478" s="203" t="n">
        <f aca="false">ROUND(E478*F478,2)</f>
        <v>0</v>
      </c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  <c r="AA478" s="197"/>
      <c r="AB478" s="197"/>
      <c r="AC478" s="197"/>
      <c r="AD478" s="197"/>
      <c r="AE478" s="197"/>
    </row>
    <row r="479" customFormat="false" ht="12.8" hidden="false" customHeight="false" outlineLevel="0" collapsed="false">
      <c r="A479" s="184" t="s">
        <v>127</v>
      </c>
      <c r="B479" s="185" t="s">
        <v>103</v>
      </c>
      <c r="C479" s="186" t="s">
        <v>104</v>
      </c>
      <c r="D479" s="187"/>
      <c r="E479" s="188"/>
      <c r="F479" s="189"/>
      <c r="G479" s="189" t="n">
        <f aca="false">SUM(G480:G489)</f>
        <v>0</v>
      </c>
    </row>
    <row r="480" customFormat="false" ht="12.8" hidden="false" customHeight="false" outlineLevel="1" collapsed="false">
      <c r="A480" s="190" t="n">
        <v>142</v>
      </c>
      <c r="B480" s="191" t="s">
        <v>578</v>
      </c>
      <c r="C480" s="192" t="s">
        <v>579</v>
      </c>
      <c r="D480" s="193" t="s">
        <v>158</v>
      </c>
      <c r="E480" s="194" t="n">
        <v>683.789</v>
      </c>
      <c r="F480" s="195"/>
      <c r="G480" s="196" t="n">
        <f aca="false">ROUND(E480*F480,2)</f>
        <v>0</v>
      </c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197"/>
      <c r="Z480" s="197"/>
      <c r="AA480" s="197"/>
      <c r="AB480" s="197"/>
      <c r="AC480" s="197"/>
      <c r="AD480" s="197"/>
      <c r="AE480" s="197"/>
    </row>
    <row r="481" customFormat="false" ht="12.8" hidden="false" customHeight="false" outlineLevel="1" collapsed="false">
      <c r="A481" s="198"/>
      <c r="B481" s="199"/>
      <c r="C481" s="200" t="s">
        <v>580</v>
      </c>
      <c r="D481" s="201"/>
      <c r="E481" s="202" t="n">
        <v>240.338</v>
      </c>
      <c r="F481" s="203"/>
      <c r="G481" s="203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197"/>
      <c r="Z481" s="197"/>
      <c r="AA481" s="197"/>
      <c r="AB481" s="197"/>
      <c r="AC481" s="197"/>
      <c r="AD481" s="197"/>
      <c r="AE481" s="197"/>
    </row>
    <row r="482" customFormat="false" ht="12.8" hidden="false" customHeight="false" outlineLevel="1" collapsed="false">
      <c r="A482" s="198"/>
      <c r="B482" s="199"/>
      <c r="C482" s="200" t="s">
        <v>581</v>
      </c>
      <c r="D482" s="201"/>
      <c r="E482" s="202" t="n">
        <v>169.952</v>
      </c>
      <c r="F482" s="203"/>
      <c r="G482" s="203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197"/>
      <c r="Z482" s="197"/>
      <c r="AA482" s="197"/>
      <c r="AB482" s="197"/>
      <c r="AC482" s="197"/>
      <c r="AD482" s="197"/>
      <c r="AE482" s="197"/>
    </row>
    <row r="483" customFormat="false" ht="12.8" hidden="false" customHeight="false" outlineLevel="1" collapsed="false">
      <c r="A483" s="198"/>
      <c r="B483" s="199"/>
      <c r="C483" s="200" t="s">
        <v>185</v>
      </c>
      <c r="D483" s="201"/>
      <c r="E483" s="202" t="n">
        <v>9.26</v>
      </c>
      <c r="F483" s="203"/>
      <c r="G483" s="203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  <c r="AA483" s="197"/>
      <c r="AB483" s="197"/>
      <c r="AC483" s="197"/>
      <c r="AD483" s="197"/>
      <c r="AE483" s="197"/>
    </row>
    <row r="484" customFormat="false" ht="12.8" hidden="false" customHeight="false" outlineLevel="1" collapsed="false">
      <c r="A484" s="198"/>
      <c r="B484" s="199"/>
      <c r="C484" s="200" t="s">
        <v>582</v>
      </c>
      <c r="D484" s="201"/>
      <c r="E484" s="202" t="n">
        <v>98.62</v>
      </c>
      <c r="F484" s="203"/>
      <c r="G484" s="203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  <c r="AA484" s="197"/>
      <c r="AB484" s="197"/>
      <c r="AC484" s="197"/>
      <c r="AD484" s="197"/>
      <c r="AE484" s="197"/>
    </row>
    <row r="485" customFormat="false" ht="12.8" hidden="false" customHeight="false" outlineLevel="1" collapsed="false">
      <c r="A485" s="198"/>
      <c r="B485" s="199"/>
      <c r="C485" s="200" t="s">
        <v>583</v>
      </c>
      <c r="D485" s="201"/>
      <c r="E485" s="202" t="n">
        <v>38.185</v>
      </c>
      <c r="F485" s="203"/>
      <c r="G485" s="203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197"/>
      <c r="Z485" s="197"/>
      <c r="AA485" s="197"/>
      <c r="AB485" s="197"/>
      <c r="AC485" s="197"/>
      <c r="AD485" s="197"/>
      <c r="AE485" s="197"/>
    </row>
    <row r="486" customFormat="false" ht="12.8" hidden="false" customHeight="false" outlineLevel="1" collapsed="false">
      <c r="A486" s="198"/>
      <c r="B486" s="199"/>
      <c r="C486" s="200" t="s">
        <v>584</v>
      </c>
      <c r="D486" s="201"/>
      <c r="E486" s="202" t="n">
        <v>63.434</v>
      </c>
      <c r="F486" s="203"/>
      <c r="G486" s="203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  <c r="AA486" s="197"/>
      <c r="AB486" s="197"/>
      <c r="AC486" s="197"/>
      <c r="AD486" s="197"/>
      <c r="AE486" s="197"/>
    </row>
    <row r="487" customFormat="false" ht="12.8" hidden="false" customHeight="false" outlineLevel="1" collapsed="false">
      <c r="A487" s="198"/>
      <c r="B487" s="199"/>
      <c r="C487" s="200" t="s">
        <v>585</v>
      </c>
      <c r="D487" s="201"/>
      <c r="E487" s="202" t="n">
        <v>50</v>
      </c>
      <c r="F487" s="203"/>
      <c r="G487" s="203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197"/>
      <c r="Z487" s="197"/>
      <c r="AA487" s="197"/>
      <c r="AB487" s="197"/>
      <c r="AC487" s="197"/>
      <c r="AD487" s="197"/>
      <c r="AE487" s="197"/>
    </row>
    <row r="488" customFormat="false" ht="12.8" hidden="false" customHeight="false" outlineLevel="1" collapsed="false">
      <c r="A488" s="198"/>
      <c r="B488" s="199"/>
      <c r="C488" s="200" t="s">
        <v>586</v>
      </c>
      <c r="D488" s="201"/>
      <c r="E488" s="202" t="n">
        <v>14</v>
      </c>
      <c r="F488" s="203"/>
      <c r="G488" s="203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197"/>
      <c r="Z488" s="197"/>
      <c r="AA488" s="197"/>
      <c r="AB488" s="197"/>
      <c r="AC488" s="197"/>
      <c r="AD488" s="197"/>
      <c r="AE488" s="197"/>
    </row>
    <row r="489" customFormat="false" ht="12.8" hidden="false" customHeight="false" outlineLevel="1" collapsed="false">
      <c r="A489" s="190" t="n">
        <v>143</v>
      </c>
      <c r="B489" s="191" t="s">
        <v>587</v>
      </c>
      <c r="C489" s="192" t="s">
        <v>588</v>
      </c>
      <c r="D489" s="193" t="s">
        <v>158</v>
      </c>
      <c r="E489" s="194" t="n">
        <v>683.789</v>
      </c>
      <c r="F489" s="195"/>
      <c r="G489" s="196" t="n">
        <f aca="false">ROUND(E489*F489,2)</f>
        <v>0</v>
      </c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  <c r="AA489" s="197"/>
      <c r="AB489" s="197"/>
      <c r="AC489" s="197"/>
      <c r="AD489" s="197"/>
      <c r="AE489" s="197"/>
    </row>
    <row r="490" customFormat="false" ht="12.8" hidden="false" customHeight="false" outlineLevel="1" collapsed="false">
      <c r="A490" s="198"/>
      <c r="B490" s="199"/>
      <c r="C490" s="200" t="s">
        <v>580</v>
      </c>
      <c r="D490" s="201"/>
      <c r="E490" s="202" t="n">
        <v>240.338</v>
      </c>
      <c r="F490" s="203"/>
      <c r="G490" s="203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197"/>
      <c r="Z490" s="197"/>
      <c r="AA490" s="197"/>
      <c r="AB490" s="197"/>
      <c r="AC490" s="197"/>
      <c r="AD490" s="197"/>
      <c r="AE490" s="197"/>
    </row>
    <row r="491" customFormat="false" ht="12.8" hidden="false" customHeight="false" outlineLevel="1" collapsed="false">
      <c r="A491" s="198"/>
      <c r="B491" s="199"/>
      <c r="C491" s="200" t="s">
        <v>581</v>
      </c>
      <c r="D491" s="201"/>
      <c r="E491" s="202" t="n">
        <v>169.952</v>
      </c>
      <c r="F491" s="203"/>
      <c r="G491" s="203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197"/>
      <c r="Z491" s="197"/>
      <c r="AA491" s="197"/>
      <c r="AB491" s="197"/>
      <c r="AC491" s="197"/>
      <c r="AD491" s="197"/>
      <c r="AE491" s="197"/>
    </row>
    <row r="492" customFormat="false" ht="12.8" hidden="false" customHeight="false" outlineLevel="1" collapsed="false">
      <c r="A492" s="198"/>
      <c r="B492" s="199"/>
      <c r="C492" s="200" t="s">
        <v>185</v>
      </c>
      <c r="D492" s="201"/>
      <c r="E492" s="202" t="n">
        <v>9.26</v>
      </c>
      <c r="F492" s="203"/>
      <c r="G492" s="203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197"/>
      <c r="Z492" s="197"/>
      <c r="AA492" s="197"/>
      <c r="AB492" s="197"/>
      <c r="AC492" s="197"/>
      <c r="AD492" s="197"/>
      <c r="AE492" s="197"/>
    </row>
    <row r="493" customFormat="false" ht="12.8" hidden="false" customHeight="false" outlineLevel="1" collapsed="false">
      <c r="A493" s="198"/>
      <c r="B493" s="199"/>
      <c r="C493" s="200" t="s">
        <v>582</v>
      </c>
      <c r="D493" s="201"/>
      <c r="E493" s="202" t="n">
        <v>98.62</v>
      </c>
      <c r="F493" s="203"/>
      <c r="G493" s="203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197"/>
      <c r="Z493" s="197"/>
      <c r="AA493" s="197"/>
      <c r="AB493" s="197"/>
      <c r="AC493" s="197"/>
      <c r="AD493" s="197"/>
      <c r="AE493" s="197"/>
    </row>
    <row r="494" customFormat="false" ht="12.8" hidden="false" customHeight="false" outlineLevel="1" collapsed="false">
      <c r="A494" s="198"/>
      <c r="B494" s="199"/>
      <c r="C494" s="200" t="s">
        <v>583</v>
      </c>
      <c r="D494" s="201"/>
      <c r="E494" s="202" t="n">
        <v>38.185</v>
      </c>
      <c r="F494" s="203"/>
      <c r="G494" s="203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197"/>
      <c r="Z494" s="197"/>
      <c r="AA494" s="197"/>
      <c r="AB494" s="197"/>
      <c r="AC494" s="197"/>
      <c r="AD494" s="197"/>
      <c r="AE494" s="197"/>
    </row>
    <row r="495" customFormat="false" ht="12.8" hidden="false" customHeight="false" outlineLevel="1" collapsed="false">
      <c r="A495" s="198"/>
      <c r="B495" s="199"/>
      <c r="C495" s="200" t="s">
        <v>584</v>
      </c>
      <c r="D495" s="201"/>
      <c r="E495" s="202" t="n">
        <v>63.434</v>
      </c>
      <c r="F495" s="203"/>
      <c r="G495" s="203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197"/>
      <c r="Z495" s="197"/>
      <c r="AA495" s="197"/>
      <c r="AB495" s="197"/>
      <c r="AC495" s="197"/>
      <c r="AD495" s="197"/>
      <c r="AE495" s="197"/>
    </row>
    <row r="496" customFormat="false" ht="12.8" hidden="false" customHeight="false" outlineLevel="1" collapsed="false">
      <c r="A496" s="198"/>
      <c r="B496" s="199"/>
      <c r="C496" s="200" t="s">
        <v>585</v>
      </c>
      <c r="D496" s="201"/>
      <c r="E496" s="202" t="n">
        <v>50</v>
      </c>
      <c r="F496" s="203"/>
      <c r="G496" s="203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197"/>
      <c r="Z496" s="197"/>
      <c r="AA496" s="197"/>
      <c r="AB496" s="197"/>
      <c r="AC496" s="197"/>
      <c r="AD496" s="197"/>
      <c r="AE496" s="197"/>
    </row>
    <row r="497" customFormat="false" ht="12.8" hidden="false" customHeight="false" outlineLevel="1" collapsed="false">
      <c r="A497" s="198"/>
      <c r="B497" s="199"/>
      <c r="C497" s="200" t="s">
        <v>586</v>
      </c>
      <c r="D497" s="201"/>
      <c r="E497" s="202" t="n">
        <v>14</v>
      </c>
      <c r="F497" s="203"/>
      <c r="G497" s="203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197"/>
      <c r="Z497" s="197"/>
      <c r="AA497" s="197"/>
      <c r="AB497" s="197"/>
      <c r="AC497" s="197"/>
      <c r="AD497" s="197"/>
      <c r="AE497" s="197"/>
    </row>
    <row r="498" customFormat="false" ht="12.8" hidden="false" customHeight="false" outlineLevel="0" collapsed="false">
      <c r="A498" s="184" t="s">
        <v>127</v>
      </c>
      <c r="B498" s="185" t="s">
        <v>105</v>
      </c>
      <c r="C498" s="186" t="s">
        <v>106</v>
      </c>
      <c r="D498" s="187"/>
      <c r="E498" s="188"/>
      <c r="F498" s="189"/>
      <c r="G498" s="189" t="n">
        <f aca="false">SUM(G499:G503)</f>
        <v>0</v>
      </c>
    </row>
    <row r="499" customFormat="false" ht="12.8" hidden="false" customHeight="false" outlineLevel="1" collapsed="false">
      <c r="A499" s="190" t="n">
        <v>144</v>
      </c>
      <c r="B499" s="191" t="s">
        <v>589</v>
      </c>
      <c r="C499" s="192" t="s">
        <v>590</v>
      </c>
      <c r="D499" s="193" t="s">
        <v>158</v>
      </c>
      <c r="E499" s="194" t="n">
        <v>18.34</v>
      </c>
      <c r="F499" s="195"/>
      <c r="G499" s="196" t="n">
        <f aca="false">ROUND(E499*F499,2)</f>
        <v>0</v>
      </c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197"/>
      <c r="Z499" s="197"/>
      <c r="AA499" s="197"/>
      <c r="AB499" s="197"/>
      <c r="AC499" s="197"/>
      <c r="AD499" s="197"/>
      <c r="AE499" s="197"/>
    </row>
    <row r="500" customFormat="false" ht="12.8" hidden="false" customHeight="false" outlineLevel="1" collapsed="false">
      <c r="A500" s="198"/>
      <c r="B500" s="199"/>
      <c r="C500" s="200" t="s">
        <v>591</v>
      </c>
      <c r="D500" s="201"/>
      <c r="E500" s="202" t="n">
        <v>13.3</v>
      </c>
      <c r="F500" s="203"/>
      <c r="G500" s="203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197"/>
      <c r="Z500" s="197"/>
      <c r="AA500" s="197"/>
      <c r="AB500" s="197"/>
      <c r="AC500" s="197"/>
      <c r="AD500" s="197"/>
      <c r="AE500" s="197"/>
    </row>
    <row r="501" customFormat="false" ht="12.8" hidden="false" customHeight="false" outlineLevel="1" collapsed="false">
      <c r="A501" s="198"/>
      <c r="B501" s="199"/>
      <c r="C501" s="200" t="s">
        <v>592</v>
      </c>
      <c r="D501" s="201"/>
      <c r="E501" s="202" t="n">
        <v>0.36</v>
      </c>
      <c r="F501" s="203"/>
      <c r="G501" s="203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197"/>
      <c r="Z501" s="197"/>
      <c r="AA501" s="197"/>
      <c r="AB501" s="197"/>
      <c r="AC501" s="197"/>
      <c r="AD501" s="197"/>
      <c r="AE501" s="197"/>
    </row>
    <row r="502" customFormat="false" ht="12.8" hidden="false" customHeight="false" outlineLevel="1" collapsed="false">
      <c r="A502" s="198"/>
      <c r="B502" s="199"/>
      <c r="C502" s="200" t="s">
        <v>593</v>
      </c>
      <c r="D502" s="201"/>
      <c r="E502" s="202" t="n">
        <v>4.68</v>
      </c>
      <c r="F502" s="203"/>
      <c r="G502" s="203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197"/>
      <c r="Z502" s="197"/>
      <c r="AA502" s="197"/>
      <c r="AB502" s="197"/>
      <c r="AC502" s="197"/>
      <c r="AD502" s="197"/>
      <c r="AE502" s="197"/>
    </row>
    <row r="503" customFormat="false" ht="12.8" hidden="false" customHeight="false" outlineLevel="1" collapsed="false">
      <c r="A503" s="210" t="n">
        <v>145</v>
      </c>
      <c r="B503" s="211" t="s">
        <v>594</v>
      </c>
      <c r="C503" s="212" t="s">
        <v>595</v>
      </c>
      <c r="D503" s="213" t="s">
        <v>30</v>
      </c>
      <c r="E503" s="214" t="n">
        <v>101.5521</v>
      </c>
      <c r="F503" s="215"/>
      <c r="G503" s="216" t="n">
        <f aca="false">ROUND(E503*F503,2)</f>
        <v>0</v>
      </c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197"/>
      <c r="Z503" s="197"/>
      <c r="AA503" s="197"/>
      <c r="AB503" s="197"/>
      <c r="AC503" s="197"/>
      <c r="AD503" s="197"/>
      <c r="AE503" s="197"/>
    </row>
    <row r="504" customFormat="false" ht="12.8" hidden="false" customHeight="false" outlineLevel="0" collapsed="false">
      <c r="A504" s="184" t="s">
        <v>127</v>
      </c>
      <c r="B504" s="185" t="s">
        <v>107</v>
      </c>
      <c r="C504" s="186" t="s">
        <v>108</v>
      </c>
      <c r="D504" s="187"/>
      <c r="E504" s="188"/>
      <c r="F504" s="189"/>
      <c r="G504" s="189" t="n">
        <f aca="false">G505</f>
        <v>0</v>
      </c>
    </row>
    <row r="505" customFormat="false" ht="12.8" hidden="false" customHeight="false" outlineLevel="1" collapsed="false">
      <c r="A505" s="210" t="n">
        <v>146</v>
      </c>
      <c r="B505" s="211" t="s">
        <v>596</v>
      </c>
      <c r="C505" s="212" t="s">
        <v>597</v>
      </c>
      <c r="D505" s="213" t="s">
        <v>256</v>
      </c>
      <c r="E505" s="214" t="n">
        <v>3</v>
      </c>
      <c r="F505" s="215"/>
      <c r="G505" s="216" t="n">
        <f aca="false">ROUND(E505*F505,2)</f>
        <v>0</v>
      </c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197"/>
      <c r="Z505" s="197"/>
      <c r="AA505" s="197"/>
      <c r="AB505" s="197"/>
      <c r="AC505" s="197"/>
      <c r="AD505" s="197"/>
      <c r="AE505" s="197"/>
    </row>
    <row r="506" customFormat="false" ht="12.8" hidden="false" customHeight="false" outlineLevel="0" collapsed="false">
      <c r="A506" s="184" t="s">
        <v>127</v>
      </c>
      <c r="B506" s="185" t="s">
        <v>109</v>
      </c>
      <c r="C506" s="186" t="s">
        <v>110</v>
      </c>
      <c r="D506" s="187"/>
      <c r="E506" s="188"/>
      <c r="F506" s="189"/>
      <c r="G506" s="189" t="n">
        <f aca="false">SUM(G507:G509)</f>
        <v>0</v>
      </c>
    </row>
    <row r="507" customFormat="false" ht="12.8" hidden="false" customHeight="false" outlineLevel="1" collapsed="false">
      <c r="A507" s="190" t="n">
        <v>147</v>
      </c>
      <c r="B507" s="191" t="s">
        <v>598</v>
      </c>
      <c r="C507" s="192" t="s">
        <v>599</v>
      </c>
      <c r="D507" s="193" t="s">
        <v>544</v>
      </c>
      <c r="E507" s="194" t="n">
        <v>1976.36</v>
      </c>
      <c r="F507" s="195"/>
      <c r="G507" s="196" t="n">
        <f aca="false">ROUND(E507*F507,2)</f>
        <v>0</v>
      </c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197"/>
      <c r="Z507" s="197"/>
      <c r="AA507" s="197"/>
      <c r="AB507" s="197"/>
      <c r="AC507" s="197"/>
      <c r="AD507" s="197"/>
      <c r="AE507" s="197"/>
    </row>
    <row r="508" customFormat="false" ht="12.8" hidden="false" customHeight="false" outlineLevel="1" collapsed="false">
      <c r="A508" s="198"/>
      <c r="B508" s="199"/>
      <c r="C508" s="200" t="s">
        <v>600</v>
      </c>
      <c r="D508" s="201"/>
      <c r="E508" s="202" t="n">
        <v>1976.36</v>
      </c>
      <c r="F508" s="203"/>
      <c r="G508" s="203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197"/>
      <c r="Z508" s="197"/>
      <c r="AA508" s="197"/>
      <c r="AB508" s="197"/>
      <c r="AC508" s="197"/>
      <c r="AD508" s="197"/>
      <c r="AE508" s="197"/>
    </row>
    <row r="509" customFormat="false" ht="12.8" hidden="false" customHeight="false" outlineLevel="1" collapsed="false">
      <c r="A509" s="210" t="n">
        <v>148</v>
      </c>
      <c r="B509" s="211" t="s">
        <v>601</v>
      </c>
      <c r="C509" s="212" t="s">
        <v>602</v>
      </c>
      <c r="D509" s="213" t="s">
        <v>256</v>
      </c>
      <c r="E509" s="214" t="n">
        <v>2</v>
      </c>
      <c r="F509" s="215"/>
      <c r="G509" s="216" t="n">
        <f aca="false">ROUND(E509*F509,2)</f>
        <v>0</v>
      </c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197"/>
      <c r="Z509" s="197"/>
      <c r="AA509" s="197"/>
      <c r="AB509" s="197"/>
      <c r="AC509" s="197"/>
      <c r="AD509" s="197"/>
      <c r="AE509" s="197"/>
    </row>
    <row r="510" customFormat="false" ht="12.8" hidden="false" customHeight="false" outlineLevel="0" collapsed="false">
      <c r="A510" s="184" t="s">
        <v>127</v>
      </c>
      <c r="B510" s="185" t="s">
        <v>111</v>
      </c>
      <c r="C510" s="186" t="s">
        <v>112</v>
      </c>
      <c r="D510" s="187"/>
      <c r="E510" s="188"/>
      <c r="F510" s="189"/>
      <c r="G510" s="189" t="n">
        <f aca="false">SUM(G511:G513)</f>
        <v>0</v>
      </c>
    </row>
    <row r="511" customFormat="false" ht="12.8" hidden="false" customHeight="false" outlineLevel="1" collapsed="false">
      <c r="A511" s="210" t="n">
        <v>149</v>
      </c>
      <c r="B511" s="211" t="s">
        <v>603</v>
      </c>
      <c r="C511" s="212" t="s">
        <v>604</v>
      </c>
      <c r="D511" s="213" t="s">
        <v>256</v>
      </c>
      <c r="E511" s="214" t="n">
        <v>6</v>
      </c>
      <c r="F511" s="215"/>
      <c r="G511" s="216" t="n">
        <f aca="false">ROUND(E511*F511,2)</f>
        <v>0</v>
      </c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  <c r="AA511" s="197"/>
      <c r="AB511" s="197"/>
      <c r="AC511" s="197"/>
      <c r="AD511" s="197"/>
      <c r="AE511" s="197"/>
    </row>
    <row r="512" customFormat="false" ht="12.8" hidden="false" customHeight="false" outlineLevel="1" collapsed="false">
      <c r="A512" s="210" t="n">
        <v>150</v>
      </c>
      <c r="B512" s="211" t="s">
        <v>605</v>
      </c>
      <c r="C512" s="212" t="s">
        <v>606</v>
      </c>
      <c r="D512" s="213" t="s">
        <v>256</v>
      </c>
      <c r="E512" s="214" t="n">
        <v>1</v>
      </c>
      <c r="F512" s="215"/>
      <c r="G512" s="216" t="n">
        <f aca="false">ROUND(E512*F512,2)</f>
        <v>0</v>
      </c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  <c r="AA512" s="197"/>
      <c r="AB512" s="197"/>
      <c r="AC512" s="197"/>
      <c r="AD512" s="197"/>
      <c r="AE512" s="197"/>
    </row>
    <row r="513" customFormat="false" ht="12.8" hidden="false" customHeight="false" outlineLevel="1" collapsed="false">
      <c r="A513" s="210" t="n">
        <v>151</v>
      </c>
      <c r="B513" s="211" t="s">
        <v>607</v>
      </c>
      <c r="C513" s="212" t="s">
        <v>608</v>
      </c>
      <c r="D513" s="213" t="s">
        <v>256</v>
      </c>
      <c r="E513" s="214" t="n">
        <v>10</v>
      </c>
      <c r="F513" s="215"/>
      <c r="G513" s="216" t="n">
        <f aca="false">ROUND(E513*F513,2)</f>
        <v>0</v>
      </c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  <c r="AA513" s="197"/>
      <c r="AB513" s="197"/>
      <c r="AC513" s="197"/>
      <c r="AD513" s="197"/>
      <c r="AE513" s="197"/>
    </row>
    <row r="514" customFormat="false" ht="12.8" hidden="false" customHeight="false" outlineLevel="0" collapsed="false">
      <c r="A514" s="184" t="s">
        <v>127</v>
      </c>
      <c r="B514" s="185" t="s">
        <v>113</v>
      </c>
      <c r="C514" s="186" t="s">
        <v>114</v>
      </c>
      <c r="D514" s="187"/>
      <c r="E514" s="188"/>
      <c r="F514" s="189"/>
      <c r="G514" s="189" t="n">
        <f aca="false">SUM(G515:G521)</f>
        <v>0</v>
      </c>
    </row>
    <row r="515" customFormat="false" ht="12.8" hidden="false" customHeight="false" outlineLevel="1" collapsed="false">
      <c r="A515" s="210" t="n">
        <v>152</v>
      </c>
      <c r="B515" s="211" t="s">
        <v>609</v>
      </c>
      <c r="C515" s="212" t="s">
        <v>610</v>
      </c>
      <c r="D515" s="213" t="s">
        <v>151</v>
      </c>
      <c r="E515" s="214" t="n">
        <v>64.13282</v>
      </c>
      <c r="F515" s="215"/>
      <c r="G515" s="216" t="n">
        <f aca="false">ROUND(E515*F515,2)</f>
        <v>0</v>
      </c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  <c r="AA515" s="197"/>
      <c r="AB515" s="197"/>
      <c r="AC515" s="197"/>
      <c r="AD515" s="197"/>
      <c r="AE515" s="197"/>
    </row>
    <row r="516" customFormat="false" ht="12.8" hidden="false" customHeight="false" outlineLevel="1" collapsed="false">
      <c r="A516" s="210" t="n">
        <v>153</v>
      </c>
      <c r="B516" s="211" t="s">
        <v>611</v>
      </c>
      <c r="C516" s="212" t="s">
        <v>612</v>
      </c>
      <c r="D516" s="213" t="s">
        <v>151</v>
      </c>
      <c r="E516" s="214" t="n">
        <v>64.53197</v>
      </c>
      <c r="F516" s="215"/>
      <c r="G516" s="216" t="n">
        <f aca="false">ROUND(E516*F516,2)</f>
        <v>0</v>
      </c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  <c r="AA516" s="197"/>
      <c r="AB516" s="197"/>
      <c r="AC516" s="197"/>
      <c r="AD516" s="197"/>
      <c r="AE516" s="197"/>
    </row>
    <row r="517" customFormat="false" ht="12.8" hidden="false" customHeight="false" outlineLevel="1" collapsed="false">
      <c r="A517" s="210" t="n">
        <v>154</v>
      </c>
      <c r="B517" s="211" t="s">
        <v>613</v>
      </c>
      <c r="C517" s="212" t="s">
        <v>614</v>
      </c>
      <c r="D517" s="213" t="s">
        <v>151</v>
      </c>
      <c r="E517" s="214" t="n">
        <v>64.53197</v>
      </c>
      <c r="F517" s="215"/>
      <c r="G517" s="216" t="n">
        <f aca="false">ROUND(E517*F517,2)</f>
        <v>0</v>
      </c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  <c r="AA517" s="197"/>
      <c r="AB517" s="197"/>
      <c r="AC517" s="197"/>
      <c r="AD517" s="197"/>
      <c r="AE517" s="197"/>
    </row>
    <row r="518" customFormat="false" ht="12.8" hidden="false" customHeight="false" outlineLevel="1" collapsed="false">
      <c r="A518" s="210" t="n">
        <v>155</v>
      </c>
      <c r="B518" s="211" t="s">
        <v>615</v>
      </c>
      <c r="C518" s="212" t="s">
        <v>616</v>
      </c>
      <c r="D518" s="213" t="s">
        <v>151</v>
      </c>
      <c r="E518" s="214" t="n">
        <v>387.19184</v>
      </c>
      <c r="F518" s="215"/>
      <c r="G518" s="216" t="n">
        <f aca="false">ROUND(E518*F518,2)</f>
        <v>0</v>
      </c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  <c r="AA518" s="197"/>
      <c r="AB518" s="197"/>
      <c r="AC518" s="197"/>
      <c r="AD518" s="197"/>
      <c r="AE518" s="197"/>
    </row>
    <row r="519" customFormat="false" ht="12.8" hidden="false" customHeight="false" outlineLevel="1" collapsed="false">
      <c r="A519" s="210" t="n">
        <v>156</v>
      </c>
      <c r="B519" s="211" t="s">
        <v>617</v>
      </c>
      <c r="C519" s="212" t="s">
        <v>618</v>
      </c>
      <c r="D519" s="213" t="s">
        <v>151</v>
      </c>
      <c r="E519" s="214" t="n">
        <v>64.53197</v>
      </c>
      <c r="F519" s="215"/>
      <c r="G519" s="216" t="n">
        <f aca="false">ROUND(E519*F519,2)</f>
        <v>0</v>
      </c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  <c r="AE519" s="197"/>
    </row>
    <row r="520" customFormat="false" ht="12.8" hidden="false" customHeight="false" outlineLevel="1" collapsed="false">
      <c r="A520" s="210" t="n">
        <v>157</v>
      </c>
      <c r="B520" s="211" t="s">
        <v>619</v>
      </c>
      <c r="C520" s="212" t="s">
        <v>620</v>
      </c>
      <c r="D520" s="213" t="s">
        <v>151</v>
      </c>
      <c r="E520" s="214" t="n">
        <v>64.53197</v>
      </c>
      <c r="F520" s="215"/>
      <c r="G520" s="216" t="n">
        <f aca="false">ROUND(E520*F520,2)</f>
        <v>0</v>
      </c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197"/>
      <c r="Z520" s="197"/>
      <c r="AA520" s="197"/>
      <c r="AB520" s="197"/>
      <c r="AC520" s="197"/>
      <c r="AD520" s="197"/>
      <c r="AE520" s="197"/>
    </row>
    <row r="521" customFormat="false" ht="12.8" hidden="false" customHeight="false" outlineLevel="1" collapsed="false">
      <c r="A521" s="210" t="n">
        <v>158</v>
      </c>
      <c r="B521" s="211" t="s">
        <v>621</v>
      </c>
      <c r="C521" s="212" t="s">
        <v>622</v>
      </c>
      <c r="D521" s="213" t="s">
        <v>151</v>
      </c>
      <c r="E521" s="214" t="n">
        <v>64.53197</v>
      </c>
      <c r="F521" s="215"/>
      <c r="G521" s="216" t="n">
        <f aca="false">ROUND(E521*F521,2)</f>
        <v>0</v>
      </c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197"/>
      <c r="Z521" s="197"/>
      <c r="AA521" s="197"/>
      <c r="AB521" s="197"/>
      <c r="AC521" s="197"/>
      <c r="AD521" s="197"/>
      <c r="AE521" s="197"/>
    </row>
    <row r="522" customFormat="false" ht="12.8" hidden="false" customHeight="false" outlineLevel="0" collapsed="false">
      <c r="A522" s="184" t="s">
        <v>127</v>
      </c>
      <c r="B522" s="185" t="s">
        <v>26</v>
      </c>
      <c r="C522" s="186" t="s">
        <v>27</v>
      </c>
      <c r="D522" s="187"/>
      <c r="E522" s="188"/>
      <c r="F522" s="189"/>
      <c r="G522" s="189" t="n">
        <f aca="false">SUM(G523:G524)</f>
        <v>0</v>
      </c>
    </row>
    <row r="523" customFormat="false" ht="12.8" hidden="false" customHeight="false" outlineLevel="1" collapsed="false">
      <c r="A523" s="210" t="n">
        <v>159</v>
      </c>
      <c r="B523" s="211" t="s">
        <v>623</v>
      </c>
      <c r="C523" s="212" t="s">
        <v>624</v>
      </c>
      <c r="D523" s="213" t="s">
        <v>256</v>
      </c>
      <c r="E523" s="214" t="n">
        <v>10</v>
      </c>
      <c r="F523" s="215"/>
      <c r="G523" s="216" t="n">
        <f aca="false">ROUND(E523*F523,2)</f>
        <v>0</v>
      </c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197"/>
      <c r="Z523" s="197"/>
      <c r="AA523" s="197"/>
      <c r="AB523" s="197"/>
      <c r="AC523" s="197"/>
      <c r="AD523" s="197"/>
      <c r="AE523" s="197"/>
    </row>
    <row r="524" customFormat="false" ht="12.8" hidden="false" customHeight="false" outlineLevel="1" collapsed="false">
      <c r="A524" s="190" t="n">
        <v>160</v>
      </c>
      <c r="B524" s="191" t="s">
        <v>625</v>
      </c>
      <c r="C524" s="192" t="s">
        <v>626</v>
      </c>
      <c r="D524" s="193" t="s">
        <v>158</v>
      </c>
      <c r="E524" s="194" t="n">
        <v>213.86617</v>
      </c>
      <c r="F524" s="195"/>
      <c r="G524" s="196" t="n">
        <f aca="false">ROUND(E524*F524,2)</f>
        <v>0</v>
      </c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197"/>
      <c r="Z524" s="197"/>
      <c r="AA524" s="197"/>
      <c r="AB524" s="197"/>
      <c r="AC524" s="197"/>
      <c r="AD524" s="197"/>
      <c r="AE524" s="197"/>
    </row>
    <row r="525" customFormat="false" ht="12.8" hidden="false" customHeight="false" outlineLevel="1" collapsed="false">
      <c r="A525" s="198"/>
      <c r="B525" s="199"/>
      <c r="C525" s="204" t="s">
        <v>166</v>
      </c>
      <c r="D525" s="205"/>
      <c r="E525" s="206"/>
      <c r="F525" s="203"/>
      <c r="G525" s="203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197"/>
      <c r="Z525" s="197"/>
      <c r="AA525" s="197"/>
      <c r="AB525" s="197"/>
      <c r="AC525" s="197"/>
      <c r="AD525" s="197"/>
      <c r="AE525" s="197"/>
    </row>
    <row r="526" customFormat="false" ht="12.8" hidden="false" customHeight="false" outlineLevel="1" collapsed="false">
      <c r="A526" s="198"/>
      <c r="B526" s="199"/>
      <c r="C526" s="204" t="s">
        <v>290</v>
      </c>
      <c r="D526" s="205"/>
      <c r="E526" s="206" t="n">
        <v>194.42379</v>
      </c>
      <c r="F526" s="203"/>
      <c r="G526" s="203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197"/>
      <c r="Z526" s="197"/>
      <c r="AA526" s="197"/>
      <c r="AB526" s="197"/>
      <c r="AC526" s="197"/>
      <c r="AD526" s="197"/>
      <c r="AE526" s="197"/>
    </row>
    <row r="527" customFormat="false" ht="12.8" hidden="false" customHeight="false" outlineLevel="1" collapsed="false">
      <c r="A527" s="198"/>
      <c r="B527" s="199"/>
      <c r="C527" s="207" t="s">
        <v>170</v>
      </c>
      <c r="D527" s="208"/>
      <c r="E527" s="209" t="n">
        <v>194.42379</v>
      </c>
      <c r="F527" s="203"/>
      <c r="G527" s="203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</row>
    <row r="528" customFormat="false" ht="12.8" hidden="false" customHeight="false" outlineLevel="1" collapsed="false">
      <c r="A528" s="198"/>
      <c r="B528" s="199"/>
      <c r="C528" s="204" t="s">
        <v>171</v>
      </c>
      <c r="D528" s="205"/>
      <c r="E528" s="206"/>
      <c r="F528" s="203"/>
      <c r="G528" s="203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  <c r="AA528" s="197"/>
      <c r="AB528" s="197"/>
      <c r="AC528" s="197"/>
      <c r="AD528" s="197"/>
      <c r="AE528" s="197"/>
    </row>
    <row r="529" customFormat="false" ht="12.8" hidden="false" customHeight="false" outlineLevel="1" collapsed="false">
      <c r="A529" s="198"/>
      <c r="B529" s="199"/>
      <c r="C529" s="200" t="s">
        <v>627</v>
      </c>
      <c r="D529" s="201"/>
      <c r="E529" s="202" t="n">
        <v>213.86617</v>
      </c>
      <c r="F529" s="203"/>
      <c r="G529" s="203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197"/>
      <c r="Z529" s="197"/>
      <c r="AA529" s="197"/>
      <c r="AB529" s="197"/>
      <c r="AC529" s="197"/>
      <c r="AD529" s="197"/>
      <c r="AE529" s="197"/>
    </row>
    <row r="530" customFormat="false" ht="12.8" hidden="false" customHeight="false" outlineLevel="0" collapsed="false">
      <c r="A530" s="163"/>
      <c r="B530" s="169"/>
      <c r="C530" s="221"/>
      <c r="D530" s="171"/>
      <c r="E530" s="163"/>
      <c r="F530" s="163"/>
      <c r="G530" s="163"/>
    </row>
    <row r="531" customFormat="false" ht="12.8" hidden="false" customHeight="false" outlineLevel="0" collapsed="false">
      <c r="A531" s="222"/>
      <c r="B531" s="223" t="s">
        <v>20</v>
      </c>
      <c r="C531" s="224"/>
      <c r="D531" s="225"/>
      <c r="E531" s="226"/>
      <c r="F531" s="226"/>
      <c r="G531" s="227" t="n">
        <f aca="false">G8+G37+G63+G80+G96+G105+G121+G124+G130+G135+G138+G171+G175+G196+G208+G275+G318+G352+G360+G364+G383+G404+G408+G416+G446+G479+G498+G504+G506+G510+G514+G522</f>
        <v>0</v>
      </c>
    </row>
    <row r="532" customFormat="false" ht="12.8" hidden="false" customHeight="false" outlineLevel="0" collapsed="false">
      <c r="D532" s="228"/>
    </row>
    <row r="533" customFormat="false" ht="12.8" hidden="false" customHeight="false" outlineLevel="0" collapsed="false">
      <c r="D533" s="228"/>
    </row>
    <row r="534" customFormat="false" ht="12.8" hidden="false" customHeight="false" outlineLevel="0" collapsed="false">
      <c r="D534" s="228"/>
    </row>
    <row r="535" customFormat="false" ht="12.8" hidden="false" customHeight="false" outlineLevel="0" collapsed="false">
      <c r="D535" s="228"/>
    </row>
    <row r="536" customFormat="false" ht="12.8" hidden="false" customHeight="false" outlineLevel="0" collapsed="false">
      <c r="D536" s="228"/>
    </row>
    <row r="537" customFormat="false" ht="12.8" hidden="false" customHeight="false" outlineLevel="0" collapsed="false">
      <c r="D537" s="228"/>
    </row>
    <row r="538" customFormat="false" ht="12.8" hidden="false" customHeight="false" outlineLevel="0" collapsed="false">
      <c r="D538" s="228"/>
    </row>
    <row r="539" customFormat="false" ht="12.8" hidden="false" customHeight="false" outlineLevel="0" collapsed="false">
      <c r="D539" s="228"/>
    </row>
    <row r="540" customFormat="false" ht="12.8" hidden="false" customHeight="false" outlineLevel="0" collapsed="false">
      <c r="D540" s="228"/>
    </row>
    <row r="541" customFormat="false" ht="12.8" hidden="false" customHeight="false" outlineLevel="0" collapsed="false">
      <c r="D541" s="228"/>
    </row>
    <row r="542" customFormat="false" ht="12.8" hidden="false" customHeight="false" outlineLevel="0" collapsed="false">
      <c r="D542" s="228"/>
    </row>
    <row r="543" customFormat="false" ht="12.8" hidden="false" customHeight="false" outlineLevel="0" collapsed="false">
      <c r="D543" s="228"/>
    </row>
    <row r="544" customFormat="false" ht="12.8" hidden="false" customHeight="false" outlineLevel="0" collapsed="false">
      <c r="D544" s="228"/>
    </row>
    <row r="545" customFormat="false" ht="12.8" hidden="false" customHeight="false" outlineLevel="0" collapsed="false">
      <c r="D545" s="228"/>
    </row>
    <row r="546" customFormat="false" ht="12.8" hidden="false" customHeight="false" outlineLevel="0" collapsed="false">
      <c r="D546" s="228"/>
    </row>
    <row r="547" customFormat="false" ht="12.8" hidden="false" customHeight="false" outlineLevel="0" collapsed="false">
      <c r="D547" s="228"/>
    </row>
    <row r="548" customFormat="false" ht="12.8" hidden="false" customHeight="false" outlineLevel="0" collapsed="false">
      <c r="D548" s="228"/>
    </row>
    <row r="549" customFormat="false" ht="12.8" hidden="false" customHeight="false" outlineLevel="0" collapsed="false">
      <c r="D549" s="228"/>
    </row>
    <row r="550" customFormat="false" ht="12.8" hidden="false" customHeight="false" outlineLevel="0" collapsed="false">
      <c r="D550" s="228"/>
    </row>
    <row r="551" customFormat="false" ht="12.8" hidden="false" customHeight="false" outlineLevel="0" collapsed="false">
      <c r="D551" s="228"/>
    </row>
    <row r="552" customFormat="false" ht="12.8" hidden="false" customHeight="false" outlineLevel="0" collapsed="false">
      <c r="D552" s="228"/>
    </row>
    <row r="553" customFormat="false" ht="12.8" hidden="false" customHeight="false" outlineLevel="0" collapsed="false">
      <c r="D553" s="228"/>
    </row>
    <row r="554" customFormat="false" ht="12.8" hidden="false" customHeight="false" outlineLevel="0" collapsed="false">
      <c r="D554" s="228"/>
    </row>
    <row r="555" customFormat="false" ht="12.8" hidden="false" customHeight="false" outlineLevel="0" collapsed="false">
      <c r="D555" s="228"/>
    </row>
    <row r="556" customFormat="false" ht="12.8" hidden="false" customHeight="false" outlineLevel="0" collapsed="false">
      <c r="D556" s="228"/>
    </row>
    <row r="557" customFormat="false" ht="12.8" hidden="false" customHeight="false" outlineLevel="0" collapsed="false">
      <c r="D557" s="228"/>
    </row>
    <row r="558" customFormat="false" ht="12.8" hidden="false" customHeight="false" outlineLevel="0" collapsed="false">
      <c r="D558" s="228"/>
    </row>
    <row r="559" customFormat="false" ht="12.8" hidden="false" customHeight="false" outlineLevel="0" collapsed="false">
      <c r="D559" s="228"/>
    </row>
    <row r="560" customFormat="false" ht="12.8" hidden="false" customHeight="false" outlineLevel="0" collapsed="false">
      <c r="D560" s="228"/>
    </row>
    <row r="561" customFormat="false" ht="12.8" hidden="false" customHeight="false" outlineLevel="0" collapsed="false">
      <c r="D561" s="228"/>
    </row>
    <row r="562" customFormat="false" ht="12.8" hidden="false" customHeight="false" outlineLevel="0" collapsed="false">
      <c r="D562" s="228"/>
    </row>
    <row r="563" customFormat="false" ht="12.8" hidden="false" customHeight="false" outlineLevel="0" collapsed="false">
      <c r="D563" s="228"/>
    </row>
    <row r="564" customFormat="false" ht="12.8" hidden="false" customHeight="false" outlineLevel="0" collapsed="false">
      <c r="D564" s="228"/>
    </row>
    <row r="565" customFormat="false" ht="12.8" hidden="false" customHeight="false" outlineLevel="0" collapsed="false">
      <c r="D565" s="228"/>
    </row>
    <row r="566" customFormat="false" ht="12.8" hidden="false" customHeight="false" outlineLevel="0" collapsed="false">
      <c r="D566" s="228"/>
    </row>
    <row r="567" customFormat="false" ht="12.8" hidden="false" customHeight="false" outlineLevel="0" collapsed="false">
      <c r="D567" s="228"/>
    </row>
    <row r="568" customFormat="false" ht="12.8" hidden="false" customHeight="false" outlineLevel="0" collapsed="false">
      <c r="D568" s="228"/>
    </row>
    <row r="569" customFormat="false" ht="12.8" hidden="false" customHeight="false" outlineLevel="0" collapsed="false">
      <c r="D569" s="228"/>
    </row>
    <row r="570" customFormat="false" ht="12.8" hidden="false" customHeight="false" outlineLevel="0" collapsed="false">
      <c r="D570" s="228"/>
    </row>
    <row r="571" customFormat="false" ht="12.8" hidden="false" customHeight="false" outlineLevel="0" collapsed="false">
      <c r="D571" s="228"/>
    </row>
    <row r="572" customFormat="false" ht="12.8" hidden="false" customHeight="false" outlineLevel="0" collapsed="false">
      <c r="D572" s="228"/>
    </row>
    <row r="573" customFormat="false" ht="12.8" hidden="false" customHeight="false" outlineLevel="0" collapsed="false">
      <c r="D573" s="228"/>
    </row>
    <row r="574" customFormat="false" ht="12.8" hidden="false" customHeight="false" outlineLevel="0" collapsed="false">
      <c r="D574" s="228"/>
    </row>
    <row r="575" customFormat="false" ht="12.8" hidden="false" customHeight="false" outlineLevel="0" collapsed="false">
      <c r="D575" s="228"/>
    </row>
    <row r="576" customFormat="false" ht="12.8" hidden="false" customHeight="false" outlineLevel="0" collapsed="false">
      <c r="D576" s="228"/>
    </row>
    <row r="577" customFormat="false" ht="12.8" hidden="false" customHeight="false" outlineLevel="0" collapsed="false">
      <c r="D577" s="228"/>
    </row>
    <row r="578" customFormat="false" ht="12.8" hidden="false" customHeight="false" outlineLevel="0" collapsed="false">
      <c r="D578" s="228"/>
    </row>
    <row r="579" customFormat="false" ht="12.8" hidden="false" customHeight="false" outlineLevel="0" collapsed="false">
      <c r="D579" s="228"/>
    </row>
    <row r="580" customFormat="false" ht="12.8" hidden="false" customHeight="false" outlineLevel="0" collapsed="false">
      <c r="D580" s="228"/>
    </row>
    <row r="581" customFormat="false" ht="12.8" hidden="false" customHeight="false" outlineLevel="0" collapsed="false">
      <c r="D581" s="228"/>
    </row>
    <row r="582" customFormat="false" ht="12.8" hidden="false" customHeight="false" outlineLevel="0" collapsed="false">
      <c r="D582" s="228"/>
    </row>
    <row r="583" customFormat="false" ht="12.8" hidden="false" customHeight="false" outlineLevel="0" collapsed="false">
      <c r="D583" s="228"/>
    </row>
    <row r="584" customFormat="false" ht="12.8" hidden="false" customHeight="false" outlineLevel="0" collapsed="false">
      <c r="D584" s="228"/>
    </row>
    <row r="585" customFormat="false" ht="12.8" hidden="false" customHeight="false" outlineLevel="0" collapsed="false">
      <c r="D585" s="228"/>
    </row>
    <row r="586" customFormat="false" ht="12.8" hidden="false" customHeight="false" outlineLevel="0" collapsed="false">
      <c r="D586" s="228"/>
    </row>
    <row r="587" customFormat="false" ht="12.8" hidden="false" customHeight="false" outlineLevel="0" collapsed="false">
      <c r="D587" s="228"/>
    </row>
    <row r="588" customFormat="false" ht="12.8" hidden="false" customHeight="false" outlineLevel="0" collapsed="false">
      <c r="D588" s="228"/>
    </row>
    <row r="589" customFormat="false" ht="12.8" hidden="false" customHeight="false" outlineLevel="0" collapsed="false">
      <c r="D589" s="228"/>
    </row>
    <row r="590" customFormat="false" ht="12.8" hidden="false" customHeight="false" outlineLevel="0" collapsed="false">
      <c r="D590" s="228"/>
    </row>
    <row r="591" customFormat="false" ht="12.8" hidden="false" customHeight="false" outlineLevel="0" collapsed="false">
      <c r="D591" s="228"/>
    </row>
    <row r="592" customFormat="false" ht="12.8" hidden="false" customHeight="false" outlineLevel="0" collapsed="false">
      <c r="D592" s="228"/>
    </row>
    <row r="593" customFormat="false" ht="12.8" hidden="false" customHeight="false" outlineLevel="0" collapsed="false">
      <c r="D593" s="228"/>
    </row>
    <row r="594" customFormat="false" ht="12.8" hidden="false" customHeight="false" outlineLevel="0" collapsed="false">
      <c r="D594" s="228"/>
    </row>
    <row r="595" customFormat="false" ht="12.8" hidden="false" customHeight="false" outlineLevel="0" collapsed="false">
      <c r="D595" s="228"/>
    </row>
    <row r="596" customFormat="false" ht="12.8" hidden="false" customHeight="false" outlineLevel="0" collapsed="false">
      <c r="D596" s="228"/>
    </row>
    <row r="597" customFormat="false" ht="12.8" hidden="false" customHeight="false" outlineLevel="0" collapsed="false">
      <c r="D597" s="228"/>
    </row>
    <row r="598" customFormat="false" ht="12.8" hidden="false" customHeight="false" outlineLevel="0" collapsed="false">
      <c r="D598" s="228"/>
    </row>
    <row r="599" customFormat="false" ht="12.8" hidden="false" customHeight="false" outlineLevel="0" collapsed="false">
      <c r="D599" s="228"/>
    </row>
    <row r="600" customFormat="false" ht="12.8" hidden="false" customHeight="false" outlineLevel="0" collapsed="false">
      <c r="D600" s="228"/>
    </row>
    <row r="601" customFormat="false" ht="12.8" hidden="false" customHeight="false" outlineLevel="0" collapsed="false">
      <c r="D601" s="228"/>
    </row>
    <row r="602" customFormat="false" ht="12.8" hidden="false" customHeight="false" outlineLevel="0" collapsed="false">
      <c r="D602" s="228"/>
    </row>
    <row r="603" customFormat="false" ht="12.8" hidden="false" customHeight="false" outlineLevel="0" collapsed="false">
      <c r="D603" s="228"/>
    </row>
    <row r="604" customFormat="false" ht="12.8" hidden="false" customHeight="false" outlineLevel="0" collapsed="false">
      <c r="D604" s="228"/>
    </row>
    <row r="605" customFormat="false" ht="12.8" hidden="false" customHeight="false" outlineLevel="0" collapsed="false">
      <c r="D605" s="228"/>
    </row>
    <row r="606" customFormat="false" ht="12.8" hidden="false" customHeight="false" outlineLevel="0" collapsed="false">
      <c r="D606" s="228"/>
    </row>
    <row r="607" customFormat="false" ht="12.8" hidden="false" customHeight="false" outlineLevel="0" collapsed="false">
      <c r="D607" s="228"/>
    </row>
    <row r="608" customFormat="false" ht="12.8" hidden="false" customHeight="false" outlineLevel="0" collapsed="false">
      <c r="D608" s="228"/>
    </row>
    <row r="609" customFormat="false" ht="12.8" hidden="false" customHeight="false" outlineLevel="0" collapsed="false">
      <c r="D609" s="228"/>
    </row>
    <row r="610" customFormat="false" ht="12.8" hidden="false" customHeight="false" outlineLevel="0" collapsed="false">
      <c r="D610" s="228"/>
    </row>
    <row r="611" customFormat="false" ht="12.8" hidden="false" customHeight="false" outlineLevel="0" collapsed="false">
      <c r="D611" s="228"/>
    </row>
    <row r="612" customFormat="false" ht="12.8" hidden="false" customHeight="false" outlineLevel="0" collapsed="false">
      <c r="D612" s="228"/>
    </row>
    <row r="613" customFormat="false" ht="12.8" hidden="false" customHeight="false" outlineLevel="0" collapsed="false">
      <c r="D613" s="228"/>
    </row>
    <row r="614" customFormat="false" ht="12.8" hidden="false" customHeight="false" outlineLevel="0" collapsed="false">
      <c r="D614" s="228"/>
    </row>
    <row r="615" customFormat="false" ht="12.8" hidden="false" customHeight="false" outlineLevel="0" collapsed="false">
      <c r="D615" s="228"/>
    </row>
    <row r="616" customFormat="false" ht="12.8" hidden="false" customHeight="false" outlineLevel="0" collapsed="false">
      <c r="D616" s="228"/>
    </row>
    <row r="617" customFormat="false" ht="12.8" hidden="false" customHeight="false" outlineLevel="0" collapsed="false">
      <c r="D617" s="228"/>
    </row>
    <row r="618" customFormat="false" ht="12.8" hidden="false" customHeight="false" outlineLevel="0" collapsed="false">
      <c r="D618" s="228"/>
    </row>
    <row r="619" customFormat="false" ht="12.8" hidden="false" customHeight="false" outlineLevel="0" collapsed="false">
      <c r="D619" s="228"/>
    </row>
    <row r="620" customFormat="false" ht="12.8" hidden="false" customHeight="false" outlineLevel="0" collapsed="false">
      <c r="D620" s="228"/>
    </row>
    <row r="621" customFormat="false" ht="12.8" hidden="false" customHeight="false" outlineLevel="0" collapsed="false">
      <c r="D621" s="228"/>
    </row>
    <row r="622" customFormat="false" ht="12.8" hidden="false" customHeight="false" outlineLevel="0" collapsed="false">
      <c r="D622" s="228"/>
    </row>
    <row r="623" customFormat="false" ht="12.8" hidden="false" customHeight="false" outlineLevel="0" collapsed="false">
      <c r="D623" s="228"/>
    </row>
    <row r="624" customFormat="false" ht="12.8" hidden="false" customHeight="false" outlineLevel="0" collapsed="false">
      <c r="D624" s="228"/>
    </row>
    <row r="625" customFormat="false" ht="12.8" hidden="false" customHeight="false" outlineLevel="0" collapsed="false">
      <c r="D625" s="228"/>
    </row>
    <row r="626" customFormat="false" ht="12.8" hidden="false" customHeight="false" outlineLevel="0" collapsed="false">
      <c r="D626" s="228"/>
    </row>
    <row r="627" customFormat="false" ht="12.8" hidden="false" customHeight="false" outlineLevel="0" collapsed="false">
      <c r="D627" s="228"/>
    </row>
    <row r="628" customFormat="false" ht="12.8" hidden="false" customHeight="false" outlineLevel="0" collapsed="false">
      <c r="D628" s="228"/>
    </row>
    <row r="629" customFormat="false" ht="12.8" hidden="false" customHeight="false" outlineLevel="0" collapsed="false">
      <c r="D629" s="228"/>
    </row>
    <row r="630" customFormat="false" ht="12.8" hidden="false" customHeight="false" outlineLevel="0" collapsed="false">
      <c r="D630" s="228"/>
    </row>
    <row r="631" customFormat="false" ht="12.8" hidden="false" customHeight="false" outlineLevel="0" collapsed="false">
      <c r="D631" s="228"/>
    </row>
    <row r="632" customFormat="false" ht="12.8" hidden="false" customHeight="false" outlineLevel="0" collapsed="false">
      <c r="D632" s="228"/>
    </row>
    <row r="633" customFormat="false" ht="12.8" hidden="false" customHeight="false" outlineLevel="0" collapsed="false">
      <c r="D633" s="228"/>
    </row>
    <row r="634" customFormat="false" ht="12.8" hidden="false" customHeight="false" outlineLevel="0" collapsed="false">
      <c r="D634" s="228"/>
    </row>
    <row r="635" customFormat="false" ht="12.8" hidden="false" customHeight="false" outlineLevel="0" collapsed="false">
      <c r="D635" s="228"/>
    </row>
    <row r="636" customFormat="false" ht="12.8" hidden="false" customHeight="false" outlineLevel="0" collapsed="false">
      <c r="D636" s="228"/>
    </row>
    <row r="637" customFormat="false" ht="12.8" hidden="false" customHeight="false" outlineLevel="0" collapsed="false">
      <c r="D637" s="228"/>
    </row>
    <row r="638" customFormat="false" ht="12.8" hidden="false" customHeight="false" outlineLevel="0" collapsed="false">
      <c r="D638" s="228"/>
    </row>
    <row r="639" customFormat="false" ht="12.8" hidden="false" customHeight="false" outlineLevel="0" collapsed="false">
      <c r="D639" s="228"/>
    </row>
    <row r="640" customFormat="false" ht="12.8" hidden="false" customHeight="false" outlineLevel="0" collapsed="false">
      <c r="D640" s="228"/>
    </row>
    <row r="641" customFormat="false" ht="12.8" hidden="false" customHeight="false" outlineLevel="0" collapsed="false">
      <c r="D641" s="228"/>
    </row>
    <row r="642" customFormat="false" ht="12.8" hidden="false" customHeight="false" outlineLevel="0" collapsed="false">
      <c r="D642" s="228"/>
    </row>
    <row r="643" customFormat="false" ht="12.8" hidden="false" customHeight="false" outlineLevel="0" collapsed="false">
      <c r="D643" s="228"/>
    </row>
    <row r="644" customFormat="false" ht="12.8" hidden="false" customHeight="false" outlineLevel="0" collapsed="false">
      <c r="D644" s="228"/>
    </row>
    <row r="645" customFormat="false" ht="12.8" hidden="false" customHeight="false" outlineLevel="0" collapsed="false">
      <c r="D645" s="228"/>
    </row>
    <row r="646" customFormat="false" ht="12.8" hidden="false" customHeight="false" outlineLevel="0" collapsed="false">
      <c r="D646" s="228"/>
    </row>
    <row r="647" customFormat="false" ht="12.8" hidden="false" customHeight="false" outlineLevel="0" collapsed="false">
      <c r="D647" s="228"/>
    </row>
    <row r="648" customFormat="false" ht="12.8" hidden="false" customHeight="false" outlineLevel="0" collapsed="false">
      <c r="D648" s="228"/>
    </row>
    <row r="649" customFormat="false" ht="12.8" hidden="false" customHeight="false" outlineLevel="0" collapsed="false">
      <c r="D649" s="228"/>
    </row>
    <row r="650" customFormat="false" ht="12.8" hidden="false" customHeight="false" outlineLevel="0" collapsed="false">
      <c r="D650" s="228"/>
    </row>
    <row r="651" customFormat="false" ht="12.8" hidden="false" customHeight="false" outlineLevel="0" collapsed="false">
      <c r="D651" s="228"/>
    </row>
    <row r="652" customFormat="false" ht="12.8" hidden="false" customHeight="false" outlineLevel="0" collapsed="false">
      <c r="D652" s="228"/>
    </row>
    <row r="653" customFormat="false" ht="12.8" hidden="false" customHeight="false" outlineLevel="0" collapsed="false">
      <c r="D653" s="228"/>
    </row>
    <row r="654" customFormat="false" ht="12.8" hidden="false" customHeight="false" outlineLevel="0" collapsed="false">
      <c r="D654" s="228"/>
    </row>
    <row r="655" customFormat="false" ht="12.8" hidden="false" customHeight="false" outlineLevel="0" collapsed="false">
      <c r="D655" s="228"/>
    </row>
    <row r="656" customFormat="false" ht="12.8" hidden="false" customHeight="false" outlineLevel="0" collapsed="false">
      <c r="D656" s="228"/>
    </row>
    <row r="657" customFormat="false" ht="12.8" hidden="false" customHeight="false" outlineLevel="0" collapsed="false">
      <c r="D657" s="228"/>
    </row>
    <row r="658" customFormat="false" ht="12.8" hidden="false" customHeight="false" outlineLevel="0" collapsed="false">
      <c r="D658" s="228"/>
    </row>
    <row r="659" customFormat="false" ht="12.8" hidden="false" customHeight="false" outlineLevel="0" collapsed="false">
      <c r="D659" s="228"/>
    </row>
    <row r="660" customFormat="false" ht="12.8" hidden="false" customHeight="false" outlineLevel="0" collapsed="false">
      <c r="D660" s="228"/>
    </row>
    <row r="661" customFormat="false" ht="12.8" hidden="false" customHeight="false" outlineLevel="0" collapsed="false">
      <c r="D661" s="228"/>
    </row>
    <row r="662" customFormat="false" ht="12.8" hidden="false" customHeight="false" outlineLevel="0" collapsed="false">
      <c r="D662" s="228"/>
    </row>
    <row r="663" customFormat="false" ht="12.8" hidden="false" customHeight="false" outlineLevel="0" collapsed="false">
      <c r="D663" s="228"/>
    </row>
    <row r="664" customFormat="false" ht="12.8" hidden="false" customHeight="false" outlineLevel="0" collapsed="false">
      <c r="D664" s="228"/>
    </row>
    <row r="665" customFormat="false" ht="12.8" hidden="false" customHeight="false" outlineLevel="0" collapsed="false">
      <c r="D665" s="228"/>
    </row>
    <row r="666" customFormat="false" ht="12.8" hidden="false" customHeight="false" outlineLevel="0" collapsed="false">
      <c r="D666" s="228"/>
    </row>
    <row r="667" customFormat="false" ht="12.8" hidden="false" customHeight="false" outlineLevel="0" collapsed="false">
      <c r="D667" s="228"/>
    </row>
    <row r="668" customFormat="false" ht="12.8" hidden="false" customHeight="false" outlineLevel="0" collapsed="false">
      <c r="D668" s="228"/>
    </row>
    <row r="669" customFormat="false" ht="12.8" hidden="false" customHeight="false" outlineLevel="0" collapsed="false">
      <c r="D669" s="228"/>
    </row>
    <row r="670" customFormat="false" ht="12.8" hidden="false" customHeight="false" outlineLevel="0" collapsed="false">
      <c r="D670" s="228"/>
    </row>
    <row r="671" customFormat="false" ht="12.8" hidden="false" customHeight="false" outlineLevel="0" collapsed="false">
      <c r="D671" s="228"/>
    </row>
    <row r="672" customFormat="false" ht="12.8" hidden="false" customHeight="false" outlineLevel="0" collapsed="false">
      <c r="D672" s="228"/>
    </row>
    <row r="673" customFormat="false" ht="12.8" hidden="false" customHeight="false" outlineLevel="0" collapsed="false">
      <c r="D673" s="228"/>
    </row>
    <row r="674" customFormat="false" ht="12.8" hidden="false" customHeight="false" outlineLevel="0" collapsed="false">
      <c r="D674" s="228"/>
    </row>
    <row r="675" customFormat="false" ht="12.8" hidden="false" customHeight="false" outlineLevel="0" collapsed="false">
      <c r="D675" s="228"/>
    </row>
    <row r="676" customFormat="false" ht="12.8" hidden="false" customHeight="false" outlineLevel="0" collapsed="false">
      <c r="D676" s="228"/>
    </row>
    <row r="677" customFormat="false" ht="12.8" hidden="false" customHeight="false" outlineLevel="0" collapsed="false">
      <c r="D677" s="228"/>
    </row>
    <row r="678" customFormat="false" ht="12.8" hidden="false" customHeight="false" outlineLevel="0" collapsed="false">
      <c r="D678" s="228"/>
    </row>
    <row r="679" customFormat="false" ht="12.8" hidden="false" customHeight="false" outlineLevel="0" collapsed="false">
      <c r="D679" s="228"/>
    </row>
    <row r="680" customFormat="false" ht="12.8" hidden="false" customHeight="false" outlineLevel="0" collapsed="false">
      <c r="D680" s="228"/>
    </row>
    <row r="681" customFormat="false" ht="12.8" hidden="false" customHeight="false" outlineLevel="0" collapsed="false">
      <c r="D681" s="228"/>
    </row>
    <row r="682" customFormat="false" ht="12.8" hidden="false" customHeight="false" outlineLevel="0" collapsed="false">
      <c r="D682" s="228"/>
    </row>
    <row r="683" customFormat="false" ht="12.8" hidden="false" customHeight="false" outlineLevel="0" collapsed="false">
      <c r="D683" s="228"/>
    </row>
    <row r="684" customFormat="false" ht="12.8" hidden="false" customHeight="false" outlineLevel="0" collapsed="false">
      <c r="D684" s="228"/>
    </row>
    <row r="685" customFormat="false" ht="12.8" hidden="false" customHeight="false" outlineLevel="0" collapsed="false">
      <c r="D685" s="228"/>
    </row>
    <row r="686" customFormat="false" ht="12.8" hidden="false" customHeight="false" outlineLevel="0" collapsed="false">
      <c r="D686" s="228"/>
    </row>
    <row r="687" customFormat="false" ht="12.8" hidden="false" customHeight="false" outlineLevel="0" collapsed="false">
      <c r="D687" s="228"/>
    </row>
    <row r="688" customFormat="false" ht="12.8" hidden="false" customHeight="false" outlineLevel="0" collapsed="false">
      <c r="D688" s="228"/>
    </row>
    <row r="689" customFormat="false" ht="12.8" hidden="false" customHeight="false" outlineLevel="0" collapsed="false">
      <c r="D689" s="228"/>
    </row>
    <row r="690" customFormat="false" ht="12.8" hidden="false" customHeight="false" outlineLevel="0" collapsed="false">
      <c r="D690" s="228"/>
    </row>
    <row r="691" customFormat="false" ht="12.8" hidden="false" customHeight="false" outlineLevel="0" collapsed="false">
      <c r="D691" s="228"/>
    </row>
    <row r="692" customFormat="false" ht="12.8" hidden="false" customHeight="false" outlineLevel="0" collapsed="false">
      <c r="D692" s="228"/>
    </row>
    <row r="693" customFormat="false" ht="12.8" hidden="false" customHeight="false" outlineLevel="0" collapsed="false">
      <c r="D693" s="228"/>
    </row>
    <row r="694" customFormat="false" ht="12.8" hidden="false" customHeight="false" outlineLevel="0" collapsed="false">
      <c r="D694" s="228"/>
    </row>
    <row r="695" customFormat="false" ht="12.8" hidden="false" customHeight="false" outlineLevel="0" collapsed="false">
      <c r="D695" s="228"/>
    </row>
    <row r="696" customFormat="false" ht="12.8" hidden="false" customHeight="false" outlineLevel="0" collapsed="false">
      <c r="D696" s="228"/>
    </row>
    <row r="697" customFormat="false" ht="12.8" hidden="false" customHeight="false" outlineLevel="0" collapsed="false">
      <c r="D697" s="228"/>
    </row>
    <row r="698" customFormat="false" ht="12.8" hidden="false" customHeight="false" outlineLevel="0" collapsed="false">
      <c r="D698" s="228"/>
    </row>
    <row r="699" customFormat="false" ht="12.8" hidden="false" customHeight="false" outlineLevel="0" collapsed="false">
      <c r="D699" s="228"/>
    </row>
    <row r="700" customFormat="false" ht="12.8" hidden="false" customHeight="false" outlineLevel="0" collapsed="false">
      <c r="D700" s="228"/>
    </row>
    <row r="701" customFormat="false" ht="12.8" hidden="false" customHeight="false" outlineLevel="0" collapsed="false">
      <c r="D701" s="228"/>
    </row>
    <row r="702" customFormat="false" ht="12.8" hidden="false" customHeight="false" outlineLevel="0" collapsed="false">
      <c r="D702" s="228"/>
    </row>
    <row r="703" customFormat="false" ht="12.8" hidden="false" customHeight="false" outlineLevel="0" collapsed="false">
      <c r="D703" s="228"/>
    </row>
    <row r="704" customFormat="false" ht="12.8" hidden="false" customHeight="false" outlineLevel="0" collapsed="false">
      <c r="D704" s="228"/>
    </row>
    <row r="705" customFormat="false" ht="12.8" hidden="false" customHeight="false" outlineLevel="0" collapsed="false">
      <c r="D705" s="228"/>
    </row>
    <row r="706" customFormat="false" ht="12.8" hidden="false" customHeight="false" outlineLevel="0" collapsed="false">
      <c r="D706" s="228"/>
    </row>
    <row r="707" customFormat="false" ht="12.8" hidden="false" customHeight="false" outlineLevel="0" collapsed="false">
      <c r="D707" s="228"/>
    </row>
    <row r="708" customFormat="false" ht="12.8" hidden="false" customHeight="false" outlineLevel="0" collapsed="false">
      <c r="D708" s="228"/>
    </row>
    <row r="709" customFormat="false" ht="12.8" hidden="false" customHeight="false" outlineLevel="0" collapsed="false">
      <c r="D709" s="228"/>
    </row>
    <row r="710" customFormat="false" ht="12.8" hidden="false" customHeight="false" outlineLevel="0" collapsed="false">
      <c r="D710" s="228"/>
    </row>
    <row r="711" customFormat="false" ht="12.8" hidden="false" customHeight="false" outlineLevel="0" collapsed="false">
      <c r="D711" s="228"/>
    </row>
    <row r="712" customFormat="false" ht="12.8" hidden="false" customHeight="false" outlineLevel="0" collapsed="false">
      <c r="D712" s="228"/>
    </row>
    <row r="713" customFormat="false" ht="12.8" hidden="false" customHeight="false" outlineLevel="0" collapsed="false">
      <c r="D713" s="228"/>
    </row>
    <row r="714" customFormat="false" ht="12.8" hidden="false" customHeight="false" outlineLevel="0" collapsed="false">
      <c r="D714" s="228"/>
    </row>
    <row r="715" customFormat="false" ht="12.8" hidden="false" customHeight="false" outlineLevel="0" collapsed="false">
      <c r="D715" s="228"/>
    </row>
    <row r="716" customFormat="false" ht="12.8" hidden="false" customHeight="false" outlineLevel="0" collapsed="false">
      <c r="D716" s="228"/>
    </row>
    <row r="717" customFormat="false" ht="12.8" hidden="false" customHeight="false" outlineLevel="0" collapsed="false">
      <c r="D717" s="228"/>
    </row>
    <row r="718" customFormat="false" ht="12.8" hidden="false" customHeight="false" outlineLevel="0" collapsed="false">
      <c r="D718" s="228"/>
    </row>
    <row r="719" customFormat="false" ht="12.8" hidden="false" customHeight="false" outlineLevel="0" collapsed="false">
      <c r="D719" s="228"/>
    </row>
    <row r="720" customFormat="false" ht="12.8" hidden="false" customHeight="false" outlineLevel="0" collapsed="false">
      <c r="D720" s="228"/>
    </row>
    <row r="721" customFormat="false" ht="12.8" hidden="false" customHeight="false" outlineLevel="0" collapsed="false">
      <c r="D721" s="228"/>
    </row>
    <row r="722" customFormat="false" ht="12.8" hidden="false" customHeight="false" outlineLevel="0" collapsed="false">
      <c r="D722" s="228"/>
    </row>
    <row r="723" customFormat="false" ht="12.8" hidden="false" customHeight="false" outlineLevel="0" collapsed="false">
      <c r="D723" s="228"/>
    </row>
    <row r="724" customFormat="false" ht="12.8" hidden="false" customHeight="false" outlineLevel="0" collapsed="false">
      <c r="D724" s="228"/>
    </row>
    <row r="725" customFormat="false" ht="12.8" hidden="false" customHeight="false" outlineLevel="0" collapsed="false">
      <c r="D725" s="228"/>
    </row>
    <row r="726" customFormat="false" ht="12.8" hidden="false" customHeight="false" outlineLevel="0" collapsed="false">
      <c r="D726" s="228"/>
    </row>
    <row r="727" customFormat="false" ht="12.8" hidden="false" customHeight="false" outlineLevel="0" collapsed="false">
      <c r="D727" s="228"/>
    </row>
    <row r="728" customFormat="false" ht="12.8" hidden="false" customHeight="false" outlineLevel="0" collapsed="false">
      <c r="D728" s="228"/>
    </row>
    <row r="729" customFormat="false" ht="12.8" hidden="false" customHeight="false" outlineLevel="0" collapsed="false">
      <c r="D729" s="228"/>
    </row>
    <row r="730" customFormat="false" ht="12.8" hidden="false" customHeight="false" outlineLevel="0" collapsed="false">
      <c r="D730" s="228"/>
    </row>
    <row r="731" customFormat="false" ht="12.8" hidden="false" customHeight="false" outlineLevel="0" collapsed="false">
      <c r="D731" s="228"/>
    </row>
    <row r="732" customFormat="false" ht="12.8" hidden="false" customHeight="false" outlineLevel="0" collapsed="false">
      <c r="D732" s="228"/>
    </row>
    <row r="733" customFormat="false" ht="12.8" hidden="false" customHeight="false" outlineLevel="0" collapsed="false">
      <c r="D733" s="228"/>
    </row>
    <row r="734" customFormat="false" ht="12.8" hidden="false" customHeight="false" outlineLevel="0" collapsed="false">
      <c r="D734" s="228"/>
    </row>
    <row r="735" customFormat="false" ht="12.8" hidden="false" customHeight="false" outlineLevel="0" collapsed="false">
      <c r="D735" s="228"/>
    </row>
    <row r="736" customFormat="false" ht="12.8" hidden="false" customHeight="false" outlineLevel="0" collapsed="false">
      <c r="D736" s="228"/>
    </row>
    <row r="737" customFormat="false" ht="12.8" hidden="false" customHeight="false" outlineLevel="0" collapsed="false">
      <c r="D737" s="228"/>
    </row>
    <row r="738" customFormat="false" ht="12.8" hidden="false" customHeight="false" outlineLevel="0" collapsed="false">
      <c r="D738" s="228"/>
    </row>
    <row r="739" customFormat="false" ht="12.8" hidden="false" customHeight="false" outlineLevel="0" collapsed="false">
      <c r="D739" s="228"/>
    </row>
    <row r="740" customFormat="false" ht="12.8" hidden="false" customHeight="false" outlineLevel="0" collapsed="false">
      <c r="D740" s="228"/>
    </row>
    <row r="741" customFormat="false" ht="12.8" hidden="false" customHeight="false" outlineLevel="0" collapsed="false">
      <c r="D741" s="228"/>
    </row>
    <row r="742" customFormat="false" ht="12.8" hidden="false" customHeight="false" outlineLevel="0" collapsed="false">
      <c r="D742" s="228"/>
    </row>
    <row r="743" customFormat="false" ht="12.8" hidden="false" customHeight="false" outlineLevel="0" collapsed="false">
      <c r="D743" s="228"/>
    </row>
    <row r="744" customFormat="false" ht="12.8" hidden="false" customHeight="false" outlineLevel="0" collapsed="false">
      <c r="D744" s="228"/>
    </row>
    <row r="745" customFormat="false" ht="12.8" hidden="false" customHeight="false" outlineLevel="0" collapsed="false">
      <c r="D745" s="228"/>
    </row>
    <row r="746" customFormat="false" ht="12.8" hidden="false" customHeight="false" outlineLevel="0" collapsed="false">
      <c r="D746" s="228"/>
    </row>
    <row r="747" customFormat="false" ht="12.8" hidden="false" customHeight="false" outlineLevel="0" collapsed="false">
      <c r="D747" s="228"/>
    </row>
    <row r="748" customFormat="false" ht="12.8" hidden="false" customHeight="false" outlineLevel="0" collapsed="false">
      <c r="D748" s="228"/>
    </row>
    <row r="749" customFormat="false" ht="12.8" hidden="false" customHeight="false" outlineLevel="0" collapsed="false">
      <c r="D749" s="228"/>
    </row>
    <row r="750" customFormat="false" ht="12.8" hidden="false" customHeight="false" outlineLevel="0" collapsed="false">
      <c r="D750" s="228"/>
    </row>
    <row r="751" customFormat="false" ht="12.8" hidden="false" customHeight="false" outlineLevel="0" collapsed="false">
      <c r="D751" s="228"/>
    </row>
    <row r="752" customFormat="false" ht="12.8" hidden="false" customHeight="false" outlineLevel="0" collapsed="false">
      <c r="D752" s="228"/>
    </row>
    <row r="753" customFormat="false" ht="12.8" hidden="false" customHeight="false" outlineLevel="0" collapsed="false">
      <c r="D753" s="228"/>
    </row>
    <row r="754" customFormat="false" ht="12.8" hidden="false" customHeight="false" outlineLevel="0" collapsed="false">
      <c r="D754" s="228"/>
    </row>
    <row r="755" customFormat="false" ht="12.8" hidden="false" customHeight="false" outlineLevel="0" collapsed="false">
      <c r="D755" s="228"/>
    </row>
    <row r="756" customFormat="false" ht="12.8" hidden="false" customHeight="false" outlineLevel="0" collapsed="false">
      <c r="D756" s="228"/>
    </row>
    <row r="757" customFormat="false" ht="12.8" hidden="false" customHeight="false" outlineLevel="0" collapsed="false">
      <c r="D757" s="228"/>
    </row>
    <row r="758" customFormat="false" ht="12.8" hidden="false" customHeight="false" outlineLevel="0" collapsed="false">
      <c r="D758" s="228"/>
    </row>
    <row r="759" customFormat="false" ht="12.8" hidden="false" customHeight="false" outlineLevel="0" collapsed="false">
      <c r="D759" s="228"/>
    </row>
    <row r="760" customFormat="false" ht="12.8" hidden="false" customHeight="false" outlineLevel="0" collapsed="false">
      <c r="D760" s="228"/>
    </row>
    <row r="761" customFormat="false" ht="12.8" hidden="false" customHeight="false" outlineLevel="0" collapsed="false">
      <c r="D761" s="228"/>
    </row>
    <row r="762" customFormat="false" ht="12.8" hidden="false" customHeight="false" outlineLevel="0" collapsed="false">
      <c r="D762" s="228"/>
    </row>
    <row r="763" customFormat="false" ht="12.8" hidden="false" customHeight="false" outlineLevel="0" collapsed="false">
      <c r="D763" s="228"/>
    </row>
    <row r="764" customFormat="false" ht="12.8" hidden="false" customHeight="false" outlineLevel="0" collapsed="false">
      <c r="D764" s="228"/>
    </row>
    <row r="765" customFormat="false" ht="12.8" hidden="false" customHeight="false" outlineLevel="0" collapsed="false">
      <c r="D765" s="228"/>
    </row>
    <row r="766" customFormat="false" ht="12.8" hidden="false" customHeight="false" outlineLevel="0" collapsed="false">
      <c r="D766" s="228"/>
    </row>
    <row r="767" customFormat="false" ht="12.8" hidden="false" customHeight="false" outlineLevel="0" collapsed="false">
      <c r="D767" s="228"/>
    </row>
    <row r="768" customFormat="false" ht="12.8" hidden="false" customHeight="false" outlineLevel="0" collapsed="false">
      <c r="D768" s="228"/>
    </row>
    <row r="769" customFormat="false" ht="12.8" hidden="false" customHeight="false" outlineLevel="0" collapsed="false">
      <c r="D769" s="228"/>
    </row>
    <row r="770" customFormat="false" ht="12.8" hidden="false" customHeight="false" outlineLevel="0" collapsed="false">
      <c r="D770" s="228"/>
    </row>
    <row r="771" customFormat="false" ht="12.8" hidden="false" customHeight="false" outlineLevel="0" collapsed="false">
      <c r="D771" s="228"/>
    </row>
    <row r="772" customFormat="false" ht="12.8" hidden="false" customHeight="false" outlineLevel="0" collapsed="false">
      <c r="D772" s="228"/>
    </row>
    <row r="773" customFormat="false" ht="12.8" hidden="false" customHeight="false" outlineLevel="0" collapsed="false">
      <c r="D773" s="228"/>
    </row>
    <row r="774" customFormat="false" ht="12.8" hidden="false" customHeight="false" outlineLevel="0" collapsed="false">
      <c r="D774" s="228"/>
    </row>
    <row r="775" customFormat="false" ht="12.8" hidden="false" customHeight="false" outlineLevel="0" collapsed="false">
      <c r="D775" s="228"/>
    </row>
    <row r="776" customFormat="false" ht="12.8" hidden="false" customHeight="false" outlineLevel="0" collapsed="false">
      <c r="D776" s="228"/>
    </row>
    <row r="777" customFormat="false" ht="12.8" hidden="false" customHeight="false" outlineLevel="0" collapsed="false">
      <c r="D777" s="228"/>
    </row>
    <row r="778" customFormat="false" ht="12.8" hidden="false" customHeight="false" outlineLevel="0" collapsed="false">
      <c r="D778" s="228"/>
    </row>
    <row r="779" customFormat="false" ht="12.8" hidden="false" customHeight="false" outlineLevel="0" collapsed="false">
      <c r="D779" s="228"/>
    </row>
    <row r="780" customFormat="false" ht="12.8" hidden="false" customHeight="false" outlineLevel="0" collapsed="false">
      <c r="D780" s="228"/>
    </row>
    <row r="781" customFormat="false" ht="12.8" hidden="false" customHeight="false" outlineLevel="0" collapsed="false">
      <c r="D781" s="228"/>
    </row>
    <row r="782" customFormat="false" ht="12.8" hidden="false" customHeight="false" outlineLevel="0" collapsed="false">
      <c r="D782" s="228"/>
    </row>
    <row r="783" customFormat="false" ht="12.8" hidden="false" customHeight="false" outlineLevel="0" collapsed="false">
      <c r="D783" s="228"/>
    </row>
    <row r="784" customFormat="false" ht="12.8" hidden="false" customHeight="false" outlineLevel="0" collapsed="false">
      <c r="D784" s="228"/>
    </row>
    <row r="785" customFormat="false" ht="12.8" hidden="false" customHeight="false" outlineLevel="0" collapsed="false">
      <c r="D785" s="228"/>
    </row>
    <row r="786" customFormat="false" ht="12.8" hidden="false" customHeight="false" outlineLevel="0" collapsed="false">
      <c r="D786" s="228"/>
    </row>
    <row r="787" customFormat="false" ht="12.8" hidden="false" customHeight="false" outlineLevel="0" collapsed="false">
      <c r="D787" s="228"/>
    </row>
    <row r="788" customFormat="false" ht="12.8" hidden="false" customHeight="false" outlineLevel="0" collapsed="false">
      <c r="D788" s="228"/>
    </row>
    <row r="789" customFormat="false" ht="12.8" hidden="false" customHeight="false" outlineLevel="0" collapsed="false">
      <c r="D789" s="228"/>
    </row>
    <row r="790" customFormat="false" ht="12.8" hidden="false" customHeight="false" outlineLevel="0" collapsed="false">
      <c r="D790" s="228"/>
    </row>
    <row r="791" customFormat="false" ht="12.8" hidden="false" customHeight="false" outlineLevel="0" collapsed="false">
      <c r="D791" s="228"/>
    </row>
    <row r="792" customFormat="false" ht="12.8" hidden="false" customHeight="false" outlineLevel="0" collapsed="false">
      <c r="D792" s="228"/>
    </row>
    <row r="793" customFormat="false" ht="12.8" hidden="false" customHeight="false" outlineLevel="0" collapsed="false">
      <c r="D793" s="228"/>
    </row>
    <row r="794" customFormat="false" ht="12.8" hidden="false" customHeight="false" outlineLevel="0" collapsed="false">
      <c r="D794" s="228"/>
    </row>
    <row r="795" customFormat="false" ht="12.8" hidden="false" customHeight="false" outlineLevel="0" collapsed="false">
      <c r="D795" s="228"/>
    </row>
    <row r="796" customFormat="false" ht="12.8" hidden="false" customHeight="false" outlineLevel="0" collapsed="false">
      <c r="D796" s="228"/>
    </row>
    <row r="797" customFormat="false" ht="12.8" hidden="false" customHeight="false" outlineLevel="0" collapsed="false">
      <c r="D797" s="228"/>
    </row>
    <row r="798" customFormat="false" ht="12.8" hidden="false" customHeight="false" outlineLevel="0" collapsed="false">
      <c r="D798" s="228"/>
    </row>
    <row r="799" customFormat="false" ht="12.8" hidden="false" customHeight="false" outlineLevel="0" collapsed="false">
      <c r="D799" s="228"/>
    </row>
    <row r="800" customFormat="false" ht="12.8" hidden="false" customHeight="false" outlineLevel="0" collapsed="false">
      <c r="D800" s="228"/>
    </row>
    <row r="801" customFormat="false" ht="12.8" hidden="false" customHeight="false" outlineLevel="0" collapsed="false">
      <c r="D801" s="228"/>
    </row>
    <row r="802" customFormat="false" ht="12.8" hidden="false" customHeight="false" outlineLevel="0" collapsed="false">
      <c r="D802" s="228"/>
    </row>
    <row r="803" customFormat="false" ht="12.8" hidden="false" customHeight="false" outlineLevel="0" collapsed="false">
      <c r="D803" s="228"/>
    </row>
    <row r="804" customFormat="false" ht="12.8" hidden="false" customHeight="false" outlineLevel="0" collapsed="false">
      <c r="D804" s="228"/>
    </row>
    <row r="805" customFormat="false" ht="12.8" hidden="false" customHeight="false" outlineLevel="0" collapsed="false">
      <c r="D805" s="228"/>
    </row>
    <row r="806" customFormat="false" ht="12.8" hidden="false" customHeight="false" outlineLevel="0" collapsed="false">
      <c r="D806" s="228"/>
    </row>
    <row r="807" customFormat="false" ht="12.8" hidden="false" customHeight="false" outlineLevel="0" collapsed="false">
      <c r="D807" s="228"/>
    </row>
    <row r="808" customFormat="false" ht="12.8" hidden="false" customHeight="false" outlineLevel="0" collapsed="false">
      <c r="D808" s="228"/>
    </row>
    <row r="809" customFormat="false" ht="12.8" hidden="false" customHeight="false" outlineLevel="0" collapsed="false">
      <c r="D809" s="228"/>
    </row>
    <row r="810" customFormat="false" ht="12.8" hidden="false" customHeight="false" outlineLevel="0" collapsed="false">
      <c r="D810" s="228"/>
    </row>
    <row r="811" customFormat="false" ht="12.8" hidden="false" customHeight="false" outlineLevel="0" collapsed="false">
      <c r="D811" s="228"/>
    </row>
    <row r="812" customFormat="false" ht="12.8" hidden="false" customHeight="false" outlineLevel="0" collapsed="false">
      <c r="D812" s="228"/>
    </row>
    <row r="813" customFormat="false" ht="12.8" hidden="false" customHeight="false" outlineLevel="0" collapsed="false">
      <c r="D813" s="228"/>
    </row>
    <row r="814" customFormat="false" ht="12.8" hidden="false" customHeight="false" outlineLevel="0" collapsed="false">
      <c r="D814" s="228"/>
    </row>
    <row r="815" customFormat="false" ht="12.8" hidden="false" customHeight="false" outlineLevel="0" collapsed="false">
      <c r="D815" s="228"/>
    </row>
    <row r="816" customFormat="false" ht="12.8" hidden="false" customHeight="false" outlineLevel="0" collapsed="false">
      <c r="D816" s="228"/>
    </row>
    <row r="817" customFormat="false" ht="12.8" hidden="false" customHeight="false" outlineLevel="0" collapsed="false">
      <c r="D817" s="228"/>
    </row>
    <row r="818" customFormat="false" ht="12.8" hidden="false" customHeight="false" outlineLevel="0" collapsed="false">
      <c r="D818" s="228"/>
    </row>
    <row r="819" customFormat="false" ht="12.8" hidden="false" customHeight="false" outlineLevel="0" collapsed="false">
      <c r="D819" s="228"/>
    </row>
    <row r="820" customFormat="false" ht="12.8" hidden="false" customHeight="false" outlineLevel="0" collapsed="false">
      <c r="D820" s="228"/>
    </row>
    <row r="821" customFormat="false" ht="12.8" hidden="false" customHeight="false" outlineLevel="0" collapsed="false">
      <c r="D821" s="228"/>
    </row>
    <row r="822" customFormat="false" ht="12.8" hidden="false" customHeight="false" outlineLevel="0" collapsed="false">
      <c r="D822" s="228"/>
    </row>
    <row r="823" customFormat="false" ht="12.8" hidden="false" customHeight="false" outlineLevel="0" collapsed="false">
      <c r="D823" s="228"/>
    </row>
    <row r="824" customFormat="false" ht="12.8" hidden="false" customHeight="false" outlineLevel="0" collapsed="false">
      <c r="D824" s="228"/>
    </row>
    <row r="825" customFormat="false" ht="12.8" hidden="false" customHeight="false" outlineLevel="0" collapsed="false">
      <c r="D825" s="228"/>
    </row>
    <row r="826" customFormat="false" ht="12.8" hidden="false" customHeight="false" outlineLevel="0" collapsed="false">
      <c r="D826" s="228"/>
    </row>
    <row r="827" customFormat="false" ht="12.8" hidden="false" customHeight="false" outlineLevel="0" collapsed="false">
      <c r="D827" s="228"/>
    </row>
    <row r="828" customFormat="false" ht="12.8" hidden="false" customHeight="false" outlineLevel="0" collapsed="false">
      <c r="D828" s="228"/>
    </row>
    <row r="829" customFormat="false" ht="12.8" hidden="false" customHeight="false" outlineLevel="0" collapsed="false">
      <c r="D829" s="228"/>
    </row>
    <row r="830" customFormat="false" ht="12.8" hidden="false" customHeight="false" outlineLevel="0" collapsed="false">
      <c r="D830" s="228"/>
    </row>
    <row r="831" customFormat="false" ht="12.8" hidden="false" customHeight="false" outlineLevel="0" collapsed="false">
      <c r="D831" s="228"/>
    </row>
    <row r="832" customFormat="false" ht="12.8" hidden="false" customHeight="false" outlineLevel="0" collapsed="false">
      <c r="D832" s="228"/>
    </row>
    <row r="833" customFormat="false" ht="12.8" hidden="false" customHeight="false" outlineLevel="0" collapsed="false">
      <c r="D833" s="228"/>
    </row>
    <row r="834" customFormat="false" ht="12.8" hidden="false" customHeight="false" outlineLevel="0" collapsed="false">
      <c r="D834" s="228"/>
    </row>
    <row r="835" customFormat="false" ht="12.8" hidden="false" customHeight="false" outlineLevel="0" collapsed="false">
      <c r="D835" s="228"/>
    </row>
    <row r="836" customFormat="false" ht="12.8" hidden="false" customHeight="false" outlineLevel="0" collapsed="false">
      <c r="D836" s="228"/>
    </row>
    <row r="837" customFormat="false" ht="12.8" hidden="false" customHeight="false" outlineLevel="0" collapsed="false">
      <c r="D837" s="228"/>
    </row>
    <row r="838" customFormat="false" ht="12.8" hidden="false" customHeight="false" outlineLevel="0" collapsed="false">
      <c r="D838" s="228"/>
    </row>
    <row r="839" customFormat="false" ht="12.8" hidden="false" customHeight="false" outlineLevel="0" collapsed="false">
      <c r="D839" s="228"/>
    </row>
    <row r="840" customFormat="false" ht="12.8" hidden="false" customHeight="false" outlineLevel="0" collapsed="false">
      <c r="D840" s="228"/>
    </row>
    <row r="841" customFormat="false" ht="12.8" hidden="false" customHeight="false" outlineLevel="0" collapsed="false">
      <c r="D841" s="228"/>
    </row>
    <row r="842" customFormat="false" ht="12.8" hidden="false" customHeight="false" outlineLevel="0" collapsed="false">
      <c r="D842" s="228"/>
    </row>
    <row r="843" customFormat="false" ht="12.8" hidden="false" customHeight="false" outlineLevel="0" collapsed="false">
      <c r="D843" s="228"/>
    </row>
    <row r="844" customFormat="false" ht="12.8" hidden="false" customHeight="false" outlineLevel="0" collapsed="false">
      <c r="D844" s="228"/>
    </row>
    <row r="845" customFormat="false" ht="12.8" hidden="false" customHeight="false" outlineLevel="0" collapsed="false">
      <c r="D845" s="228"/>
    </row>
    <row r="846" customFormat="false" ht="12.8" hidden="false" customHeight="false" outlineLevel="0" collapsed="false">
      <c r="D846" s="228"/>
    </row>
    <row r="847" customFormat="false" ht="12.8" hidden="false" customHeight="false" outlineLevel="0" collapsed="false">
      <c r="D847" s="228"/>
    </row>
    <row r="848" customFormat="false" ht="12.8" hidden="false" customHeight="false" outlineLevel="0" collapsed="false">
      <c r="D848" s="228"/>
    </row>
    <row r="849" customFormat="false" ht="12.8" hidden="false" customHeight="false" outlineLevel="0" collapsed="false">
      <c r="D849" s="228"/>
    </row>
    <row r="850" customFormat="false" ht="12.8" hidden="false" customHeight="false" outlineLevel="0" collapsed="false">
      <c r="D850" s="228"/>
    </row>
    <row r="851" customFormat="false" ht="12.8" hidden="false" customHeight="false" outlineLevel="0" collapsed="false">
      <c r="D851" s="228"/>
    </row>
    <row r="852" customFormat="false" ht="12.8" hidden="false" customHeight="false" outlineLevel="0" collapsed="false">
      <c r="D852" s="228"/>
    </row>
    <row r="853" customFormat="false" ht="12.8" hidden="false" customHeight="false" outlineLevel="0" collapsed="false">
      <c r="D853" s="228"/>
    </row>
    <row r="854" customFormat="false" ht="12.8" hidden="false" customHeight="false" outlineLevel="0" collapsed="false">
      <c r="D854" s="228"/>
    </row>
    <row r="855" customFormat="false" ht="12.8" hidden="false" customHeight="false" outlineLevel="0" collapsed="false">
      <c r="D855" s="228"/>
    </row>
    <row r="856" customFormat="false" ht="12.8" hidden="false" customHeight="false" outlineLevel="0" collapsed="false">
      <c r="D856" s="228"/>
    </row>
    <row r="857" customFormat="false" ht="12.8" hidden="false" customHeight="false" outlineLevel="0" collapsed="false">
      <c r="D857" s="228"/>
    </row>
    <row r="858" customFormat="false" ht="12.8" hidden="false" customHeight="false" outlineLevel="0" collapsed="false">
      <c r="D858" s="228"/>
    </row>
    <row r="859" customFormat="false" ht="12.8" hidden="false" customHeight="false" outlineLevel="0" collapsed="false">
      <c r="D859" s="228"/>
    </row>
    <row r="860" customFormat="false" ht="12.8" hidden="false" customHeight="false" outlineLevel="0" collapsed="false">
      <c r="D860" s="228"/>
    </row>
    <row r="861" customFormat="false" ht="12.8" hidden="false" customHeight="false" outlineLevel="0" collapsed="false">
      <c r="D861" s="228"/>
    </row>
    <row r="862" customFormat="false" ht="12.8" hidden="false" customHeight="false" outlineLevel="0" collapsed="false">
      <c r="D862" s="228"/>
    </row>
    <row r="863" customFormat="false" ht="12.8" hidden="false" customHeight="false" outlineLevel="0" collapsed="false">
      <c r="D863" s="228"/>
    </row>
    <row r="864" customFormat="false" ht="12.8" hidden="false" customHeight="false" outlineLevel="0" collapsed="false">
      <c r="D864" s="228"/>
    </row>
    <row r="865" customFormat="false" ht="12.8" hidden="false" customHeight="false" outlineLevel="0" collapsed="false">
      <c r="D865" s="228"/>
    </row>
    <row r="866" customFormat="false" ht="12.8" hidden="false" customHeight="false" outlineLevel="0" collapsed="false">
      <c r="D866" s="228"/>
    </row>
    <row r="867" customFormat="false" ht="12.8" hidden="false" customHeight="false" outlineLevel="0" collapsed="false">
      <c r="D867" s="228"/>
    </row>
    <row r="868" customFormat="false" ht="12.8" hidden="false" customHeight="false" outlineLevel="0" collapsed="false">
      <c r="D868" s="228"/>
    </row>
    <row r="869" customFormat="false" ht="12.8" hidden="false" customHeight="false" outlineLevel="0" collapsed="false">
      <c r="D869" s="228"/>
    </row>
    <row r="870" customFormat="false" ht="12.8" hidden="false" customHeight="false" outlineLevel="0" collapsed="false">
      <c r="D870" s="228"/>
    </row>
    <row r="871" customFormat="false" ht="12.8" hidden="false" customHeight="false" outlineLevel="0" collapsed="false">
      <c r="D871" s="228"/>
    </row>
    <row r="872" customFormat="false" ht="12.8" hidden="false" customHeight="false" outlineLevel="0" collapsed="false">
      <c r="D872" s="228"/>
    </row>
    <row r="873" customFormat="false" ht="12.8" hidden="false" customHeight="false" outlineLevel="0" collapsed="false">
      <c r="D873" s="228"/>
    </row>
    <row r="874" customFormat="false" ht="12.8" hidden="false" customHeight="false" outlineLevel="0" collapsed="false">
      <c r="D874" s="228"/>
    </row>
    <row r="875" customFormat="false" ht="12.8" hidden="false" customHeight="false" outlineLevel="0" collapsed="false">
      <c r="D875" s="228"/>
    </row>
    <row r="876" customFormat="false" ht="12.8" hidden="false" customHeight="false" outlineLevel="0" collapsed="false">
      <c r="D876" s="228"/>
    </row>
    <row r="877" customFormat="false" ht="12.8" hidden="false" customHeight="false" outlineLevel="0" collapsed="false">
      <c r="D877" s="228"/>
    </row>
    <row r="878" customFormat="false" ht="12.8" hidden="false" customHeight="false" outlineLevel="0" collapsed="false">
      <c r="D878" s="228"/>
    </row>
    <row r="879" customFormat="false" ht="12.8" hidden="false" customHeight="false" outlineLevel="0" collapsed="false">
      <c r="D879" s="228"/>
    </row>
    <row r="880" customFormat="false" ht="12.8" hidden="false" customHeight="false" outlineLevel="0" collapsed="false">
      <c r="D880" s="228"/>
    </row>
    <row r="881" customFormat="false" ht="12.8" hidden="false" customHeight="false" outlineLevel="0" collapsed="false">
      <c r="D881" s="228"/>
    </row>
    <row r="882" customFormat="false" ht="12.8" hidden="false" customHeight="false" outlineLevel="0" collapsed="false">
      <c r="D882" s="228"/>
    </row>
    <row r="883" customFormat="false" ht="12.8" hidden="false" customHeight="false" outlineLevel="0" collapsed="false">
      <c r="D883" s="228"/>
    </row>
    <row r="884" customFormat="false" ht="12.8" hidden="false" customHeight="false" outlineLevel="0" collapsed="false">
      <c r="D884" s="228"/>
    </row>
    <row r="885" customFormat="false" ht="12.8" hidden="false" customHeight="false" outlineLevel="0" collapsed="false">
      <c r="D885" s="228"/>
    </row>
    <row r="886" customFormat="false" ht="12.8" hidden="false" customHeight="false" outlineLevel="0" collapsed="false">
      <c r="D886" s="228"/>
    </row>
    <row r="887" customFormat="false" ht="12.8" hidden="false" customHeight="false" outlineLevel="0" collapsed="false">
      <c r="D887" s="228"/>
    </row>
    <row r="888" customFormat="false" ht="12.8" hidden="false" customHeight="false" outlineLevel="0" collapsed="false">
      <c r="D888" s="228"/>
    </row>
    <row r="889" customFormat="false" ht="12.8" hidden="false" customHeight="false" outlineLevel="0" collapsed="false">
      <c r="D889" s="228"/>
    </row>
    <row r="890" customFormat="false" ht="12.8" hidden="false" customHeight="false" outlineLevel="0" collapsed="false">
      <c r="D890" s="228"/>
    </row>
    <row r="891" customFormat="false" ht="12.8" hidden="false" customHeight="false" outlineLevel="0" collapsed="false">
      <c r="D891" s="228"/>
    </row>
    <row r="892" customFormat="false" ht="12.8" hidden="false" customHeight="false" outlineLevel="0" collapsed="false">
      <c r="D892" s="228"/>
    </row>
    <row r="893" customFormat="false" ht="12.8" hidden="false" customHeight="false" outlineLevel="0" collapsed="false">
      <c r="D893" s="228"/>
    </row>
    <row r="894" customFormat="false" ht="12.8" hidden="false" customHeight="false" outlineLevel="0" collapsed="false">
      <c r="D894" s="228"/>
    </row>
    <row r="895" customFormat="false" ht="12.8" hidden="false" customHeight="false" outlineLevel="0" collapsed="false">
      <c r="D895" s="228"/>
    </row>
    <row r="896" customFormat="false" ht="12.8" hidden="false" customHeight="false" outlineLevel="0" collapsed="false">
      <c r="D896" s="228"/>
    </row>
    <row r="897" customFormat="false" ht="12.8" hidden="false" customHeight="false" outlineLevel="0" collapsed="false">
      <c r="D897" s="228"/>
    </row>
    <row r="898" customFormat="false" ht="12.8" hidden="false" customHeight="false" outlineLevel="0" collapsed="false">
      <c r="D898" s="228"/>
    </row>
    <row r="899" customFormat="false" ht="12.8" hidden="false" customHeight="false" outlineLevel="0" collapsed="false">
      <c r="D899" s="228"/>
    </row>
    <row r="900" customFormat="false" ht="12.8" hidden="false" customHeight="false" outlineLevel="0" collapsed="false">
      <c r="D900" s="228"/>
    </row>
    <row r="901" customFormat="false" ht="12.8" hidden="false" customHeight="false" outlineLevel="0" collapsed="false">
      <c r="D901" s="228"/>
    </row>
    <row r="902" customFormat="false" ht="12.8" hidden="false" customHeight="false" outlineLevel="0" collapsed="false">
      <c r="D902" s="228"/>
    </row>
    <row r="903" customFormat="false" ht="12.8" hidden="false" customHeight="false" outlineLevel="0" collapsed="false">
      <c r="D903" s="228"/>
    </row>
    <row r="904" customFormat="false" ht="12.8" hidden="false" customHeight="false" outlineLevel="0" collapsed="false">
      <c r="D904" s="228"/>
    </row>
    <row r="905" customFormat="false" ht="12.8" hidden="false" customHeight="false" outlineLevel="0" collapsed="false">
      <c r="D905" s="228"/>
    </row>
    <row r="906" customFormat="false" ht="12.8" hidden="false" customHeight="false" outlineLevel="0" collapsed="false">
      <c r="D906" s="228"/>
    </row>
    <row r="907" customFormat="false" ht="12.8" hidden="false" customHeight="false" outlineLevel="0" collapsed="false">
      <c r="D907" s="228"/>
    </row>
    <row r="908" customFormat="false" ht="12.8" hidden="false" customHeight="false" outlineLevel="0" collapsed="false">
      <c r="D908" s="228"/>
    </row>
    <row r="909" customFormat="false" ht="12.8" hidden="false" customHeight="false" outlineLevel="0" collapsed="false">
      <c r="D909" s="228"/>
    </row>
    <row r="910" customFormat="false" ht="12.8" hidden="false" customHeight="false" outlineLevel="0" collapsed="false">
      <c r="D910" s="228"/>
    </row>
    <row r="911" customFormat="false" ht="12.8" hidden="false" customHeight="false" outlineLevel="0" collapsed="false">
      <c r="D911" s="228"/>
    </row>
    <row r="912" customFormat="false" ht="12.8" hidden="false" customHeight="false" outlineLevel="0" collapsed="false">
      <c r="D912" s="228"/>
    </row>
    <row r="913" customFormat="false" ht="12.8" hidden="false" customHeight="false" outlineLevel="0" collapsed="false">
      <c r="D913" s="228"/>
    </row>
    <row r="914" customFormat="false" ht="12.8" hidden="false" customHeight="false" outlineLevel="0" collapsed="false">
      <c r="D914" s="228"/>
    </row>
    <row r="915" customFormat="false" ht="12.8" hidden="false" customHeight="false" outlineLevel="0" collapsed="false">
      <c r="D915" s="228"/>
    </row>
    <row r="916" customFormat="false" ht="12.8" hidden="false" customHeight="false" outlineLevel="0" collapsed="false">
      <c r="D916" s="228"/>
    </row>
    <row r="917" customFormat="false" ht="12.8" hidden="false" customHeight="false" outlineLevel="0" collapsed="false">
      <c r="D917" s="228"/>
    </row>
    <row r="918" customFormat="false" ht="12.8" hidden="false" customHeight="false" outlineLevel="0" collapsed="false">
      <c r="D918" s="228"/>
    </row>
    <row r="919" customFormat="false" ht="12.8" hidden="false" customHeight="false" outlineLevel="0" collapsed="false">
      <c r="D919" s="228"/>
    </row>
    <row r="920" customFormat="false" ht="12.8" hidden="false" customHeight="false" outlineLevel="0" collapsed="false">
      <c r="D920" s="228"/>
    </row>
    <row r="921" customFormat="false" ht="12.8" hidden="false" customHeight="false" outlineLevel="0" collapsed="false">
      <c r="D921" s="228"/>
    </row>
    <row r="922" customFormat="false" ht="12.8" hidden="false" customHeight="false" outlineLevel="0" collapsed="false">
      <c r="D922" s="228"/>
    </row>
    <row r="923" customFormat="false" ht="12.8" hidden="false" customHeight="false" outlineLevel="0" collapsed="false">
      <c r="D923" s="228"/>
    </row>
    <row r="924" customFormat="false" ht="12.8" hidden="false" customHeight="false" outlineLevel="0" collapsed="false">
      <c r="D924" s="228"/>
    </row>
    <row r="925" customFormat="false" ht="12.8" hidden="false" customHeight="false" outlineLevel="0" collapsed="false">
      <c r="D925" s="228"/>
    </row>
    <row r="926" customFormat="false" ht="12.8" hidden="false" customHeight="false" outlineLevel="0" collapsed="false">
      <c r="D926" s="228"/>
    </row>
    <row r="927" customFormat="false" ht="12.8" hidden="false" customHeight="false" outlineLevel="0" collapsed="false">
      <c r="D927" s="228"/>
    </row>
    <row r="928" customFormat="false" ht="12.8" hidden="false" customHeight="false" outlineLevel="0" collapsed="false">
      <c r="D928" s="228"/>
    </row>
    <row r="929" customFormat="false" ht="12.8" hidden="false" customHeight="false" outlineLevel="0" collapsed="false">
      <c r="D929" s="228"/>
    </row>
    <row r="930" customFormat="false" ht="12.8" hidden="false" customHeight="false" outlineLevel="0" collapsed="false">
      <c r="D930" s="228"/>
    </row>
    <row r="931" customFormat="false" ht="12.8" hidden="false" customHeight="false" outlineLevel="0" collapsed="false">
      <c r="D931" s="228"/>
    </row>
    <row r="932" customFormat="false" ht="12.8" hidden="false" customHeight="false" outlineLevel="0" collapsed="false">
      <c r="D932" s="228"/>
    </row>
    <row r="933" customFormat="false" ht="12.8" hidden="false" customHeight="false" outlineLevel="0" collapsed="false">
      <c r="D933" s="228"/>
    </row>
    <row r="934" customFormat="false" ht="12.8" hidden="false" customHeight="false" outlineLevel="0" collapsed="false">
      <c r="D934" s="228"/>
    </row>
    <row r="935" customFormat="false" ht="12.8" hidden="false" customHeight="false" outlineLevel="0" collapsed="false">
      <c r="D935" s="228"/>
    </row>
    <row r="936" customFormat="false" ht="12.8" hidden="false" customHeight="false" outlineLevel="0" collapsed="false">
      <c r="D936" s="228"/>
    </row>
    <row r="937" customFormat="false" ht="12.8" hidden="false" customHeight="false" outlineLevel="0" collapsed="false">
      <c r="D937" s="228"/>
    </row>
    <row r="938" customFormat="false" ht="12.8" hidden="false" customHeight="false" outlineLevel="0" collapsed="false">
      <c r="D938" s="228"/>
    </row>
    <row r="939" customFormat="false" ht="12.8" hidden="false" customHeight="false" outlineLevel="0" collapsed="false">
      <c r="D939" s="228"/>
    </row>
    <row r="940" customFormat="false" ht="12.8" hidden="false" customHeight="false" outlineLevel="0" collapsed="false">
      <c r="D940" s="228"/>
    </row>
    <row r="941" customFormat="false" ht="12.8" hidden="false" customHeight="false" outlineLevel="0" collapsed="false">
      <c r="D941" s="228"/>
    </row>
    <row r="942" customFormat="false" ht="12.8" hidden="false" customHeight="false" outlineLevel="0" collapsed="false">
      <c r="D942" s="228"/>
    </row>
    <row r="943" customFormat="false" ht="12.8" hidden="false" customHeight="false" outlineLevel="0" collapsed="false">
      <c r="D943" s="228"/>
    </row>
    <row r="944" customFormat="false" ht="12.8" hidden="false" customHeight="false" outlineLevel="0" collapsed="false">
      <c r="D944" s="228"/>
    </row>
    <row r="945" customFormat="false" ht="12.8" hidden="false" customHeight="false" outlineLevel="0" collapsed="false">
      <c r="D945" s="228"/>
    </row>
    <row r="946" customFormat="false" ht="12.8" hidden="false" customHeight="false" outlineLevel="0" collapsed="false">
      <c r="D946" s="228"/>
    </row>
    <row r="947" customFormat="false" ht="12.8" hidden="false" customHeight="false" outlineLevel="0" collapsed="false">
      <c r="D947" s="228"/>
    </row>
    <row r="948" customFormat="false" ht="12.8" hidden="false" customHeight="false" outlineLevel="0" collapsed="false">
      <c r="D948" s="228"/>
    </row>
    <row r="949" customFormat="false" ht="12.8" hidden="false" customHeight="false" outlineLevel="0" collapsed="false">
      <c r="D949" s="228"/>
    </row>
    <row r="950" customFormat="false" ht="12.8" hidden="false" customHeight="false" outlineLevel="0" collapsed="false">
      <c r="D950" s="228"/>
    </row>
    <row r="951" customFormat="false" ht="12.8" hidden="false" customHeight="false" outlineLevel="0" collapsed="false">
      <c r="D951" s="228"/>
    </row>
    <row r="952" customFormat="false" ht="12.8" hidden="false" customHeight="false" outlineLevel="0" collapsed="false">
      <c r="D952" s="228"/>
    </row>
    <row r="953" customFormat="false" ht="12.8" hidden="false" customHeight="false" outlineLevel="0" collapsed="false">
      <c r="D953" s="228"/>
    </row>
    <row r="954" customFormat="false" ht="12.8" hidden="false" customHeight="false" outlineLevel="0" collapsed="false">
      <c r="D954" s="228"/>
    </row>
    <row r="955" customFormat="false" ht="12.8" hidden="false" customHeight="false" outlineLevel="0" collapsed="false">
      <c r="D955" s="228"/>
    </row>
    <row r="956" customFormat="false" ht="12.8" hidden="false" customHeight="false" outlineLevel="0" collapsed="false">
      <c r="D956" s="228"/>
    </row>
    <row r="957" customFormat="false" ht="12.8" hidden="false" customHeight="false" outlineLevel="0" collapsed="false">
      <c r="D957" s="228"/>
    </row>
    <row r="958" customFormat="false" ht="12.8" hidden="false" customHeight="false" outlineLevel="0" collapsed="false">
      <c r="D958" s="228"/>
    </row>
    <row r="959" customFormat="false" ht="12.8" hidden="false" customHeight="false" outlineLevel="0" collapsed="false">
      <c r="D959" s="228"/>
    </row>
    <row r="960" customFormat="false" ht="12.8" hidden="false" customHeight="false" outlineLevel="0" collapsed="false">
      <c r="D960" s="228"/>
    </row>
    <row r="961" customFormat="false" ht="12.8" hidden="false" customHeight="false" outlineLevel="0" collapsed="false">
      <c r="D961" s="228"/>
    </row>
    <row r="962" customFormat="false" ht="12.8" hidden="false" customHeight="false" outlineLevel="0" collapsed="false">
      <c r="D962" s="228"/>
    </row>
    <row r="963" customFormat="false" ht="12.8" hidden="false" customHeight="false" outlineLevel="0" collapsed="false">
      <c r="D963" s="228"/>
    </row>
    <row r="964" customFormat="false" ht="12.8" hidden="false" customHeight="false" outlineLevel="0" collapsed="false">
      <c r="D964" s="228"/>
    </row>
    <row r="965" customFormat="false" ht="12.8" hidden="false" customHeight="false" outlineLevel="0" collapsed="false">
      <c r="D965" s="228"/>
    </row>
    <row r="966" customFormat="false" ht="12.8" hidden="false" customHeight="false" outlineLevel="0" collapsed="false">
      <c r="D966" s="228"/>
    </row>
    <row r="967" customFormat="false" ht="12.8" hidden="false" customHeight="false" outlineLevel="0" collapsed="false">
      <c r="D967" s="228"/>
    </row>
    <row r="968" customFormat="false" ht="12.8" hidden="false" customHeight="false" outlineLevel="0" collapsed="false">
      <c r="D968" s="228"/>
    </row>
    <row r="969" customFormat="false" ht="12.8" hidden="false" customHeight="false" outlineLevel="0" collapsed="false">
      <c r="D969" s="228"/>
    </row>
    <row r="970" customFormat="false" ht="12.8" hidden="false" customHeight="false" outlineLevel="0" collapsed="false">
      <c r="D970" s="228"/>
    </row>
    <row r="971" customFormat="false" ht="12.8" hidden="false" customHeight="false" outlineLevel="0" collapsed="false">
      <c r="D971" s="228"/>
    </row>
    <row r="972" customFormat="false" ht="12.8" hidden="false" customHeight="false" outlineLevel="0" collapsed="false">
      <c r="D972" s="228"/>
    </row>
    <row r="973" customFormat="false" ht="12.8" hidden="false" customHeight="false" outlineLevel="0" collapsed="false">
      <c r="D973" s="228"/>
    </row>
    <row r="974" customFormat="false" ht="12.8" hidden="false" customHeight="false" outlineLevel="0" collapsed="false">
      <c r="D974" s="228"/>
    </row>
    <row r="975" customFormat="false" ht="12.8" hidden="false" customHeight="false" outlineLevel="0" collapsed="false">
      <c r="D975" s="228"/>
    </row>
    <row r="976" customFormat="false" ht="12.8" hidden="false" customHeight="false" outlineLevel="0" collapsed="false">
      <c r="D976" s="228"/>
    </row>
    <row r="977" customFormat="false" ht="12.8" hidden="false" customHeight="false" outlineLevel="0" collapsed="false">
      <c r="D977" s="228"/>
    </row>
    <row r="978" customFormat="false" ht="12.8" hidden="false" customHeight="false" outlineLevel="0" collapsed="false">
      <c r="D978" s="228"/>
    </row>
    <row r="979" customFormat="false" ht="12.8" hidden="false" customHeight="false" outlineLevel="0" collapsed="false">
      <c r="D979" s="228"/>
    </row>
    <row r="980" customFormat="false" ht="12.8" hidden="false" customHeight="false" outlineLevel="0" collapsed="false">
      <c r="D980" s="228"/>
    </row>
    <row r="981" customFormat="false" ht="12.8" hidden="false" customHeight="false" outlineLevel="0" collapsed="false">
      <c r="D981" s="228"/>
    </row>
    <row r="982" customFormat="false" ht="12.8" hidden="false" customHeight="false" outlineLevel="0" collapsed="false">
      <c r="D982" s="228"/>
    </row>
    <row r="983" customFormat="false" ht="12.8" hidden="false" customHeight="false" outlineLevel="0" collapsed="false">
      <c r="D983" s="228"/>
    </row>
    <row r="984" customFormat="false" ht="12.8" hidden="false" customHeight="false" outlineLevel="0" collapsed="false">
      <c r="D984" s="228"/>
    </row>
    <row r="985" customFormat="false" ht="12.8" hidden="false" customHeight="false" outlineLevel="0" collapsed="false">
      <c r="D985" s="228"/>
    </row>
    <row r="986" customFormat="false" ht="12.8" hidden="false" customHeight="false" outlineLevel="0" collapsed="false">
      <c r="D986" s="228"/>
    </row>
    <row r="987" customFormat="false" ht="12.8" hidden="false" customHeight="false" outlineLevel="0" collapsed="false">
      <c r="D987" s="228"/>
    </row>
    <row r="988" customFormat="false" ht="12.8" hidden="false" customHeight="false" outlineLevel="0" collapsed="false">
      <c r="D988" s="228"/>
    </row>
    <row r="989" customFormat="false" ht="12.8" hidden="false" customHeight="false" outlineLevel="0" collapsed="false">
      <c r="D989" s="228"/>
    </row>
    <row r="990" customFormat="false" ht="12.8" hidden="false" customHeight="false" outlineLevel="0" collapsed="false">
      <c r="D990" s="228"/>
    </row>
    <row r="991" customFormat="false" ht="12.8" hidden="false" customHeight="false" outlineLevel="0" collapsed="false">
      <c r="D991" s="228"/>
    </row>
    <row r="992" customFormat="false" ht="12.8" hidden="false" customHeight="false" outlineLevel="0" collapsed="false">
      <c r="D992" s="228"/>
    </row>
    <row r="993" customFormat="false" ht="12.8" hidden="false" customHeight="false" outlineLevel="0" collapsed="false">
      <c r="D993" s="228"/>
    </row>
    <row r="994" customFormat="false" ht="12.8" hidden="false" customHeight="false" outlineLevel="0" collapsed="false">
      <c r="D994" s="228"/>
    </row>
    <row r="995" customFormat="false" ht="12.8" hidden="false" customHeight="false" outlineLevel="0" collapsed="false">
      <c r="D995" s="228"/>
    </row>
    <row r="996" customFormat="false" ht="12.8" hidden="false" customHeight="false" outlineLevel="0" collapsed="false">
      <c r="D996" s="228"/>
    </row>
    <row r="997" customFormat="false" ht="12.8" hidden="false" customHeight="false" outlineLevel="0" collapsed="false">
      <c r="D997" s="228"/>
    </row>
    <row r="998" customFormat="false" ht="12.8" hidden="false" customHeight="false" outlineLevel="0" collapsed="false">
      <c r="D998" s="228"/>
    </row>
    <row r="999" customFormat="false" ht="12.8" hidden="false" customHeight="false" outlineLevel="0" collapsed="false">
      <c r="D999" s="228"/>
    </row>
    <row r="1000" customFormat="false" ht="12.8" hidden="false" customHeight="false" outlineLevel="0" collapsed="false">
      <c r="D1000" s="228"/>
    </row>
    <row r="1001" customFormat="false" ht="12.8" hidden="false" customHeight="false" outlineLevel="0" collapsed="false">
      <c r="D1001" s="228"/>
    </row>
    <row r="1002" customFormat="false" ht="12.8" hidden="false" customHeight="false" outlineLevel="0" collapsed="false">
      <c r="D1002" s="228"/>
    </row>
    <row r="1003" customFormat="false" ht="12.8" hidden="false" customHeight="false" outlineLevel="0" collapsed="false">
      <c r="D1003" s="228"/>
    </row>
    <row r="1004" customFormat="false" ht="12.8" hidden="false" customHeight="false" outlineLevel="0" collapsed="false">
      <c r="D1004" s="228"/>
    </row>
    <row r="1005" customFormat="false" ht="12.8" hidden="false" customHeight="false" outlineLevel="0" collapsed="false">
      <c r="D1005" s="228"/>
    </row>
    <row r="1006" customFormat="false" ht="12.8" hidden="false" customHeight="false" outlineLevel="0" collapsed="false">
      <c r="D1006" s="228"/>
    </row>
    <row r="1007" customFormat="false" ht="12.8" hidden="false" customHeight="false" outlineLevel="0" collapsed="false">
      <c r="D1007" s="228"/>
    </row>
    <row r="1008" customFormat="false" ht="12.8" hidden="false" customHeight="false" outlineLevel="0" collapsed="false">
      <c r="D1008" s="228"/>
    </row>
    <row r="1009" customFormat="false" ht="12.8" hidden="false" customHeight="false" outlineLevel="0" collapsed="false">
      <c r="D1009" s="228"/>
    </row>
    <row r="1010" customFormat="false" ht="12.8" hidden="false" customHeight="false" outlineLevel="0" collapsed="false">
      <c r="D1010" s="228"/>
    </row>
    <row r="1011" customFormat="false" ht="12.8" hidden="false" customHeight="false" outlineLevel="0" collapsed="false">
      <c r="D1011" s="228"/>
    </row>
    <row r="1012" customFormat="false" ht="12.8" hidden="false" customHeight="false" outlineLevel="0" collapsed="false">
      <c r="D1012" s="228"/>
    </row>
    <row r="1013" customFormat="false" ht="12.8" hidden="false" customHeight="false" outlineLevel="0" collapsed="false">
      <c r="D1013" s="228"/>
    </row>
    <row r="1014" customFormat="false" ht="12.8" hidden="false" customHeight="false" outlineLevel="0" collapsed="false">
      <c r="D1014" s="228"/>
    </row>
    <row r="1015" customFormat="false" ht="12.8" hidden="false" customHeight="false" outlineLevel="0" collapsed="false">
      <c r="D1015" s="228"/>
    </row>
    <row r="1016" customFormat="false" ht="12.8" hidden="false" customHeight="false" outlineLevel="0" collapsed="false">
      <c r="D1016" s="228"/>
    </row>
    <row r="1017" customFormat="false" ht="12.8" hidden="false" customHeight="false" outlineLevel="0" collapsed="false">
      <c r="D1017" s="228"/>
    </row>
    <row r="1018" customFormat="false" ht="12.8" hidden="false" customHeight="false" outlineLevel="0" collapsed="false">
      <c r="D1018" s="228"/>
    </row>
    <row r="1019" customFormat="false" ht="12.8" hidden="false" customHeight="false" outlineLevel="0" collapsed="false">
      <c r="D1019" s="228"/>
    </row>
    <row r="1020" customFormat="false" ht="12.8" hidden="false" customHeight="false" outlineLevel="0" collapsed="false">
      <c r="D1020" s="228"/>
    </row>
    <row r="1021" customFormat="false" ht="12.8" hidden="false" customHeight="false" outlineLevel="0" collapsed="false">
      <c r="D1021" s="228"/>
    </row>
    <row r="1022" customFormat="false" ht="12.8" hidden="false" customHeight="false" outlineLevel="0" collapsed="false">
      <c r="D1022" s="228"/>
    </row>
    <row r="1023" customFormat="false" ht="12.8" hidden="false" customHeight="false" outlineLevel="0" collapsed="false">
      <c r="D1023" s="228"/>
    </row>
    <row r="1024" customFormat="false" ht="12.8" hidden="false" customHeight="false" outlineLevel="0" collapsed="false">
      <c r="D1024" s="228"/>
    </row>
    <row r="1025" customFormat="false" ht="12.8" hidden="false" customHeight="false" outlineLevel="0" collapsed="false">
      <c r="D1025" s="228"/>
    </row>
    <row r="1026" customFormat="false" ht="12.8" hidden="false" customHeight="false" outlineLevel="0" collapsed="false">
      <c r="D1026" s="228"/>
    </row>
    <row r="1027" customFormat="false" ht="12.8" hidden="false" customHeight="false" outlineLevel="0" collapsed="false">
      <c r="D1027" s="228"/>
    </row>
    <row r="1028" customFormat="false" ht="12.8" hidden="false" customHeight="false" outlineLevel="0" collapsed="false">
      <c r="D1028" s="228"/>
    </row>
    <row r="1029" customFormat="false" ht="12.8" hidden="false" customHeight="false" outlineLevel="0" collapsed="false">
      <c r="D1029" s="228"/>
    </row>
    <row r="1030" customFormat="false" ht="12.8" hidden="false" customHeight="false" outlineLevel="0" collapsed="false">
      <c r="D1030" s="228"/>
    </row>
    <row r="1031" customFormat="false" ht="12.8" hidden="false" customHeight="false" outlineLevel="0" collapsed="false">
      <c r="D1031" s="228"/>
    </row>
    <row r="1032" customFormat="false" ht="12.8" hidden="false" customHeight="false" outlineLevel="0" collapsed="false">
      <c r="D1032" s="228"/>
    </row>
    <row r="1033" customFormat="false" ht="12.8" hidden="false" customHeight="false" outlineLevel="0" collapsed="false">
      <c r="D1033" s="228"/>
    </row>
    <row r="1034" customFormat="false" ht="12.8" hidden="false" customHeight="false" outlineLevel="0" collapsed="false">
      <c r="D1034" s="228"/>
    </row>
    <row r="1035" customFormat="false" ht="12.8" hidden="false" customHeight="false" outlineLevel="0" collapsed="false">
      <c r="D1035" s="228"/>
    </row>
    <row r="1036" customFormat="false" ht="12.8" hidden="false" customHeight="false" outlineLevel="0" collapsed="false">
      <c r="D1036" s="228"/>
    </row>
    <row r="1037" customFormat="false" ht="12.8" hidden="false" customHeight="false" outlineLevel="0" collapsed="false">
      <c r="D1037" s="228"/>
    </row>
    <row r="1038" customFormat="false" ht="12.8" hidden="false" customHeight="false" outlineLevel="0" collapsed="false">
      <c r="D1038" s="228"/>
    </row>
    <row r="1039" customFormat="false" ht="12.8" hidden="false" customHeight="false" outlineLevel="0" collapsed="false">
      <c r="D1039" s="228"/>
    </row>
    <row r="1040" customFormat="false" ht="12.8" hidden="false" customHeight="false" outlineLevel="0" collapsed="false">
      <c r="D1040" s="228"/>
    </row>
    <row r="1041" customFormat="false" ht="12.8" hidden="false" customHeight="false" outlineLevel="0" collapsed="false">
      <c r="D1041" s="228"/>
    </row>
    <row r="1042" customFormat="false" ht="12.8" hidden="false" customHeight="false" outlineLevel="0" collapsed="false">
      <c r="D1042" s="228"/>
    </row>
    <row r="1043" customFormat="false" ht="12.8" hidden="false" customHeight="false" outlineLevel="0" collapsed="false">
      <c r="D1043" s="228"/>
    </row>
    <row r="1044" customFormat="false" ht="12.8" hidden="false" customHeight="false" outlineLevel="0" collapsed="false">
      <c r="D1044" s="228"/>
    </row>
    <row r="1045" customFormat="false" ht="12.8" hidden="false" customHeight="false" outlineLevel="0" collapsed="false">
      <c r="D1045" s="228"/>
    </row>
    <row r="1046" customFormat="false" ht="12.8" hidden="false" customHeight="false" outlineLevel="0" collapsed="false">
      <c r="D1046" s="228"/>
    </row>
    <row r="1047" customFormat="false" ht="12.8" hidden="false" customHeight="false" outlineLevel="0" collapsed="false">
      <c r="D1047" s="228"/>
    </row>
    <row r="1048" customFormat="false" ht="12.8" hidden="false" customHeight="false" outlineLevel="0" collapsed="false">
      <c r="D1048" s="228"/>
    </row>
    <row r="1049" customFormat="false" ht="12.8" hidden="false" customHeight="false" outlineLevel="0" collapsed="false">
      <c r="D1049" s="228"/>
    </row>
    <row r="1050" customFormat="false" ht="12.8" hidden="false" customHeight="false" outlineLevel="0" collapsed="false">
      <c r="D1050" s="228"/>
    </row>
    <row r="1051" customFormat="false" ht="12.8" hidden="false" customHeight="false" outlineLevel="0" collapsed="false">
      <c r="D1051" s="228"/>
    </row>
    <row r="1052" customFormat="false" ht="12.8" hidden="false" customHeight="false" outlineLevel="0" collapsed="false">
      <c r="D1052" s="228"/>
    </row>
    <row r="1053" customFormat="false" ht="12.8" hidden="false" customHeight="false" outlineLevel="0" collapsed="false">
      <c r="D1053" s="228"/>
    </row>
    <row r="1054" customFormat="false" ht="12.8" hidden="false" customHeight="false" outlineLevel="0" collapsed="false">
      <c r="D1054" s="228"/>
    </row>
    <row r="1055" customFormat="false" ht="12.8" hidden="false" customHeight="false" outlineLevel="0" collapsed="false">
      <c r="D1055" s="228"/>
    </row>
    <row r="1056" customFormat="false" ht="12.8" hidden="false" customHeight="false" outlineLevel="0" collapsed="false">
      <c r="D1056" s="228"/>
    </row>
    <row r="1057" customFormat="false" ht="12.8" hidden="false" customHeight="false" outlineLevel="0" collapsed="false">
      <c r="D1057" s="228"/>
    </row>
    <row r="1058" customFormat="false" ht="12.8" hidden="false" customHeight="false" outlineLevel="0" collapsed="false">
      <c r="D1058" s="228"/>
    </row>
    <row r="1059" customFormat="false" ht="12.8" hidden="false" customHeight="false" outlineLevel="0" collapsed="false">
      <c r="D1059" s="228"/>
    </row>
    <row r="1060" customFormat="false" ht="12.8" hidden="false" customHeight="false" outlineLevel="0" collapsed="false">
      <c r="D1060" s="228"/>
    </row>
    <row r="1061" customFormat="false" ht="12.8" hidden="false" customHeight="false" outlineLevel="0" collapsed="false">
      <c r="D1061" s="228"/>
    </row>
    <row r="1062" customFormat="false" ht="12.8" hidden="false" customHeight="false" outlineLevel="0" collapsed="false">
      <c r="D1062" s="228"/>
    </row>
    <row r="1063" customFormat="false" ht="12.8" hidden="false" customHeight="false" outlineLevel="0" collapsed="false">
      <c r="D1063" s="228"/>
    </row>
    <row r="1064" customFormat="false" ht="12.8" hidden="false" customHeight="false" outlineLevel="0" collapsed="false">
      <c r="D1064" s="228"/>
    </row>
    <row r="1065" customFormat="false" ht="12.8" hidden="false" customHeight="false" outlineLevel="0" collapsed="false">
      <c r="D1065" s="228"/>
    </row>
    <row r="1066" customFormat="false" ht="12.8" hidden="false" customHeight="false" outlineLevel="0" collapsed="false">
      <c r="D1066" s="228"/>
    </row>
    <row r="1067" customFormat="false" ht="12.8" hidden="false" customHeight="false" outlineLevel="0" collapsed="false">
      <c r="D1067" s="228"/>
    </row>
    <row r="1068" customFormat="false" ht="12.8" hidden="false" customHeight="false" outlineLevel="0" collapsed="false">
      <c r="D1068" s="228"/>
    </row>
    <row r="1069" customFormat="false" ht="12.8" hidden="false" customHeight="false" outlineLevel="0" collapsed="false">
      <c r="D1069" s="228"/>
    </row>
    <row r="1070" customFormat="false" ht="12.8" hidden="false" customHeight="false" outlineLevel="0" collapsed="false">
      <c r="D1070" s="228"/>
    </row>
    <row r="1071" customFormat="false" ht="12.8" hidden="false" customHeight="false" outlineLevel="0" collapsed="false">
      <c r="D1071" s="228"/>
    </row>
    <row r="1072" customFormat="false" ht="12.8" hidden="false" customHeight="false" outlineLevel="0" collapsed="false">
      <c r="D1072" s="228"/>
    </row>
    <row r="1073" customFormat="false" ht="12.8" hidden="false" customHeight="false" outlineLevel="0" collapsed="false">
      <c r="D1073" s="228"/>
    </row>
    <row r="1074" customFormat="false" ht="12.8" hidden="false" customHeight="false" outlineLevel="0" collapsed="false">
      <c r="D1074" s="228"/>
    </row>
    <row r="1075" customFormat="false" ht="12.8" hidden="false" customHeight="false" outlineLevel="0" collapsed="false">
      <c r="D1075" s="228"/>
    </row>
    <row r="1076" customFormat="false" ht="12.8" hidden="false" customHeight="false" outlineLevel="0" collapsed="false">
      <c r="D1076" s="228"/>
    </row>
    <row r="1077" customFormat="false" ht="12.8" hidden="false" customHeight="false" outlineLevel="0" collapsed="false">
      <c r="D1077" s="228"/>
    </row>
    <row r="1078" customFormat="false" ht="12.8" hidden="false" customHeight="false" outlineLevel="0" collapsed="false">
      <c r="D1078" s="228"/>
    </row>
    <row r="1079" customFormat="false" ht="12.8" hidden="false" customHeight="false" outlineLevel="0" collapsed="false">
      <c r="D1079" s="228"/>
    </row>
    <row r="1080" customFormat="false" ht="12.8" hidden="false" customHeight="false" outlineLevel="0" collapsed="false">
      <c r="D1080" s="228"/>
    </row>
    <row r="1081" customFormat="false" ht="12.8" hidden="false" customHeight="false" outlineLevel="0" collapsed="false">
      <c r="D1081" s="228"/>
    </row>
    <row r="1082" customFormat="false" ht="12.8" hidden="false" customHeight="false" outlineLevel="0" collapsed="false">
      <c r="D1082" s="228"/>
    </row>
    <row r="1083" customFormat="false" ht="12.8" hidden="false" customHeight="false" outlineLevel="0" collapsed="false">
      <c r="D1083" s="228"/>
    </row>
    <row r="1084" customFormat="false" ht="12.8" hidden="false" customHeight="false" outlineLevel="0" collapsed="false">
      <c r="D1084" s="228"/>
    </row>
    <row r="1085" customFormat="false" ht="12.8" hidden="false" customHeight="false" outlineLevel="0" collapsed="false">
      <c r="D1085" s="228"/>
    </row>
    <row r="1086" customFormat="false" ht="12.8" hidden="false" customHeight="false" outlineLevel="0" collapsed="false">
      <c r="D1086" s="228"/>
    </row>
    <row r="1087" customFormat="false" ht="12.8" hidden="false" customHeight="false" outlineLevel="0" collapsed="false">
      <c r="D1087" s="228"/>
    </row>
    <row r="1088" customFormat="false" ht="12.8" hidden="false" customHeight="false" outlineLevel="0" collapsed="false">
      <c r="D1088" s="228"/>
    </row>
    <row r="1089" customFormat="false" ht="12.8" hidden="false" customHeight="false" outlineLevel="0" collapsed="false">
      <c r="D1089" s="228"/>
    </row>
    <row r="1090" customFormat="false" ht="12.8" hidden="false" customHeight="false" outlineLevel="0" collapsed="false">
      <c r="D1090" s="228"/>
    </row>
    <row r="1091" customFormat="false" ht="12.8" hidden="false" customHeight="false" outlineLevel="0" collapsed="false">
      <c r="D1091" s="228"/>
    </row>
    <row r="1092" customFormat="false" ht="12.8" hidden="false" customHeight="false" outlineLevel="0" collapsed="false">
      <c r="D1092" s="228"/>
    </row>
    <row r="1093" customFormat="false" ht="12.8" hidden="false" customHeight="false" outlineLevel="0" collapsed="false">
      <c r="D1093" s="228"/>
    </row>
    <row r="1094" customFormat="false" ht="12.8" hidden="false" customHeight="false" outlineLevel="0" collapsed="false">
      <c r="D1094" s="228"/>
    </row>
    <row r="1095" customFormat="false" ht="12.8" hidden="false" customHeight="false" outlineLevel="0" collapsed="false">
      <c r="D1095" s="228"/>
    </row>
    <row r="1096" customFormat="false" ht="12.8" hidden="false" customHeight="false" outlineLevel="0" collapsed="false">
      <c r="D1096" s="228"/>
    </row>
    <row r="1097" customFormat="false" ht="12.8" hidden="false" customHeight="false" outlineLevel="0" collapsed="false">
      <c r="D1097" s="228"/>
    </row>
    <row r="1098" customFormat="false" ht="12.8" hidden="false" customHeight="false" outlineLevel="0" collapsed="false">
      <c r="D1098" s="228"/>
    </row>
    <row r="1099" customFormat="false" ht="12.8" hidden="false" customHeight="false" outlineLevel="0" collapsed="false">
      <c r="D1099" s="228"/>
    </row>
    <row r="1100" customFormat="false" ht="12.8" hidden="false" customHeight="false" outlineLevel="0" collapsed="false">
      <c r="D1100" s="228"/>
    </row>
    <row r="1101" customFormat="false" ht="12.8" hidden="false" customHeight="false" outlineLevel="0" collapsed="false">
      <c r="D1101" s="228"/>
    </row>
    <row r="1102" customFormat="false" ht="12.8" hidden="false" customHeight="false" outlineLevel="0" collapsed="false">
      <c r="D1102" s="228"/>
    </row>
    <row r="1103" customFormat="false" ht="12.8" hidden="false" customHeight="false" outlineLevel="0" collapsed="false">
      <c r="D1103" s="228"/>
    </row>
    <row r="1104" customFormat="false" ht="12.8" hidden="false" customHeight="false" outlineLevel="0" collapsed="false">
      <c r="D1104" s="228"/>
    </row>
    <row r="1105" customFormat="false" ht="12.8" hidden="false" customHeight="false" outlineLevel="0" collapsed="false">
      <c r="D1105" s="228"/>
    </row>
    <row r="1106" customFormat="false" ht="12.8" hidden="false" customHeight="false" outlineLevel="0" collapsed="false">
      <c r="D1106" s="228"/>
    </row>
    <row r="1107" customFormat="false" ht="12.8" hidden="false" customHeight="false" outlineLevel="0" collapsed="false">
      <c r="D1107" s="228"/>
    </row>
    <row r="1108" customFormat="false" ht="12.8" hidden="false" customHeight="false" outlineLevel="0" collapsed="false">
      <c r="D1108" s="228"/>
    </row>
    <row r="1109" customFormat="false" ht="12.8" hidden="false" customHeight="false" outlineLevel="0" collapsed="false">
      <c r="D1109" s="228"/>
    </row>
    <row r="1110" customFormat="false" ht="12.8" hidden="false" customHeight="false" outlineLevel="0" collapsed="false">
      <c r="D1110" s="228"/>
    </row>
    <row r="1111" customFormat="false" ht="12.8" hidden="false" customHeight="false" outlineLevel="0" collapsed="false">
      <c r="D1111" s="228"/>
    </row>
    <row r="1112" customFormat="false" ht="12.8" hidden="false" customHeight="false" outlineLevel="0" collapsed="false">
      <c r="D1112" s="228"/>
    </row>
    <row r="1113" customFormat="false" ht="12.8" hidden="false" customHeight="false" outlineLevel="0" collapsed="false">
      <c r="D1113" s="228"/>
    </row>
    <row r="1114" customFormat="false" ht="12.8" hidden="false" customHeight="false" outlineLevel="0" collapsed="false">
      <c r="D1114" s="228"/>
    </row>
    <row r="1115" customFormat="false" ht="12.8" hidden="false" customHeight="false" outlineLevel="0" collapsed="false">
      <c r="D1115" s="228"/>
    </row>
    <row r="1116" customFormat="false" ht="12.8" hidden="false" customHeight="false" outlineLevel="0" collapsed="false">
      <c r="D1116" s="228"/>
    </row>
    <row r="1117" customFormat="false" ht="12.8" hidden="false" customHeight="false" outlineLevel="0" collapsed="false">
      <c r="D1117" s="228"/>
    </row>
    <row r="1118" customFormat="false" ht="12.8" hidden="false" customHeight="false" outlineLevel="0" collapsed="false">
      <c r="D1118" s="228"/>
    </row>
    <row r="1119" customFormat="false" ht="12.8" hidden="false" customHeight="false" outlineLevel="0" collapsed="false">
      <c r="D1119" s="228"/>
    </row>
    <row r="1120" customFormat="false" ht="12.8" hidden="false" customHeight="false" outlineLevel="0" collapsed="false">
      <c r="D1120" s="228"/>
    </row>
    <row r="1121" customFormat="false" ht="12.8" hidden="false" customHeight="false" outlineLevel="0" collapsed="false">
      <c r="D1121" s="228"/>
    </row>
    <row r="1122" customFormat="false" ht="12.8" hidden="false" customHeight="false" outlineLevel="0" collapsed="false">
      <c r="D1122" s="228"/>
    </row>
    <row r="1123" customFormat="false" ht="12.8" hidden="false" customHeight="false" outlineLevel="0" collapsed="false">
      <c r="D1123" s="228"/>
    </row>
    <row r="1124" customFormat="false" ht="12.8" hidden="false" customHeight="false" outlineLevel="0" collapsed="false">
      <c r="D1124" s="228"/>
    </row>
    <row r="1125" customFormat="false" ht="12.8" hidden="false" customHeight="false" outlineLevel="0" collapsed="false">
      <c r="D1125" s="228"/>
    </row>
    <row r="1126" customFormat="false" ht="12.8" hidden="false" customHeight="false" outlineLevel="0" collapsed="false">
      <c r="D1126" s="228"/>
    </row>
    <row r="1127" customFormat="false" ht="12.8" hidden="false" customHeight="false" outlineLevel="0" collapsed="false">
      <c r="D1127" s="228"/>
    </row>
    <row r="1128" customFormat="false" ht="12.8" hidden="false" customHeight="false" outlineLevel="0" collapsed="false">
      <c r="D1128" s="228"/>
    </row>
    <row r="1129" customFormat="false" ht="12.8" hidden="false" customHeight="false" outlineLevel="0" collapsed="false">
      <c r="D1129" s="228"/>
    </row>
    <row r="1130" customFormat="false" ht="12.8" hidden="false" customHeight="false" outlineLevel="0" collapsed="false">
      <c r="D1130" s="228"/>
    </row>
    <row r="1131" customFormat="false" ht="12.8" hidden="false" customHeight="false" outlineLevel="0" collapsed="false">
      <c r="D1131" s="228"/>
    </row>
    <row r="1132" customFormat="false" ht="12.8" hidden="false" customHeight="false" outlineLevel="0" collapsed="false">
      <c r="D1132" s="228"/>
    </row>
    <row r="1133" customFormat="false" ht="12.8" hidden="false" customHeight="false" outlineLevel="0" collapsed="false">
      <c r="D1133" s="228"/>
    </row>
    <row r="1134" customFormat="false" ht="12.8" hidden="false" customHeight="false" outlineLevel="0" collapsed="false">
      <c r="D1134" s="228"/>
    </row>
    <row r="1135" customFormat="false" ht="12.8" hidden="false" customHeight="false" outlineLevel="0" collapsed="false">
      <c r="D1135" s="228"/>
    </row>
    <row r="1136" customFormat="false" ht="12.8" hidden="false" customHeight="false" outlineLevel="0" collapsed="false">
      <c r="D1136" s="228"/>
    </row>
    <row r="1137" customFormat="false" ht="12.8" hidden="false" customHeight="false" outlineLevel="0" collapsed="false">
      <c r="D1137" s="228"/>
    </row>
    <row r="1138" customFormat="false" ht="12.8" hidden="false" customHeight="false" outlineLevel="0" collapsed="false">
      <c r="D1138" s="228"/>
    </row>
    <row r="1139" customFormat="false" ht="12.8" hidden="false" customHeight="false" outlineLevel="0" collapsed="false">
      <c r="D1139" s="228"/>
    </row>
    <row r="1140" customFormat="false" ht="12.8" hidden="false" customHeight="false" outlineLevel="0" collapsed="false">
      <c r="D1140" s="228"/>
    </row>
    <row r="1141" customFormat="false" ht="12.8" hidden="false" customHeight="false" outlineLevel="0" collapsed="false">
      <c r="D1141" s="228"/>
    </row>
    <row r="1142" customFormat="false" ht="12.8" hidden="false" customHeight="false" outlineLevel="0" collapsed="false">
      <c r="D1142" s="228"/>
    </row>
    <row r="1143" customFormat="false" ht="12.8" hidden="false" customHeight="false" outlineLevel="0" collapsed="false">
      <c r="D1143" s="228"/>
    </row>
    <row r="1144" customFormat="false" ht="12.8" hidden="false" customHeight="false" outlineLevel="0" collapsed="false">
      <c r="D1144" s="228"/>
    </row>
    <row r="1145" customFormat="false" ht="12.8" hidden="false" customHeight="false" outlineLevel="0" collapsed="false">
      <c r="D1145" s="228"/>
    </row>
    <row r="1146" customFormat="false" ht="12.8" hidden="false" customHeight="false" outlineLevel="0" collapsed="false">
      <c r="D1146" s="228"/>
    </row>
    <row r="1147" customFormat="false" ht="12.8" hidden="false" customHeight="false" outlineLevel="0" collapsed="false">
      <c r="D1147" s="228"/>
    </row>
    <row r="1148" customFormat="false" ht="12.8" hidden="false" customHeight="false" outlineLevel="0" collapsed="false">
      <c r="D1148" s="228"/>
    </row>
    <row r="1149" customFormat="false" ht="12.8" hidden="false" customHeight="false" outlineLevel="0" collapsed="false">
      <c r="D1149" s="228"/>
    </row>
    <row r="1150" customFormat="false" ht="12.8" hidden="false" customHeight="false" outlineLevel="0" collapsed="false">
      <c r="D1150" s="228"/>
    </row>
    <row r="1151" customFormat="false" ht="12.8" hidden="false" customHeight="false" outlineLevel="0" collapsed="false">
      <c r="D1151" s="228"/>
    </row>
    <row r="1152" customFormat="false" ht="12.8" hidden="false" customHeight="false" outlineLevel="0" collapsed="false">
      <c r="D1152" s="228"/>
    </row>
    <row r="1153" customFormat="false" ht="12.8" hidden="false" customHeight="false" outlineLevel="0" collapsed="false">
      <c r="D1153" s="228"/>
    </row>
    <row r="1154" customFormat="false" ht="12.8" hidden="false" customHeight="false" outlineLevel="0" collapsed="false">
      <c r="D1154" s="228"/>
    </row>
    <row r="1155" customFormat="false" ht="12.8" hidden="false" customHeight="false" outlineLevel="0" collapsed="false">
      <c r="D1155" s="228"/>
    </row>
    <row r="1156" customFormat="false" ht="12.8" hidden="false" customHeight="false" outlineLevel="0" collapsed="false">
      <c r="D1156" s="228"/>
    </row>
    <row r="1157" customFormat="false" ht="12.8" hidden="false" customHeight="false" outlineLevel="0" collapsed="false">
      <c r="D1157" s="228"/>
    </row>
    <row r="1158" customFormat="false" ht="12.8" hidden="false" customHeight="false" outlineLevel="0" collapsed="false">
      <c r="D1158" s="228"/>
    </row>
    <row r="1159" customFormat="false" ht="12.8" hidden="false" customHeight="false" outlineLevel="0" collapsed="false">
      <c r="D1159" s="228"/>
    </row>
    <row r="1160" customFormat="false" ht="12.8" hidden="false" customHeight="false" outlineLevel="0" collapsed="false">
      <c r="D1160" s="228"/>
    </row>
    <row r="1161" customFormat="false" ht="12.8" hidden="false" customHeight="false" outlineLevel="0" collapsed="false">
      <c r="D1161" s="228"/>
    </row>
    <row r="1162" customFormat="false" ht="12.8" hidden="false" customHeight="false" outlineLevel="0" collapsed="false">
      <c r="D1162" s="228"/>
    </row>
    <row r="1163" customFormat="false" ht="12.8" hidden="false" customHeight="false" outlineLevel="0" collapsed="false">
      <c r="D1163" s="228"/>
    </row>
    <row r="1164" customFormat="false" ht="12.8" hidden="false" customHeight="false" outlineLevel="0" collapsed="false">
      <c r="D1164" s="228"/>
    </row>
    <row r="1165" customFormat="false" ht="12.8" hidden="false" customHeight="false" outlineLevel="0" collapsed="false">
      <c r="D1165" s="228"/>
    </row>
    <row r="1166" customFormat="false" ht="12.8" hidden="false" customHeight="false" outlineLevel="0" collapsed="false">
      <c r="D1166" s="228"/>
    </row>
    <row r="1167" customFormat="false" ht="12.8" hidden="false" customHeight="false" outlineLevel="0" collapsed="false">
      <c r="D1167" s="228"/>
    </row>
    <row r="1168" customFormat="false" ht="12.8" hidden="false" customHeight="false" outlineLevel="0" collapsed="false">
      <c r="D1168" s="228"/>
    </row>
    <row r="1169" customFormat="false" ht="12.8" hidden="false" customHeight="false" outlineLevel="0" collapsed="false">
      <c r="D1169" s="228"/>
    </row>
    <row r="1170" customFormat="false" ht="12.8" hidden="false" customHeight="false" outlineLevel="0" collapsed="false">
      <c r="D1170" s="228"/>
    </row>
    <row r="1171" customFormat="false" ht="12.8" hidden="false" customHeight="false" outlineLevel="0" collapsed="false">
      <c r="D1171" s="228"/>
    </row>
    <row r="1172" customFormat="false" ht="12.8" hidden="false" customHeight="false" outlineLevel="0" collapsed="false">
      <c r="D1172" s="228"/>
    </row>
    <row r="1173" customFormat="false" ht="12.8" hidden="false" customHeight="false" outlineLevel="0" collapsed="false">
      <c r="D1173" s="228"/>
    </row>
    <row r="1174" customFormat="false" ht="12.8" hidden="false" customHeight="false" outlineLevel="0" collapsed="false">
      <c r="D1174" s="228"/>
    </row>
    <row r="1175" customFormat="false" ht="12.8" hidden="false" customHeight="false" outlineLevel="0" collapsed="false">
      <c r="D1175" s="228"/>
    </row>
    <row r="1176" customFormat="false" ht="12.8" hidden="false" customHeight="false" outlineLevel="0" collapsed="false">
      <c r="D1176" s="228"/>
    </row>
    <row r="1177" customFormat="false" ht="12.8" hidden="false" customHeight="false" outlineLevel="0" collapsed="false">
      <c r="D1177" s="228"/>
    </row>
    <row r="1178" customFormat="false" ht="12.8" hidden="false" customHeight="false" outlineLevel="0" collapsed="false">
      <c r="D1178" s="228"/>
    </row>
    <row r="1179" customFormat="false" ht="12.8" hidden="false" customHeight="false" outlineLevel="0" collapsed="false">
      <c r="D1179" s="228"/>
    </row>
    <row r="1180" customFormat="false" ht="12.8" hidden="false" customHeight="false" outlineLevel="0" collapsed="false">
      <c r="D1180" s="228"/>
    </row>
    <row r="1181" customFormat="false" ht="12.8" hidden="false" customHeight="false" outlineLevel="0" collapsed="false">
      <c r="D1181" s="228"/>
    </row>
    <row r="1182" customFormat="false" ht="12.8" hidden="false" customHeight="false" outlineLevel="0" collapsed="false">
      <c r="D1182" s="228"/>
    </row>
    <row r="1183" customFormat="false" ht="12.8" hidden="false" customHeight="false" outlineLevel="0" collapsed="false">
      <c r="D1183" s="228"/>
    </row>
    <row r="1184" customFormat="false" ht="12.8" hidden="false" customHeight="false" outlineLevel="0" collapsed="false">
      <c r="D1184" s="228"/>
    </row>
    <row r="1185" customFormat="false" ht="12.8" hidden="false" customHeight="false" outlineLevel="0" collapsed="false">
      <c r="D1185" s="228"/>
    </row>
    <row r="1186" customFormat="false" ht="12.8" hidden="false" customHeight="false" outlineLevel="0" collapsed="false">
      <c r="D1186" s="228"/>
    </row>
    <row r="1187" customFormat="false" ht="12.8" hidden="false" customHeight="false" outlineLevel="0" collapsed="false">
      <c r="D1187" s="228"/>
    </row>
    <row r="1188" customFormat="false" ht="12.8" hidden="false" customHeight="false" outlineLevel="0" collapsed="false">
      <c r="D1188" s="228"/>
    </row>
    <row r="1189" customFormat="false" ht="12.8" hidden="false" customHeight="false" outlineLevel="0" collapsed="false">
      <c r="D1189" s="228"/>
    </row>
    <row r="1190" customFormat="false" ht="12.8" hidden="false" customHeight="false" outlineLevel="0" collapsed="false">
      <c r="D1190" s="228"/>
    </row>
    <row r="1191" customFormat="false" ht="12.8" hidden="false" customHeight="false" outlineLevel="0" collapsed="false">
      <c r="D1191" s="228"/>
    </row>
    <row r="1192" customFormat="false" ht="12.8" hidden="false" customHeight="false" outlineLevel="0" collapsed="false">
      <c r="D1192" s="228"/>
    </row>
    <row r="1193" customFormat="false" ht="12.8" hidden="false" customHeight="false" outlineLevel="0" collapsed="false">
      <c r="D1193" s="228"/>
    </row>
    <row r="1194" customFormat="false" ht="12.8" hidden="false" customHeight="false" outlineLevel="0" collapsed="false">
      <c r="D1194" s="228"/>
    </row>
    <row r="1195" customFormat="false" ht="12.8" hidden="false" customHeight="false" outlineLevel="0" collapsed="false">
      <c r="D1195" s="228"/>
    </row>
    <row r="1196" customFormat="false" ht="12.8" hidden="false" customHeight="false" outlineLevel="0" collapsed="false">
      <c r="D1196" s="228"/>
    </row>
    <row r="1197" customFormat="false" ht="12.8" hidden="false" customHeight="false" outlineLevel="0" collapsed="false">
      <c r="D1197" s="228"/>
    </row>
    <row r="1198" customFormat="false" ht="12.8" hidden="false" customHeight="false" outlineLevel="0" collapsed="false">
      <c r="D1198" s="228"/>
    </row>
    <row r="1199" customFormat="false" ht="12.8" hidden="false" customHeight="false" outlineLevel="0" collapsed="false">
      <c r="D1199" s="228"/>
    </row>
    <row r="1200" customFormat="false" ht="12.8" hidden="false" customHeight="false" outlineLevel="0" collapsed="false">
      <c r="D1200" s="228"/>
    </row>
    <row r="1201" customFormat="false" ht="12.8" hidden="false" customHeight="false" outlineLevel="0" collapsed="false">
      <c r="D1201" s="228"/>
    </row>
    <row r="1202" customFormat="false" ht="12.8" hidden="false" customHeight="false" outlineLevel="0" collapsed="false">
      <c r="D1202" s="228"/>
    </row>
    <row r="1203" customFormat="false" ht="12.8" hidden="false" customHeight="false" outlineLevel="0" collapsed="false">
      <c r="D1203" s="228"/>
    </row>
    <row r="1204" customFormat="false" ht="12.8" hidden="false" customHeight="false" outlineLevel="0" collapsed="false">
      <c r="D1204" s="228"/>
    </row>
    <row r="1205" customFormat="false" ht="12.8" hidden="false" customHeight="false" outlineLevel="0" collapsed="false">
      <c r="D1205" s="228"/>
    </row>
    <row r="1206" customFormat="false" ht="12.8" hidden="false" customHeight="false" outlineLevel="0" collapsed="false">
      <c r="D1206" s="228"/>
    </row>
    <row r="1207" customFormat="false" ht="12.8" hidden="false" customHeight="false" outlineLevel="0" collapsed="false">
      <c r="D1207" s="228"/>
    </row>
    <row r="1208" customFormat="false" ht="12.8" hidden="false" customHeight="false" outlineLevel="0" collapsed="false">
      <c r="D1208" s="228"/>
    </row>
    <row r="1209" customFormat="false" ht="12.8" hidden="false" customHeight="false" outlineLevel="0" collapsed="false">
      <c r="D1209" s="228"/>
    </row>
    <row r="1210" customFormat="false" ht="12.8" hidden="false" customHeight="false" outlineLevel="0" collapsed="false">
      <c r="D1210" s="228"/>
    </row>
    <row r="1211" customFormat="false" ht="12.8" hidden="false" customHeight="false" outlineLevel="0" collapsed="false">
      <c r="D1211" s="228"/>
    </row>
    <row r="1212" customFormat="false" ht="12.8" hidden="false" customHeight="false" outlineLevel="0" collapsed="false">
      <c r="D1212" s="228"/>
    </row>
    <row r="1213" customFormat="false" ht="12.8" hidden="false" customHeight="false" outlineLevel="0" collapsed="false">
      <c r="D1213" s="228"/>
    </row>
    <row r="1214" customFormat="false" ht="12.8" hidden="false" customHeight="false" outlineLevel="0" collapsed="false">
      <c r="D1214" s="228"/>
    </row>
    <row r="1215" customFormat="false" ht="12.8" hidden="false" customHeight="false" outlineLevel="0" collapsed="false">
      <c r="D1215" s="228"/>
    </row>
    <row r="1216" customFormat="false" ht="12.8" hidden="false" customHeight="false" outlineLevel="0" collapsed="false">
      <c r="D1216" s="228"/>
    </row>
    <row r="1217" customFormat="false" ht="12.8" hidden="false" customHeight="false" outlineLevel="0" collapsed="false">
      <c r="D1217" s="228"/>
    </row>
    <row r="1218" customFormat="false" ht="12.8" hidden="false" customHeight="false" outlineLevel="0" collapsed="false">
      <c r="D1218" s="228"/>
    </row>
    <row r="1219" customFormat="false" ht="12.8" hidden="false" customHeight="false" outlineLevel="0" collapsed="false">
      <c r="D1219" s="228"/>
    </row>
    <row r="1220" customFormat="false" ht="12.8" hidden="false" customHeight="false" outlineLevel="0" collapsed="false">
      <c r="D1220" s="228"/>
    </row>
    <row r="1221" customFormat="false" ht="12.8" hidden="false" customHeight="false" outlineLevel="0" collapsed="false">
      <c r="D1221" s="228"/>
    </row>
    <row r="1222" customFormat="false" ht="12.8" hidden="false" customHeight="false" outlineLevel="0" collapsed="false">
      <c r="D1222" s="228"/>
    </row>
    <row r="1223" customFormat="false" ht="12.8" hidden="false" customHeight="false" outlineLevel="0" collapsed="false">
      <c r="D1223" s="228"/>
    </row>
    <row r="1224" customFormat="false" ht="12.8" hidden="false" customHeight="false" outlineLevel="0" collapsed="false">
      <c r="D1224" s="228"/>
    </row>
    <row r="1225" customFormat="false" ht="12.8" hidden="false" customHeight="false" outlineLevel="0" collapsed="false">
      <c r="D1225" s="228"/>
    </row>
    <row r="1226" customFormat="false" ht="12.8" hidden="false" customHeight="false" outlineLevel="0" collapsed="false">
      <c r="D1226" s="228"/>
    </row>
    <row r="1227" customFormat="false" ht="12.8" hidden="false" customHeight="false" outlineLevel="0" collapsed="false">
      <c r="D1227" s="228"/>
    </row>
    <row r="1228" customFormat="false" ht="12.8" hidden="false" customHeight="false" outlineLevel="0" collapsed="false">
      <c r="D1228" s="228"/>
    </row>
    <row r="1229" customFormat="false" ht="12.8" hidden="false" customHeight="false" outlineLevel="0" collapsed="false">
      <c r="D1229" s="228"/>
    </row>
    <row r="1230" customFormat="false" ht="12.8" hidden="false" customHeight="false" outlineLevel="0" collapsed="false">
      <c r="D1230" s="228"/>
    </row>
    <row r="1231" customFormat="false" ht="12.8" hidden="false" customHeight="false" outlineLevel="0" collapsed="false">
      <c r="D1231" s="228"/>
    </row>
    <row r="1232" customFormat="false" ht="12.8" hidden="false" customHeight="false" outlineLevel="0" collapsed="false">
      <c r="D1232" s="228"/>
    </row>
    <row r="1233" customFormat="false" ht="12.8" hidden="false" customHeight="false" outlineLevel="0" collapsed="false">
      <c r="D1233" s="228"/>
    </row>
    <row r="1234" customFormat="false" ht="12.8" hidden="false" customHeight="false" outlineLevel="0" collapsed="false">
      <c r="D1234" s="228"/>
    </row>
    <row r="1235" customFormat="false" ht="12.8" hidden="false" customHeight="false" outlineLevel="0" collapsed="false">
      <c r="D1235" s="228"/>
    </row>
    <row r="1236" customFormat="false" ht="12.8" hidden="false" customHeight="false" outlineLevel="0" collapsed="false">
      <c r="D1236" s="228"/>
    </row>
    <row r="1237" customFormat="false" ht="12.8" hidden="false" customHeight="false" outlineLevel="0" collapsed="false">
      <c r="D1237" s="228"/>
    </row>
    <row r="1238" customFormat="false" ht="12.8" hidden="false" customHeight="false" outlineLevel="0" collapsed="false">
      <c r="D1238" s="228"/>
    </row>
    <row r="1239" customFormat="false" ht="12.8" hidden="false" customHeight="false" outlineLevel="0" collapsed="false">
      <c r="D1239" s="228"/>
    </row>
    <row r="1240" customFormat="false" ht="12.8" hidden="false" customHeight="false" outlineLevel="0" collapsed="false">
      <c r="D1240" s="228"/>
    </row>
    <row r="1241" customFormat="false" ht="12.8" hidden="false" customHeight="false" outlineLevel="0" collapsed="false">
      <c r="D1241" s="228"/>
    </row>
    <row r="1242" customFormat="false" ht="12.8" hidden="false" customHeight="false" outlineLevel="0" collapsed="false">
      <c r="D1242" s="228"/>
    </row>
    <row r="1243" customFormat="false" ht="12.8" hidden="false" customHeight="false" outlineLevel="0" collapsed="false">
      <c r="D1243" s="228"/>
    </row>
    <row r="1244" customFormat="false" ht="12.8" hidden="false" customHeight="false" outlineLevel="0" collapsed="false">
      <c r="D1244" s="228"/>
    </row>
    <row r="1245" customFormat="false" ht="12.8" hidden="false" customHeight="false" outlineLevel="0" collapsed="false">
      <c r="D1245" s="228"/>
    </row>
    <row r="1246" customFormat="false" ht="12.8" hidden="false" customHeight="false" outlineLevel="0" collapsed="false">
      <c r="D1246" s="228"/>
    </row>
    <row r="1247" customFormat="false" ht="12.8" hidden="false" customHeight="false" outlineLevel="0" collapsed="false">
      <c r="D1247" s="228"/>
    </row>
    <row r="1248" customFormat="false" ht="12.8" hidden="false" customHeight="false" outlineLevel="0" collapsed="false">
      <c r="D1248" s="228"/>
    </row>
    <row r="1249" customFormat="false" ht="12.8" hidden="false" customHeight="false" outlineLevel="0" collapsed="false">
      <c r="D1249" s="228"/>
    </row>
    <row r="1250" customFormat="false" ht="12.8" hidden="false" customHeight="false" outlineLevel="0" collapsed="false">
      <c r="D1250" s="228"/>
    </row>
    <row r="1251" customFormat="false" ht="12.8" hidden="false" customHeight="false" outlineLevel="0" collapsed="false">
      <c r="D1251" s="228"/>
    </row>
    <row r="1252" customFormat="false" ht="12.8" hidden="false" customHeight="false" outlineLevel="0" collapsed="false">
      <c r="D1252" s="228"/>
    </row>
    <row r="1253" customFormat="false" ht="12.8" hidden="false" customHeight="false" outlineLevel="0" collapsed="false">
      <c r="D1253" s="228"/>
    </row>
    <row r="1254" customFormat="false" ht="12.8" hidden="false" customHeight="false" outlineLevel="0" collapsed="false">
      <c r="D1254" s="228"/>
    </row>
    <row r="1255" customFormat="false" ht="12.8" hidden="false" customHeight="false" outlineLevel="0" collapsed="false">
      <c r="D1255" s="228"/>
    </row>
    <row r="1256" customFormat="false" ht="12.8" hidden="false" customHeight="false" outlineLevel="0" collapsed="false">
      <c r="D1256" s="228"/>
    </row>
    <row r="1257" customFormat="false" ht="12.8" hidden="false" customHeight="false" outlineLevel="0" collapsed="false">
      <c r="D1257" s="228"/>
    </row>
    <row r="1258" customFormat="false" ht="12.8" hidden="false" customHeight="false" outlineLevel="0" collapsed="false">
      <c r="D1258" s="228"/>
    </row>
    <row r="1259" customFormat="false" ht="12.8" hidden="false" customHeight="false" outlineLevel="0" collapsed="false">
      <c r="D1259" s="228"/>
    </row>
    <row r="1260" customFormat="false" ht="12.8" hidden="false" customHeight="false" outlineLevel="0" collapsed="false">
      <c r="D1260" s="228"/>
    </row>
    <row r="1261" customFormat="false" ht="12.8" hidden="false" customHeight="false" outlineLevel="0" collapsed="false">
      <c r="D1261" s="228"/>
    </row>
    <row r="1262" customFormat="false" ht="12.8" hidden="false" customHeight="false" outlineLevel="0" collapsed="false">
      <c r="D1262" s="228"/>
    </row>
    <row r="1263" customFormat="false" ht="12.8" hidden="false" customHeight="false" outlineLevel="0" collapsed="false">
      <c r="D1263" s="228"/>
    </row>
    <row r="1264" customFormat="false" ht="12.8" hidden="false" customHeight="false" outlineLevel="0" collapsed="false">
      <c r="D1264" s="228"/>
    </row>
    <row r="1265" customFormat="false" ht="12.8" hidden="false" customHeight="false" outlineLevel="0" collapsed="false">
      <c r="D1265" s="228"/>
    </row>
    <row r="1266" customFormat="false" ht="12.8" hidden="false" customHeight="false" outlineLevel="0" collapsed="false">
      <c r="D1266" s="228"/>
    </row>
    <row r="1267" customFormat="false" ht="12.8" hidden="false" customHeight="false" outlineLevel="0" collapsed="false">
      <c r="D1267" s="228"/>
    </row>
    <row r="1268" customFormat="false" ht="12.8" hidden="false" customHeight="false" outlineLevel="0" collapsed="false">
      <c r="D1268" s="228"/>
    </row>
    <row r="1269" customFormat="false" ht="12.8" hidden="false" customHeight="false" outlineLevel="0" collapsed="false">
      <c r="D1269" s="228"/>
    </row>
    <row r="1270" customFormat="false" ht="12.8" hidden="false" customHeight="false" outlineLevel="0" collapsed="false">
      <c r="D1270" s="228"/>
    </row>
    <row r="1271" customFormat="false" ht="12.8" hidden="false" customHeight="false" outlineLevel="0" collapsed="false">
      <c r="D1271" s="228"/>
    </row>
    <row r="1272" customFormat="false" ht="12.8" hidden="false" customHeight="false" outlineLevel="0" collapsed="false">
      <c r="D1272" s="228"/>
    </row>
    <row r="1273" customFormat="false" ht="12.8" hidden="false" customHeight="false" outlineLevel="0" collapsed="false">
      <c r="D1273" s="228"/>
    </row>
    <row r="1274" customFormat="false" ht="12.8" hidden="false" customHeight="false" outlineLevel="0" collapsed="false">
      <c r="D1274" s="228"/>
    </row>
    <row r="1275" customFormat="false" ht="12.8" hidden="false" customHeight="false" outlineLevel="0" collapsed="false">
      <c r="D1275" s="228"/>
    </row>
    <row r="1276" customFormat="false" ht="12.8" hidden="false" customHeight="false" outlineLevel="0" collapsed="false">
      <c r="D1276" s="228"/>
    </row>
    <row r="1277" customFormat="false" ht="12.8" hidden="false" customHeight="false" outlineLevel="0" collapsed="false">
      <c r="D1277" s="228"/>
    </row>
    <row r="1278" customFormat="false" ht="12.8" hidden="false" customHeight="false" outlineLevel="0" collapsed="false">
      <c r="D1278" s="228"/>
    </row>
    <row r="1279" customFormat="false" ht="12.8" hidden="false" customHeight="false" outlineLevel="0" collapsed="false">
      <c r="D1279" s="228"/>
    </row>
    <row r="1280" customFormat="false" ht="12.8" hidden="false" customHeight="false" outlineLevel="0" collapsed="false">
      <c r="D1280" s="228"/>
    </row>
    <row r="1281" customFormat="false" ht="12.8" hidden="false" customHeight="false" outlineLevel="0" collapsed="false">
      <c r="D1281" s="228"/>
    </row>
    <row r="1282" customFormat="false" ht="12.8" hidden="false" customHeight="false" outlineLevel="0" collapsed="false">
      <c r="D1282" s="228"/>
    </row>
    <row r="1283" customFormat="false" ht="12.8" hidden="false" customHeight="false" outlineLevel="0" collapsed="false">
      <c r="D1283" s="228"/>
    </row>
    <row r="1284" customFormat="false" ht="12.8" hidden="false" customHeight="false" outlineLevel="0" collapsed="false">
      <c r="D1284" s="228"/>
    </row>
    <row r="1285" customFormat="false" ht="12.8" hidden="false" customHeight="false" outlineLevel="0" collapsed="false">
      <c r="D1285" s="228"/>
    </row>
    <row r="1286" customFormat="false" ht="12.8" hidden="false" customHeight="false" outlineLevel="0" collapsed="false">
      <c r="D1286" s="228"/>
    </row>
    <row r="1287" customFormat="false" ht="12.8" hidden="false" customHeight="false" outlineLevel="0" collapsed="false">
      <c r="D1287" s="228"/>
    </row>
    <row r="1288" customFormat="false" ht="12.8" hidden="false" customHeight="false" outlineLevel="0" collapsed="false">
      <c r="D1288" s="228"/>
    </row>
    <row r="1289" customFormat="false" ht="12.8" hidden="false" customHeight="false" outlineLevel="0" collapsed="false">
      <c r="D1289" s="228"/>
    </row>
    <row r="1290" customFormat="false" ht="12.8" hidden="false" customHeight="false" outlineLevel="0" collapsed="false">
      <c r="D1290" s="228"/>
    </row>
    <row r="1291" customFormat="false" ht="12.8" hidden="false" customHeight="false" outlineLevel="0" collapsed="false">
      <c r="D1291" s="228"/>
    </row>
    <row r="1292" customFormat="false" ht="12.8" hidden="false" customHeight="false" outlineLevel="0" collapsed="false">
      <c r="D1292" s="228"/>
    </row>
    <row r="1293" customFormat="false" ht="12.8" hidden="false" customHeight="false" outlineLevel="0" collapsed="false">
      <c r="D1293" s="228"/>
    </row>
    <row r="1294" customFormat="false" ht="12.8" hidden="false" customHeight="false" outlineLevel="0" collapsed="false">
      <c r="D1294" s="228"/>
    </row>
    <row r="1295" customFormat="false" ht="12.8" hidden="false" customHeight="false" outlineLevel="0" collapsed="false">
      <c r="D1295" s="228"/>
    </row>
    <row r="1296" customFormat="false" ht="12.8" hidden="false" customHeight="false" outlineLevel="0" collapsed="false">
      <c r="D1296" s="228"/>
    </row>
    <row r="1297" customFormat="false" ht="12.8" hidden="false" customHeight="false" outlineLevel="0" collapsed="false">
      <c r="D1297" s="228"/>
    </row>
    <row r="1298" customFormat="false" ht="12.8" hidden="false" customHeight="false" outlineLevel="0" collapsed="false">
      <c r="D1298" s="228"/>
    </row>
    <row r="1299" customFormat="false" ht="12.8" hidden="false" customHeight="false" outlineLevel="0" collapsed="false">
      <c r="D1299" s="228"/>
    </row>
    <row r="1300" customFormat="false" ht="12.8" hidden="false" customHeight="false" outlineLevel="0" collapsed="false">
      <c r="D1300" s="228"/>
    </row>
    <row r="1301" customFormat="false" ht="12.8" hidden="false" customHeight="false" outlineLevel="0" collapsed="false">
      <c r="D1301" s="228"/>
    </row>
    <row r="1302" customFormat="false" ht="12.8" hidden="false" customHeight="false" outlineLevel="0" collapsed="false">
      <c r="D1302" s="228"/>
    </row>
    <row r="1303" customFormat="false" ht="12.8" hidden="false" customHeight="false" outlineLevel="0" collapsed="false">
      <c r="D1303" s="228"/>
    </row>
    <row r="1304" customFormat="false" ht="12.8" hidden="false" customHeight="false" outlineLevel="0" collapsed="false">
      <c r="D1304" s="228"/>
    </row>
    <row r="1305" customFormat="false" ht="12.8" hidden="false" customHeight="false" outlineLevel="0" collapsed="false">
      <c r="D1305" s="228"/>
    </row>
    <row r="1306" customFormat="false" ht="12.8" hidden="false" customHeight="false" outlineLevel="0" collapsed="false">
      <c r="D1306" s="228"/>
    </row>
    <row r="1307" customFormat="false" ht="12.8" hidden="false" customHeight="false" outlineLevel="0" collapsed="false">
      <c r="D1307" s="228"/>
    </row>
    <row r="1308" customFormat="false" ht="12.8" hidden="false" customHeight="false" outlineLevel="0" collapsed="false">
      <c r="D1308" s="228"/>
    </row>
    <row r="1309" customFormat="false" ht="12.8" hidden="false" customHeight="false" outlineLevel="0" collapsed="false">
      <c r="D1309" s="228"/>
    </row>
    <row r="1310" customFormat="false" ht="12.8" hidden="false" customHeight="false" outlineLevel="0" collapsed="false">
      <c r="D1310" s="228"/>
    </row>
    <row r="1311" customFormat="false" ht="12.8" hidden="false" customHeight="false" outlineLevel="0" collapsed="false">
      <c r="D1311" s="228"/>
    </row>
    <row r="1312" customFormat="false" ht="12.8" hidden="false" customHeight="false" outlineLevel="0" collapsed="false">
      <c r="D1312" s="228"/>
    </row>
    <row r="1313" customFormat="false" ht="12.8" hidden="false" customHeight="false" outlineLevel="0" collapsed="false">
      <c r="D1313" s="228"/>
    </row>
    <row r="1314" customFormat="false" ht="12.8" hidden="false" customHeight="false" outlineLevel="0" collapsed="false">
      <c r="D1314" s="228"/>
    </row>
    <row r="1315" customFormat="false" ht="12.8" hidden="false" customHeight="false" outlineLevel="0" collapsed="false">
      <c r="D1315" s="228"/>
    </row>
    <row r="1316" customFormat="false" ht="12.8" hidden="false" customHeight="false" outlineLevel="0" collapsed="false">
      <c r="D1316" s="228"/>
    </row>
    <row r="1317" customFormat="false" ht="12.8" hidden="false" customHeight="false" outlineLevel="0" collapsed="false">
      <c r="D1317" s="228"/>
    </row>
    <row r="1318" customFormat="false" ht="12.8" hidden="false" customHeight="false" outlineLevel="0" collapsed="false">
      <c r="D1318" s="228"/>
    </row>
    <row r="1319" customFormat="false" ht="12.8" hidden="false" customHeight="false" outlineLevel="0" collapsed="false">
      <c r="D1319" s="228"/>
    </row>
    <row r="1320" customFormat="false" ht="12.8" hidden="false" customHeight="false" outlineLevel="0" collapsed="false">
      <c r="D1320" s="228"/>
    </row>
    <row r="1321" customFormat="false" ht="12.8" hidden="false" customHeight="false" outlineLevel="0" collapsed="false">
      <c r="D1321" s="228"/>
    </row>
    <row r="1322" customFormat="false" ht="12.8" hidden="false" customHeight="false" outlineLevel="0" collapsed="false">
      <c r="D1322" s="228"/>
    </row>
    <row r="1323" customFormat="false" ht="12.8" hidden="false" customHeight="false" outlineLevel="0" collapsed="false">
      <c r="D1323" s="228"/>
    </row>
    <row r="1324" customFormat="false" ht="12.8" hidden="false" customHeight="false" outlineLevel="0" collapsed="false">
      <c r="D1324" s="228"/>
    </row>
    <row r="1325" customFormat="false" ht="12.8" hidden="false" customHeight="false" outlineLevel="0" collapsed="false">
      <c r="D1325" s="228"/>
    </row>
    <row r="1326" customFormat="false" ht="12.8" hidden="false" customHeight="false" outlineLevel="0" collapsed="false">
      <c r="D1326" s="228"/>
    </row>
    <row r="1327" customFormat="false" ht="12.8" hidden="false" customHeight="false" outlineLevel="0" collapsed="false">
      <c r="D1327" s="228"/>
    </row>
    <row r="1328" customFormat="false" ht="12.8" hidden="false" customHeight="false" outlineLevel="0" collapsed="false">
      <c r="D1328" s="228"/>
    </row>
    <row r="1329" customFormat="false" ht="12.8" hidden="false" customHeight="false" outlineLevel="0" collapsed="false">
      <c r="D1329" s="228"/>
    </row>
    <row r="1330" customFormat="false" ht="12.8" hidden="false" customHeight="false" outlineLevel="0" collapsed="false">
      <c r="D1330" s="228"/>
    </row>
    <row r="1331" customFormat="false" ht="12.8" hidden="false" customHeight="false" outlineLevel="0" collapsed="false">
      <c r="D1331" s="228"/>
    </row>
    <row r="1332" customFormat="false" ht="12.8" hidden="false" customHeight="false" outlineLevel="0" collapsed="false">
      <c r="D1332" s="228"/>
    </row>
    <row r="1333" customFormat="false" ht="12.8" hidden="false" customHeight="false" outlineLevel="0" collapsed="false">
      <c r="D1333" s="228"/>
    </row>
    <row r="1334" customFormat="false" ht="12.8" hidden="false" customHeight="false" outlineLevel="0" collapsed="false">
      <c r="D1334" s="228"/>
    </row>
    <row r="1335" customFormat="false" ht="12.8" hidden="false" customHeight="false" outlineLevel="0" collapsed="false">
      <c r="D1335" s="228"/>
    </row>
    <row r="1336" customFormat="false" ht="12.8" hidden="false" customHeight="false" outlineLevel="0" collapsed="false">
      <c r="D1336" s="228"/>
    </row>
    <row r="1337" customFormat="false" ht="12.8" hidden="false" customHeight="false" outlineLevel="0" collapsed="false">
      <c r="D1337" s="228"/>
    </row>
    <row r="1338" customFormat="false" ht="12.8" hidden="false" customHeight="false" outlineLevel="0" collapsed="false">
      <c r="D1338" s="228"/>
    </row>
    <row r="1339" customFormat="false" ht="12.8" hidden="false" customHeight="false" outlineLevel="0" collapsed="false">
      <c r="D1339" s="228"/>
    </row>
    <row r="1340" customFormat="false" ht="12.8" hidden="false" customHeight="false" outlineLevel="0" collapsed="false">
      <c r="D1340" s="228"/>
    </row>
    <row r="1341" customFormat="false" ht="12.8" hidden="false" customHeight="false" outlineLevel="0" collapsed="false">
      <c r="D1341" s="228"/>
    </row>
    <row r="1342" customFormat="false" ht="12.8" hidden="false" customHeight="false" outlineLevel="0" collapsed="false">
      <c r="D1342" s="228"/>
    </row>
    <row r="1343" customFormat="false" ht="12.8" hidden="false" customHeight="false" outlineLevel="0" collapsed="false">
      <c r="D1343" s="228"/>
    </row>
    <row r="1344" customFormat="false" ht="12.8" hidden="false" customHeight="false" outlineLevel="0" collapsed="false">
      <c r="D1344" s="228"/>
    </row>
    <row r="1345" customFormat="false" ht="12.8" hidden="false" customHeight="false" outlineLevel="0" collapsed="false">
      <c r="D1345" s="228"/>
    </row>
    <row r="1346" customFormat="false" ht="12.8" hidden="false" customHeight="false" outlineLevel="0" collapsed="false">
      <c r="D1346" s="228"/>
    </row>
    <row r="1347" customFormat="false" ht="12.8" hidden="false" customHeight="false" outlineLevel="0" collapsed="false">
      <c r="D1347" s="228"/>
    </row>
    <row r="1348" customFormat="false" ht="12.8" hidden="false" customHeight="false" outlineLevel="0" collapsed="false">
      <c r="D1348" s="228"/>
    </row>
    <row r="1349" customFormat="false" ht="12.8" hidden="false" customHeight="false" outlineLevel="0" collapsed="false">
      <c r="D1349" s="228"/>
    </row>
    <row r="1350" customFormat="false" ht="12.8" hidden="false" customHeight="false" outlineLevel="0" collapsed="false">
      <c r="D1350" s="228"/>
    </row>
    <row r="1351" customFormat="false" ht="12.8" hidden="false" customHeight="false" outlineLevel="0" collapsed="false">
      <c r="D1351" s="228"/>
    </row>
    <row r="1352" customFormat="false" ht="12.8" hidden="false" customHeight="false" outlineLevel="0" collapsed="false">
      <c r="D1352" s="228"/>
    </row>
    <row r="1353" customFormat="false" ht="12.8" hidden="false" customHeight="false" outlineLevel="0" collapsed="false">
      <c r="D1353" s="228"/>
    </row>
    <row r="1354" customFormat="false" ht="12.8" hidden="false" customHeight="false" outlineLevel="0" collapsed="false">
      <c r="D1354" s="228"/>
    </row>
    <row r="1355" customFormat="false" ht="12.8" hidden="false" customHeight="false" outlineLevel="0" collapsed="false">
      <c r="D1355" s="228"/>
    </row>
    <row r="1356" customFormat="false" ht="12.8" hidden="false" customHeight="false" outlineLevel="0" collapsed="false">
      <c r="D1356" s="228"/>
    </row>
    <row r="1357" customFormat="false" ht="12.8" hidden="false" customHeight="false" outlineLevel="0" collapsed="false">
      <c r="D1357" s="228"/>
    </row>
    <row r="1358" customFormat="false" ht="12.8" hidden="false" customHeight="false" outlineLevel="0" collapsed="false">
      <c r="D1358" s="228"/>
    </row>
    <row r="1359" customFormat="false" ht="12.8" hidden="false" customHeight="false" outlineLevel="0" collapsed="false">
      <c r="D1359" s="228"/>
    </row>
    <row r="1360" customFormat="false" ht="12.8" hidden="false" customHeight="false" outlineLevel="0" collapsed="false">
      <c r="D1360" s="228"/>
    </row>
    <row r="1361" customFormat="false" ht="12.8" hidden="false" customHeight="false" outlineLevel="0" collapsed="false">
      <c r="D1361" s="228"/>
    </row>
    <row r="1362" customFormat="false" ht="12.8" hidden="false" customHeight="false" outlineLevel="0" collapsed="false">
      <c r="D1362" s="228"/>
    </row>
    <row r="1363" customFormat="false" ht="12.8" hidden="false" customHeight="false" outlineLevel="0" collapsed="false">
      <c r="D1363" s="228"/>
    </row>
    <row r="1364" customFormat="false" ht="12.8" hidden="false" customHeight="false" outlineLevel="0" collapsed="false">
      <c r="D1364" s="228"/>
    </row>
    <row r="1365" customFormat="false" ht="12.8" hidden="false" customHeight="false" outlineLevel="0" collapsed="false">
      <c r="D1365" s="228"/>
    </row>
    <row r="1366" customFormat="false" ht="12.8" hidden="false" customHeight="false" outlineLevel="0" collapsed="false">
      <c r="D1366" s="228"/>
    </row>
    <row r="1367" customFormat="false" ht="12.8" hidden="false" customHeight="false" outlineLevel="0" collapsed="false">
      <c r="D1367" s="228"/>
    </row>
    <row r="1368" customFormat="false" ht="12.8" hidden="false" customHeight="false" outlineLevel="0" collapsed="false">
      <c r="D1368" s="228"/>
    </row>
    <row r="1369" customFormat="false" ht="12.8" hidden="false" customHeight="false" outlineLevel="0" collapsed="false">
      <c r="D1369" s="228"/>
    </row>
    <row r="1370" customFormat="false" ht="12.8" hidden="false" customHeight="false" outlineLevel="0" collapsed="false">
      <c r="D1370" s="228"/>
    </row>
    <row r="1371" customFormat="false" ht="12.8" hidden="false" customHeight="false" outlineLevel="0" collapsed="false">
      <c r="D1371" s="228"/>
    </row>
    <row r="1372" customFormat="false" ht="12.8" hidden="false" customHeight="false" outlineLevel="0" collapsed="false">
      <c r="D1372" s="228"/>
    </row>
    <row r="1373" customFormat="false" ht="12.8" hidden="false" customHeight="false" outlineLevel="0" collapsed="false">
      <c r="D1373" s="228"/>
    </row>
    <row r="1374" customFormat="false" ht="12.8" hidden="false" customHeight="false" outlineLevel="0" collapsed="false">
      <c r="D1374" s="228"/>
    </row>
    <row r="1375" customFormat="false" ht="12.8" hidden="false" customHeight="false" outlineLevel="0" collapsed="false">
      <c r="D1375" s="228"/>
    </row>
    <row r="1376" customFormat="false" ht="12.8" hidden="false" customHeight="false" outlineLevel="0" collapsed="false">
      <c r="D1376" s="228"/>
    </row>
    <row r="1377" customFormat="false" ht="12.8" hidden="false" customHeight="false" outlineLevel="0" collapsed="false">
      <c r="D1377" s="228"/>
    </row>
    <row r="1378" customFormat="false" ht="12.8" hidden="false" customHeight="false" outlineLevel="0" collapsed="false">
      <c r="D1378" s="228"/>
    </row>
    <row r="1379" customFormat="false" ht="12.8" hidden="false" customHeight="false" outlineLevel="0" collapsed="false">
      <c r="D1379" s="228"/>
    </row>
    <row r="1380" customFormat="false" ht="12.8" hidden="false" customHeight="false" outlineLevel="0" collapsed="false">
      <c r="D1380" s="228"/>
    </row>
    <row r="1381" customFormat="false" ht="12.8" hidden="false" customHeight="false" outlineLevel="0" collapsed="false">
      <c r="D1381" s="228"/>
    </row>
    <row r="1382" customFormat="false" ht="12.8" hidden="false" customHeight="false" outlineLevel="0" collapsed="false">
      <c r="D1382" s="228"/>
    </row>
    <row r="1383" customFormat="false" ht="12.8" hidden="false" customHeight="false" outlineLevel="0" collapsed="false">
      <c r="D1383" s="228"/>
    </row>
    <row r="1384" customFormat="false" ht="12.8" hidden="false" customHeight="false" outlineLevel="0" collapsed="false">
      <c r="D1384" s="228"/>
    </row>
    <row r="1385" customFormat="false" ht="12.8" hidden="false" customHeight="false" outlineLevel="0" collapsed="false">
      <c r="D1385" s="228"/>
    </row>
    <row r="1386" customFormat="false" ht="12.8" hidden="false" customHeight="false" outlineLevel="0" collapsed="false">
      <c r="D1386" s="228"/>
    </row>
    <row r="1387" customFormat="false" ht="12.8" hidden="false" customHeight="false" outlineLevel="0" collapsed="false">
      <c r="D1387" s="228"/>
    </row>
    <row r="1388" customFormat="false" ht="12.8" hidden="false" customHeight="false" outlineLevel="0" collapsed="false">
      <c r="D1388" s="228"/>
    </row>
    <row r="1389" customFormat="false" ht="12.8" hidden="false" customHeight="false" outlineLevel="0" collapsed="false">
      <c r="D1389" s="228"/>
    </row>
    <row r="1390" customFormat="false" ht="12.8" hidden="false" customHeight="false" outlineLevel="0" collapsed="false">
      <c r="D1390" s="228"/>
    </row>
    <row r="1391" customFormat="false" ht="12.8" hidden="false" customHeight="false" outlineLevel="0" collapsed="false">
      <c r="D1391" s="228"/>
    </row>
    <row r="1392" customFormat="false" ht="12.8" hidden="false" customHeight="false" outlineLevel="0" collapsed="false">
      <c r="D1392" s="228"/>
    </row>
    <row r="1393" customFormat="false" ht="12.8" hidden="false" customHeight="false" outlineLevel="0" collapsed="false">
      <c r="D1393" s="228"/>
    </row>
    <row r="1394" customFormat="false" ht="12.8" hidden="false" customHeight="false" outlineLevel="0" collapsed="false">
      <c r="D1394" s="228"/>
    </row>
    <row r="1395" customFormat="false" ht="12.8" hidden="false" customHeight="false" outlineLevel="0" collapsed="false">
      <c r="D1395" s="228"/>
    </row>
    <row r="1396" customFormat="false" ht="12.8" hidden="false" customHeight="false" outlineLevel="0" collapsed="false">
      <c r="D1396" s="228"/>
    </row>
    <row r="1397" customFormat="false" ht="12.8" hidden="false" customHeight="false" outlineLevel="0" collapsed="false">
      <c r="D1397" s="228"/>
    </row>
    <row r="1398" customFormat="false" ht="12.8" hidden="false" customHeight="false" outlineLevel="0" collapsed="false">
      <c r="D1398" s="228"/>
    </row>
    <row r="1399" customFormat="false" ht="12.8" hidden="false" customHeight="false" outlineLevel="0" collapsed="false">
      <c r="D1399" s="228"/>
    </row>
    <row r="1400" customFormat="false" ht="12.8" hidden="false" customHeight="false" outlineLevel="0" collapsed="false">
      <c r="D1400" s="228"/>
    </row>
    <row r="1401" customFormat="false" ht="12.8" hidden="false" customHeight="false" outlineLevel="0" collapsed="false">
      <c r="D1401" s="228"/>
    </row>
    <row r="1402" customFormat="false" ht="12.8" hidden="false" customHeight="false" outlineLevel="0" collapsed="false">
      <c r="D1402" s="228"/>
    </row>
    <row r="1403" customFormat="false" ht="12.8" hidden="false" customHeight="false" outlineLevel="0" collapsed="false">
      <c r="D1403" s="228"/>
    </row>
    <row r="1404" customFormat="false" ht="12.8" hidden="false" customHeight="false" outlineLevel="0" collapsed="false">
      <c r="D1404" s="228"/>
    </row>
    <row r="1405" customFormat="false" ht="12.8" hidden="false" customHeight="false" outlineLevel="0" collapsed="false">
      <c r="D1405" s="228"/>
    </row>
    <row r="1406" customFormat="false" ht="12.8" hidden="false" customHeight="false" outlineLevel="0" collapsed="false">
      <c r="D1406" s="228"/>
    </row>
    <row r="1407" customFormat="false" ht="12.8" hidden="false" customHeight="false" outlineLevel="0" collapsed="false">
      <c r="D1407" s="228"/>
    </row>
    <row r="1408" customFormat="false" ht="12.8" hidden="false" customHeight="false" outlineLevel="0" collapsed="false">
      <c r="D1408" s="228"/>
    </row>
    <row r="1409" customFormat="false" ht="12.8" hidden="false" customHeight="false" outlineLevel="0" collapsed="false">
      <c r="D1409" s="228"/>
    </row>
    <row r="1410" customFormat="false" ht="12.8" hidden="false" customHeight="false" outlineLevel="0" collapsed="false">
      <c r="D1410" s="228"/>
    </row>
    <row r="1411" customFormat="false" ht="12.8" hidden="false" customHeight="false" outlineLevel="0" collapsed="false">
      <c r="D1411" s="228"/>
    </row>
    <row r="1412" customFormat="false" ht="12.8" hidden="false" customHeight="false" outlineLevel="0" collapsed="false">
      <c r="D1412" s="228"/>
    </row>
    <row r="1413" customFormat="false" ht="12.8" hidden="false" customHeight="false" outlineLevel="0" collapsed="false">
      <c r="D1413" s="228"/>
    </row>
    <row r="1414" customFormat="false" ht="12.8" hidden="false" customHeight="false" outlineLevel="0" collapsed="false">
      <c r="D1414" s="228"/>
    </row>
    <row r="1415" customFormat="false" ht="12.8" hidden="false" customHeight="false" outlineLevel="0" collapsed="false">
      <c r="D1415" s="228"/>
    </row>
    <row r="1416" customFormat="false" ht="12.8" hidden="false" customHeight="false" outlineLevel="0" collapsed="false">
      <c r="D1416" s="228"/>
    </row>
    <row r="1417" customFormat="false" ht="12.8" hidden="false" customHeight="false" outlineLevel="0" collapsed="false">
      <c r="D1417" s="228"/>
    </row>
    <row r="1418" customFormat="false" ht="12.8" hidden="false" customHeight="false" outlineLevel="0" collapsed="false">
      <c r="D1418" s="228"/>
    </row>
    <row r="1419" customFormat="false" ht="12.8" hidden="false" customHeight="false" outlineLevel="0" collapsed="false">
      <c r="D1419" s="228"/>
    </row>
    <row r="1420" customFormat="false" ht="12.8" hidden="false" customHeight="false" outlineLevel="0" collapsed="false">
      <c r="D1420" s="228"/>
    </row>
    <row r="1421" customFormat="false" ht="12.8" hidden="false" customHeight="false" outlineLevel="0" collapsed="false">
      <c r="D1421" s="228"/>
    </row>
    <row r="1422" customFormat="false" ht="12.8" hidden="false" customHeight="false" outlineLevel="0" collapsed="false">
      <c r="D1422" s="228"/>
    </row>
    <row r="1423" customFormat="false" ht="12.8" hidden="false" customHeight="false" outlineLevel="0" collapsed="false">
      <c r="D1423" s="228"/>
    </row>
    <row r="1424" customFormat="false" ht="12.8" hidden="false" customHeight="false" outlineLevel="0" collapsed="false">
      <c r="D1424" s="228"/>
    </row>
    <row r="1425" customFormat="false" ht="12.8" hidden="false" customHeight="false" outlineLevel="0" collapsed="false">
      <c r="D1425" s="228"/>
    </row>
    <row r="1426" customFormat="false" ht="12.8" hidden="false" customHeight="false" outlineLevel="0" collapsed="false">
      <c r="D1426" s="228"/>
    </row>
    <row r="1427" customFormat="false" ht="12.8" hidden="false" customHeight="false" outlineLevel="0" collapsed="false">
      <c r="D1427" s="228"/>
    </row>
    <row r="1428" customFormat="false" ht="12.8" hidden="false" customHeight="false" outlineLevel="0" collapsed="false">
      <c r="D1428" s="228"/>
    </row>
    <row r="1429" customFormat="false" ht="12.8" hidden="false" customHeight="false" outlineLevel="0" collapsed="false">
      <c r="D1429" s="228"/>
    </row>
    <row r="1430" customFormat="false" ht="12.8" hidden="false" customHeight="false" outlineLevel="0" collapsed="false">
      <c r="D1430" s="228"/>
    </row>
    <row r="1431" customFormat="false" ht="12.8" hidden="false" customHeight="false" outlineLevel="0" collapsed="false">
      <c r="D1431" s="228"/>
    </row>
    <row r="1432" customFormat="false" ht="12.8" hidden="false" customHeight="false" outlineLevel="0" collapsed="false">
      <c r="D1432" s="228"/>
    </row>
    <row r="1433" customFormat="false" ht="12.8" hidden="false" customHeight="false" outlineLevel="0" collapsed="false">
      <c r="D1433" s="228"/>
    </row>
    <row r="1434" customFormat="false" ht="12.8" hidden="false" customHeight="false" outlineLevel="0" collapsed="false">
      <c r="D1434" s="228"/>
    </row>
    <row r="1435" customFormat="false" ht="12.8" hidden="false" customHeight="false" outlineLevel="0" collapsed="false">
      <c r="D1435" s="228"/>
    </row>
    <row r="1436" customFormat="false" ht="12.8" hidden="false" customHeight="false" outlineLevel="0" collapsed="false">
      <c r="D1436" s="228"/>
    </row>
    <row r="1437" customFormat="false" ht="12.8" hidden="false" customHeight="false" outlineLevel="0" collapsed="false">
      <c r="D1437" s="228"/>
    </row>
    <row r="1438" customFormat="false" ht="12.8" hidden="false" customHeight="false" outlineLevel="0" collapsed="false">
      <c r="D1438" s="228"/>
    </row>
    <row r="1439" customFormat="false" ht="12.8" hidden="false" customHeight="false" outlineLevel="0" collapsed="false">
      <c r="D1439" s="228"/>
    </row>
    <row r="1440" customFormat="false" ht="12.8" hidden="false" customHeight="false" outlineLevel="0" collapsed="false">
      <c r="D1440" s="228"/>
    </row>
    <row r="1441" customFormat="false" ht="12.8" hidden="false" customHeight="false" outlineLevel="0" collapsed="false">
      <c r="D1441" s="228"/>
    </row>
    <row r="1442" customFormat="false" ht="12.8" hidden="false" customHeight="false" outlineLevel="0" collapsed="false">
      <c r="D1442" s="228"/>
    </row>
    <row r="1443" customFormat="false" ht="12.8" hidden="false" customHeight="false" outlineLevel="0" collapsed="false">
      <c r="D1443" s="228"/>
    </row>
    <row r="1444" customFormat="false" ht="12.8" hidden="false" customHeight="false" outlineLevel="0" collapsed="false">
      <c r="D1444" s="228"/>
    </row>
    <row r="1445" customFormat="false" ht="12.8" hidden="false" customHeight="false" outlineLevel="0" collapsed="false">
      <c r="D1445" s="228"/>
    </row>
    <row r="1446" customFormat="false" ht="12.8" hidden="false" customHeight="false" outlineLevel="0" collapsed="false">
      <c r="D1446" s="228"/>
    </row>
    <row r="1447" customFormat="false" ht="12.8" hidden="false" customHeight="false" outlineLevel="0" collapsed="false">
      <c r="D1447" s="228"/>
    </row>
    <row r="1448" customFormat="false" ht="12.8" hidden="false" customHeight="false" outlineLevel="0" collapsed="false">
      <c r="D1448" s="228"/>
    </row>
    <row r="1449" customFormat="false" ht="12.8" hidden="false" customHeight="false" outlineLevel="0" collapsed="false">
      <c r="D1449" s="228"/>
    </row>
    <row r="1450" customFormat="false" ht="12.8" hidden="false" customHeight="false" outlineLevel="0" collapsed="false">
      <c r="D1450" s="228"/>
    </row>
    <row r="1451" customFormat="false" ht="12.8" hidden="false" customHeight="false" outlineLevel="0" collapsed="false">
      <c r="D1451" s="228"/>
    </row>
    <row r="1452" customFormat="false" ht="12.8" hidden="false" customHeight="false" outlineLevel="0" collapsed="false">
      <c r="D1452" s="228"/>
    </row>
    <row r="1453" customFormat="false" ht="12.8" hidden="false" customHeight="false" outlineLevel="0" collapsed="false">
      <c r="D1453" s="228"/>
    </row>
    <row r="1454" customFormat="false" ht="12.8" hidden="false" customHeight="false" outlineLevel="0" collapsed="false">
      <c r="D1454" s="228"/>
    </row>
    <row r="1455" customFormat="false" ht="12.8" hidden="false" customHeight="false" outlineLevel="0" collapsed="false">
      <c r="D1455" s="228"/>
    </row>
    <row r="1456" customFormat="false" ht="12.8" hidden="false" customHeight="false" outlineLevel="0" collapsed="false">
      <c r="D1456" s="228"/>
    </row>
    <row r="1457" customFormat="false" ht="12.8" hidden="false" customHeight="false" outlineLevel="0" collapsed="false">
      <c r="D1457" s="228"/>
    </row>
    <row r="1458" customFormat="false" ht="12.8" hidden="false" customHeight="false" outlineLevel="0" collapsed="false">
      <c r="D1458" s="228"/>
    </row>
    <row r="1459" customFormat="false" ht="12.8" hidden="false" customHeight="false" outlineLevel="0" collapsed="false">
      <c r="D1459" s="228"/>
    </row>
    <row r="1460" customFormat="false" ht="12.8" hidden="false" customHeight="false" outlineLevel="0" collapsed="false">
      <c r="D1460" s="228"/>
    </row>
    <row r="1461" customFormat="false" ht="12.8" hidden="false" customHeight="false" outlineLevel="0" collapsed="false">
      <c r="D1461" s="228"/>
    </row>
    <row r="1462" customFormat="false" ht="12.8" hidden="false" customHeight="false" outlineLevel="0" collapsed="false">
      <c r="D1462" s="228"/>
    </row>
    <row r="1463" customFormat="false" ht="12.8" hidden="false" customHeight="false" outlineLevel="0" collapsed="false">
      <c r="D1463" s="228"/>
    </row>
    <row r="1464" customFormat="false" ht="12.8" hidden="false" customHeight="false" outlineLevel="0" collapsed="false">
      <c r="D1464" s="228"/>
    </row>
    <row r="1465" customFormat="false" ht="12.8" hidden="false" customHeight="false" outlineLevel="0" collapsed="false">
      <c r="D1465" s="228"/>
    </row>
    <row r="1466" customFormat="false" ht="12.8" hidden="false" customHeight="false" outlineLevel="0" collapsed="false">
      <c r="D1466" s="228"/>
    </row>
    <row r="1467" customFormat="false" ht="12.8" hidden="false" customHeight="false" outlineLevel="0" collapsed="false">
      <c r="D1467" s="228"/>
    </row>
    <row r="1468" customFormat="false" ht="12.8" hidden="false" customHeight="false" outlineLevel="0" collapsed="false">
      <c r="D1468" s="228"/>
    </row>
    <row r="1469" customFormat="false" ht="12.8" hidden="false" customHeight="false" outlineLevel="0" collapsed="false">
      <c r="D1469" s="228"/>
    </row>
    <row r="1470" customFormat="false" ht="12.8" hidden="false" customHeight="false" outlineLevel="0" collapsed="false">
      <c r="D1470" s="228"/>
    </row>
    <row r="1471" customFormat="false" ht="12.8" hidden="false" customHeight="false" outlineLevel="0" collapsed="false">
      <c r="D1471" s="228"/>
    </row>
    <row r="1472" customFormat="false" ht="12.8" hidden="false" customHeight="false" outlineLevel="0" collapsed="false">
      <c r="D1472" s="228"/>
    </row>
    <row r="1473" customFormat="false" ht="12.8" hidden="false" customHeight="false" outlineLevel="0" collapsed="false">
      <c r="D1473" s="228"/>
    </row>
    <row r="1474" customFormat="false" ht="12.8" hidden="false" customHeight="false" outlineLevel="0" collapsed="false">
      <c r="D1474" s="228"/>
    </row>
    <row r="1475" customFormat="false" ht="12.8" hidden="false" customHeight="false" outlineLevel="0" collapsed="false">
      <c r="D1475" s="228"/>
    </row>
    <row r="1476" customFormat="false" ht="12.8" hidden="false" customHeight="false" outlineLevel="0" collapsed="false">
      <c r="D1476" s="228"/>
    </row>
    <row r="1477" customFormat="false" ht="12.8" hidden="false" customHeight="false" outlineLevel="0" collapsed="false">
      <c r="D1477" s="228"/>
    </row>
    <row r="1478" customFormat="false" ht="12.8" hidden="false" customHeight="false" outlineLevel="0" collapsed="false">
      <c r="D1478" s="228"/>
    </row>
    <row r="1479" customFormat="false" ht="12.8" hidden="false" customHeight="false" outlineLevel="0" collapsed="false">
      <c r="D1479" s="228"/>
    </row>
    <row r="1480" customFormat="false" ht="12.8" hidden="false" customHeight="false" outlineLevel="0" collapsed="false">
      <c r="D1480" s="228"/>
    </row>
    <row r="1481" customFormat="false" ht="12.8" hidden="false" customHeight="false" outlineLevel="0" collapsed="false">
      <c r="D1481" s="228"/>
    </row>
    <row r="1482" customFormat="false" ht="12.8" hidden="false" customHeight="false" outlineLevel="0" collapsed="false">
      <c r="D1482" s="228"/>
    </row>
    <row r="1483" customFormat="false" ht="12.8" hidden="false" customHeight="false" outlineLevel="0" collapsed="false">
      <c r="D1483" s="228"/>
    </row>
    <row r="1484" customFormat="false" ht="12.8" hidden="false" customHeight="false" outlineLevel="0" collapsed="false">
      <c r="D1484" s="228"/>
    </row>
    <row r="1485" customFormat="false" ht="12.8" hidden="false" customHeight="false" outlineLevel="0" collapsed="false">
      <c r="D1485" s="228"/>
    </row>
    <row r="1486" customFormat="false" ht="12.8" hidden="false" customHeight="false" outlineLevel="0" collapsed="false">
      <c r="D1486" s="228"/>
    </row>
    <row r="1487" customFormat="false" ht="12.8" hidden="false" customHeight="false" outlineLevel="0" collapsed="false">
      <c r="D1487" s="228"/>
    </row>
    <row r="1488" customFormat="false" ht="12.8" hidden="false" customHeight="false" outlineLevel="0" collapsed="false">
      <c r="D1488" s="228"/>
    </row>
    <row r="1489" customFormat="false" ht="12.8" hidden="false" customHeight="false" outlineLevel="0" collapsed="false">
      <c r="D1489" s="228"/>
    </row>
    <row r="1490" customFormat="false" ht="12.8" hidden="false" customHeight="false" outlineLevel="0" collapsed="false">
      <c r="D1490" s="228"/>
    </row>
    <row r="1491" customFormat="false" ht="12.8" hidden="false" customHeight="false" outlineLevel="0" collapsed="false">
      <c r="D1491" s="228"/>
    </row>
    <row r="1492" customFormat="false" ht="12.8" hidden="false" customHeight="false" outlineLevel="0" collapsed="false">
      <c r="D1492" s="228"/>
    </row>
    <row r="1493" customFormat="false" ht="12.8" hidden="false" customHeight="false" outlineLevel="0" collapsed="false">
      <c r="D1493" s="228"/>
    </row>
    <row r="1494" customFormat="false" ht="12.8" hidden="false" customHeight="false" outlineLevel="0" collapsed="false">
      <c r="D1494" s="228"/>
    </row>
    <row r="1495" customFormat="false" ht="12.8" hidden="false" customHeight="false" outlineLevel="0" collapsed="false">
      <c r="D1495" s="228"/>
    </row>
    <row r="1496" customFormat="false" ht="12.8" hidden="false" customHeight="false" outlineLevel="0" collapsed="false">
      <c r="D1496" s="228"/>
    </row>
    <row r="1497" customFormat="false" ht="12.8" hidden="false" customHeight="false" outlineLevel="0" collapsed="false">
      <c r="D1497" s="228"/>
    </row>
    <row r="1498" customFormat="false" ht="12.8" hidden="false" customHeight="false" outlineLevel="0" collapsed="false">
      <c r="D1498" s="228"/>
    </row>
    <row r="1499" customFormat="false" ht="12.8" hidden="false" customHeight="false" outlineLevel="0" collapsed="false">
      <c r="D1499" s="228"/>
    </row>
    <row r="1500" customFormat="false" ht="12.8" hidden="false" customHeight="false" outlineLevel="0" collapsed="false">
      <c r="D1500" s="228"/>
    </row>
    <row r="1501" customFormat="false" ht="12.8" hidden="false" customHeight="false" outlineLevel="0" collapsed="false">
      <c r="D1501" s="228"/>
    </row>
    <row r="1502" customFormat="false" ht="12.8" hidden="false" customHeight="false" outlineLevel="0" collapsed="false">
      <c r="D1502" s="228"/>
    </row>
    <row r="1503" customFormat="false" ht="12.8" hidden="false" customHeight="false" outlineLevel="0" collapsed="false">
      <c r="D1503" s="228"/>
    </row>
    <row r="1504" customFormat="false" ht="12.8" hidden="false" customHeight="false" outlineLevel="0" collapsed="false">
      <c r="D1504" s="228"/>
    </row>
    <row r="1505" customFormat="false" ht="12.8" hidden="false" customHeight="false" outlineLevel="0" collapsed="false">
      <c r="D1505" s="228"/>
    </row>
    <row r="1506" customFormat="false" ht="12.8" hidden="false" customHeight="false" outlineLevel="0" collapsed="false">
      <c r="D1506" s="228"/>
    </row>
    <row r="1507" customFormat="false" ht="12.8" hidden="false" customHeight="false" outlineLevel="0" collapsed="false">
      <c r="D1507" s="228"/>
    </row>
    <row r="1508" customFormat="false" ht="12.8" hidden="false" customHeight="false" outlineLevel="0" collapsed="false">
      <c r="D1508" s="228"/>
    </row>
    <row r="1509" customFormat="false" ht="12.8" hidden="false" customHeight="false" outlineLevel="0" collapsed="false">
      <c r="D1509" s="228"/>
    </row>
    <row r="1510" customFormat="false" ht="12.8" hidden="false" customHeight="false" outlineLevel="0" collapsed="false">
      <c r="D1510" s="228"/>
    </row>
    <row r="1511" customFormat="false" ht="12.8" hidden="false" customHeight="false" outlineLevel="0" collapsed="false">
      <c r="D1511" s="228"/>
    </row>
    <row r="1512" customFormat="false" ht="12.8" hidden="false" customHeight="false" outlineLevel="0" collapsed="false">
      <c r="D1512" s="228"/>
    </row>
    <row r="1513" customFormat="false" ht="12.8" hidden="false" customHeight="false" outlineLevel="0" collapsed="false">
      <c r="D1513" s="228"/>
    </row>
    <row r="1514" customFormat="false" ht="12.8" hidden="false" customHeight="false" outlineLevel="0" collapsed="false">
      <c r="D1514" s="228"/>
    </row>
    <row r="1515" customFormat="false" ht="12.8" hidden="false" customHeight="false" outlineLevel="0" collapsed="false">
      <c r="D1515" s="228"/>
    </row>
    <row r="1516" customFormat="false" ht="12.8" hidden="false" customHeight="false" outlineLevel="0" collapsed="false">
      <c r="D1516" s="228"/>
    </row>
    <row r="1517" customFormat="false" ht="12.8" hidden="false" customHeight="false" outlineLevel="0" collapsed="false">
      <c r="D1517" s="228"/>
    </row>
    <row r="1518" customFormat="false" ht="12.8" hidden="false" customHeight="false" outlineLevel="0" collapsed="false">
      <c r="D1518" s="228"/>
    </row>
    <row r="1519" customFormat="false" ht="12.8" hidden="false" customHeight="false" outlineLevel="0" collapsed="false">
      <c r="D1519" s="228"/>
    </row>
    <row r="1520" customFormat="false" ht="12.8" hidden="false" customHeight="false" outlineLevel="0" collapsed="false">
      <c r="D1520" s="228"/>
    </row>
    <row r="1521" customFormat="false" ht="12.8" hidden="false" customHeight="false" outlineLevel="0" collapsed="false">
      <c r="D1521" s="228"/>
    </row>
    <row r="1522" customFormat="false" ht="12.8" hidden="false" customHeight="false" outlineLevel="0" collapsed="false">
      <c r="D1522" s="228"/>
    </row>
    <row r="1523" customFormat="false" ht="12.8" hidden="false" customHeight="false" outlineLevel="0" collapsed="false">
      <c r="D1523" s="228"/>
    </row>
    <row r="1524" customFormat="false" ht="12.8" hidden="false" customHeight="false" outlineLevel="0" collapsed="false">
      <c r="D1524" s="228"/>
    </row>
    <row r="1525" customFormat="false" ht="12.8" hidden="false" customHeight="false" outlineLevel="0" collapsed="false">
      <c r="D1525" s="228"/>
    </row>
    <row r="1526" customFormat="false" ht="12.8" hidden="false" customHeight="false" outlineLevel="0" collapsed="false">
      <c r="D1526" s="228"/>
    </row>
    <row r="1527" customFormat="false" ht="12.8" hidden="false" customHeight="false" outlineLevel="0" collapsed="false">
      <c r="D1527" s="228"/>
    </row>
    <row r="1528" customFormat="false" ht="12.8" hidden="false" customHeight="false" outlineLevel="0" collapsed="false">
      <c r="D1528" s="228"/>
    </row>
    <row r="1529" customFormat="false" ht="12.8" hidden="false" customHeight="false" outlineLevel="0" collapsed="false">
      <c r="D1529" s="228"/>
    </row>
    <row r="1530" customFormat="false" ht="12.8" hidden="false" customHeight="false" outlineLevel="0" collapsed="false">
      <c r="D1530" s="228"/>
    </row>
    <row r="1531" customFormat="false" ht="12.8" hidden="false" customHeight="false" outlineLevel="0" collapsed="false">
      <c r="D1531" s="228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LibreOffice/7.1.1.2$Windows_X86_64 LibreOffice_project/fe0b08f4af1bacafe4c7ecc87ce55bb426164676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Jiří Churý</dc:creator>
  <dc:description/>
  <dc:language>cs-CZ</dc:language>
  <cp:lastModifiedBy/>
  <cp:lastPrinted>2019-03-19T12:27:02Z</cp:lastPrinted>
  <dcterms:modified xsi:type="dcterms:W3CDTF">2021-04-15T14:05:34Z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