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O 11 - AREÁLOVÉ ROZVODY SLP" sheetId="1" state="visible" r:id="rId2"/>
    <sheet name="IO 17 - DEŠŤOVÁ KANALIZACE" sheetId="2" state="hidden" r:id="rId3"/>
  </sheets>
  <definedNames>
    <definedName function="false" hidden="false" localSheetId="0" name="_xlnm.Print_Area" vbProcedure="false">'IO 11 - AREÁLOVÉ ROZVODY SLP'!$C$4:$J$76;'IO 11 - AREÁLOVÉ ROZVODY SLP'!$C$82:$J$99;'IO 11 - AREÁLOVÉ ROZVODY SLP'!$C$105:$K$256</definedName>
    <definedName function="false" hidden="false" localSheetId="0" name="_xlnm.Print_Titles" vbProcedure="false">'IO 11 - AREÁLOVÉ ROZVODY SLP'!$117:$117</definedName>
    <definedName function="false" hidden="true" localSheetId="0" name="_xlnm._FilterDatabase" vbProcedure="false">'IO 11 - AREÁLOVÉ ROZVODY SLP'!$C$117:$K$256</definedName>
    <definedName function="false" hidden="false" localSheetId="1" name="_xlnm.Print_Area" vbProcedure="false">'IO 17 - DEŠŤOVÁ KANALIZACE'!$C$4:$J$76;'IO 17 - DEŠŤOVÁ KANALIZACE'!$C$82:$J$99;'IO 17 - DEŠŤOVÁ KANALIZACE'!$C$105:$K$238</definedName>
    <definedName function="false" hidden="false" localSheetId="1" name="_xlnm.Print_Titles" vbProcedure="false">'IO 17 - DEŠŤOVÁ KANALIZACE'!$117:$117</definedName>
    <definedName function="false" hidden="true" localSheetId="1" name="_xlnm._FilterDatabase" vbProcedure="false">'IO 17 - DEŠŤOVÁ KANALIZACE'!$C$117:$K$238</definedName>
    <definedName function="false" hidden="false" localSheetId="0" name="Excel_BuiltIn_Print_Area" vbProcedure="false">('IO 11 - AREÁLOVÉ ROZVODY SLP'!$C$4:$J$76,'IO 11 - AREÁLOVÉ ROZVODY SLP'!$C$82:$J$99,'IO 11 - AREÁLOVÉ ROZVODY SLP'!$C$105:$K$256)</definedName>
    <definedName function="false" hidden="false" localSheetId="1" name="Excel_BuiltIn_Print_Area" vbProcedure="false">('IO 17 - DEŠŤOVÁ KANALIZACE'!$C$4:$J$76,'IO 17 - DEŠŤOVÁ KANALIZACE'!$C$82:$J$99,'IO 17 - DEŠŤOVÁ KANALIZACE'!$C$105:$K$238)</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<sst xmlns="http://schemas.openxmlformats.org/spreadsheetml/2006/main" count="2510" uniqueCount="448">
  <si>
    <t xml:space="preserve">{0fbc1ad7-60b0-4df4-8254-995a5e53b315}</t>
  </si>
  <si>
    <t xml:space="preserve">2</t>
  </si>
  <si>
    <t xml:space="preserve">KRYCÍ LIST SOUPISU PRACÍ</t>
  </si>
  <si>
    <t xml:space="preserve">v ---  níže se nacházejí doplnkové a pomocné údaje k sestavám  --- v</t>
  </si>
  <si>
    <t xml:space="preserve">False</t>
  </si>
  <si>
    <t xml:space="preserve">Stavba:</t>
  </si>
  <si>
    <t xml:space="preserve">Objekt:</t>
  </si>
  <si>
    <t xml:space="preserve">IO 11 - AREÁLOVÉ ROZVODY SLP</t>
  </si>
  <si>
    <t xml:space="preserve">KSO:</t>
  </si>
  <si>
    <t xml:space="preserve">828 89</t>
  </si>
  <si>
    <t xml:space="preserve">CC-CZ:</t>
  </si>
  <si>
    <t xml:space="preserve">Místo:</t>
  </si>
  <si>
    <t xml:space="preserve">LUHAČOVICE</t>
  </si>
  <si>
    <t xml:space="preserve">Datum:</t>
  </si>
  <si>
    <t xml:space="preserve">Zadavatel:</t>
  </si>
  <si>
    <t xml:space="preserve">IČ:</t>
  </si>
  <si>
    <t xml:space="preserve">LÁZNĚ LUHAČOVICE a.s.</t>
  </si>
  <si>
    <t xml:space="preserve">DIČ:</t>
  </si>
  <si>
    <t xml:space="preserve">Uchazeč:</t>
  </si>
  <si>
    <t xml:space="preserve">Projektant:</t>
  </si>
  <si>
    <t xml:space="preserve">ing. Petr Všetečka, autorizovaný architekt, Brno</t>
  </si>
  <si>
    <t xml:space="preserve">Zpracovatel:</t>
  </si>
  <si>
    <t xml:space="preserve">Poznámka:</t>
  </si>
  <si>
    <t xml:space="preserve">"Tento výkaz výměr slouží pro stanovení rozsahu dané instalace pro účely DPS. Pro zpracování tohoto výkazu výměr, který je součástí kopletu dokumentace pro provádění stavby, použil zadavatel kromě základní technické specifikace i název konkrétního výrobku či materiálu tak, aby co nejpřesněji a co možná nejjednodušším způsobem specifikoval popis technických parametrů a způsobu řešení. K tomuto účelu užívá popis standard a obchodní název nebo formulaci např. a obchodní název. I v jiných případech, kde je uveden konkrétní název je třeba chápat tuto skutečnost jako popis standardu a technického řešení. Takto označené výrobky či materiály je při zpracování nabídky možné nahradit kvalitativně shodným nebo lepším ekvivalentem (výrobky či materiály se všemi parametry technické specifikace shodnými nebo vyššími než výrobky či materiály specifikované s použitím obchodního názvu).   Pozn. výše uvedené ustanovení platí rovněž pro ostatní části dokumentace (textová a výkresová část).  Každá položka obsahuje dodávku materiálu včetně montáže a zapojení."  TENTO VÝKAZ VÝMĚR OBSAHUJE SOUPIS POLOŽEK. ÚPLNÁ DOKUMENTACE TĚCHTO POLOŽEK JE PAK OBSAHEM PROJEKTOVÉ DOKUMENTACE, KTERÁ JE NEDÍLNOU SOUČÁSTÍ VÝKAZU VÝMĚR, A TO VE SVÉ TEXTOVÉ I GRAFICKÉ ČÁSTI.</t>
  </si>
  <si>
    <t xml:space="preserve">Cena bez DPH</t>
  </si>
  <si>
    <t xml:space="preserve">Základ daně</t>
  </si>
  <si>
    <t xml:space="preserve">Sazba daně</t>
  </si>
  <si>
    <t xml:space="preserve">Výše daně</t>
  </si>
  <si>
    <t xml:space="preserve">DPH</t>
  </si>
  <si>
    <t xml:space="preserve">základní</t>
  </si>
  <si>
    <t xml:space="preserve">snížená</t>
  </si>
  <si>
    <t xml:space="preserve">zákl. přenesená</t>
  </si>
  <si>
    <t xml:space="preserve">sníž. přenesená</t>
  </si>
  <si>
    <t xml:space="preserve">nulová</t>
  </si>
  <si>
    <t xml:space="preserve">Cena s DPH</t>
  </si>
  <si>
    <t xml:space="preserve">v</t>
  </si>
  <si>
    <t xml:space="preserve">CZK</t>
  </si>
  <si>
    <t xml:space="preserve">Projektant</t>
  </si>
  <si>
    <t xml:space="preserve">Zpracovatel</t>
  </si>
  <si>
    <t xml:space="preserve">Datum a podpis:</t>
  </si>
  <si>
    <t xml:space="preserve">Razítko</t>
  </si>
  <si>
    <t xml:space="preserve">Objednavatel</t>
  </si>
  <si>
    <t xml:space="preserve">Uchazeč</t>
  </si>
  <si>
    <t xml:space="preserve">REKAPITULACE ČLENĚNÍ SOUPISU PRACÍ</t>
  </si>
  <si>
    <t xml:space="preserve">Kód dílu - Popis</t>
  </si>
  <si>
    <t xml:space="preserve">Cena celkem [CZK]</t>
  </si>
  <si>
    <t xml:space="preserve">Náklady ze soupisu prací</t>
  </si>
  <si>
    <t xml:space="preserve">-1</t>
  </si>
  <si>
    <t xml:space="preserve">D1 - IO-11 - technologie</t>
  </si>
  <si>
    <t xml:space="preserve">D2 - Související práce a činnosti</t>
  </si>
  <si>
    <t xml:space="preserve">SOUPIS PRACÍ</t>
  </si>
  <si>
    <t xml:space="preserve">PČ</t>
  </si>
  <si>
    <t xml:space="preserve">Typ</t>
  </si>
  <si>
    <t xml:space="preserve">Kód</t>
  </si>
  <si>
    <t xml:space="preserve">Popis</t>
  </si>
  <si>
    <t xml:space="preserve">MJ</t>
  </si>
  <si>
    <t xml:space="preserve">Množství</t>
  </si>
  <si>
    <t xml:space="preserve">J.cena [CZK]</t>
  </si>
  <si>
    <t xml:space="preserve">Cenová soustava</t>
  </si>
  <si>
    <t xml:space="preserve">J. Nh [h]</t>
  </si>
  <si>
    <t xml:space="preserve">Nh celkem [h]</t>
  </si>
  <si>
    <t xml:space="preserve">J. hmotnost [t]</t>
  </si>
  <si>
    <t xml:space="preserve">Hmotnost celkem [t]</t>
  </si>
  <si>
    <t xml:space="preserve">J. suť [t]</t>
  </si>
  <si>
    <t xml:space="preserve">Suť Celkem [t]</t>
  </si>
  <si>
    <t xml:space="preserve">Náklady soupisu celkem</t>
  </si>
  <si>
    <t xml:space="preserve">D</t>
  </si>
  <si>
    <t xml:space="preserve">D1</t>
  </si>
  <si>
    <t xml:space="preserve">IO-11 - technologie</t>
  </si>
  <si>
    <t xml:space="preserve">1</t>
  </si>
  <si>
    <t xml:space="preserve">0</t>
  </si>
  <si>
    <t xml:space="preserve">ROZPOCET</t>
  </si>
  <si>
    <t xml:space="preserve">M</t>
  </si>
  <si>
    <t xml:space="preserve">3541101001</t>
  </si>
  <si>
    <t xml:space="preserve">Výkop kabelové trasy nezapažený šířka cca.400mm a hloubka cca.720mm, kompletní, vybudování kabelového lože dle ČSN332000-5-52, instalace ochranné fólie, zasypání výkopu, zhutnění a uvedení do původního stavu, odvoz zeminy do 500m pro zpětné použití. Výkop</t>
  </si>
  <si>
    <t xml:space="preserve">m</t>
  </si>
  <si>
    <t xml:space="preserve">vlastní</t>
  </si>
  <si>
    <t xml:space="preserve">8</t>
  </si>
  <si>
    <t xml:space="preserve">4</t>
  </si>
  <si>
    <t xml:space="preserve">PP</t>
  </si>
  <si>
    <t xml:space="preserve">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</si>
  <si>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 xml:space="preserve">K</t>
  </si>
  <si>
    <t xml:space="preserve">4601101001</t>
  </si>
  <si>
    <t xml:space="preserve">Instalace - Kompletní výkop kabelové trasy nezapažený šířka cca.400mm a hloubka cca.720mm, vybudování kabelového lože dle ČSN332000-5-52, instalace ochranné fólie, zasypání výkopu, zhutnění a uvedení do původního stavu, odvoz zeminy do 500m pro zpětné pou</t>
  </si>
  <si>
    <t xml:space="preserve">Instalace - Kompletní výkop kabelové trasy nezapažený šířka cca.400mm a hloubka cca.720mm,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</si>
  <si>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 xml:space="preserve">3</t>
  </si>
  <si>
    <t xml:space="preserve">3541101002</t>
  </si>
  <si>
    <t xml:space="preserve">Řezání vozovky, kompletní výkop kabelové trasy šířka cca.400mm a hloubka cca.1100mm, vybudování lože pro chráničky dle ČSN332000-5-52, instalace ochranné fólie, zasypání výkopu, zhutnění a uvedení do původního stavu, odvoz sutě do 8km. Rozměry výkopu budo</t>
  </si>
  <si>
    <t xml:space="preserve">6</t>
  </si>
  <si>
    <t xml:space="preserve">Řezání vozovky, kompletní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</si>
  <si>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 xml:space="preserve">4601101002</t>
  </si>
  <si>
    <t xml:space="preserve">Instalace - Řezání vozovky, výkop kabelové trasy šířka cca.400mm a hloubka cca.1100mm, vybudování lože pro chráničky dle ČSN332000-5-52, instalace ochranné fólie, zasypání výkopu, zhutnění a uvedení do původního stavu, odvoz sutě do 8km. Rozměry výkopu bu</t>
  </si>
  <si>
    <t xml:space="preserve">Instalace - Řezání vozovky,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</si>
  <si>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 xml:space="preserve">5</t>
  </si>
  <si>
    <t xml:space="preserve">3541101003</t>
  </si>
  <si>
    <t xml:space="preserve">Přístupová kabelová komora s víkem, orientační rozměr 715x715x1050mm, kompletní sestava, určena pro doplnění přístupových bodů v budované podzemní infrastruktuře kabelových rozvodů, tělo komory polyethylen a HDPE odolný proti UV záření a vhodný pro přímé</t>
  </si>
  <si>
    <t xml:space="preserve">ks</t>
  </si>
  <si>
    <t xml:space="preserve">10</t>
  </si>
  <si>
    <t xml:space="preserve">Přístupová kabelová komora s víkem, orientační rozměr 715x715x1050mm, kompletní sestava, určena pro doplnění přístupových bodů v budované podzemní infrastruktuře kabelových rozvodů, tělo komory polyethylen a HDPE odolný proti UV záření a vhodný pro přímé uložení v zemi. Zatížitelnost komory B125 dle ČSN EN 124, pro zatížení 125 kN, tj.12,5t, včetně víka. Systém ukotvení a fixace kabelové komory v zemi, drenáž pro odvod vody z komory, materiál pro zásyp a zhutnění prostoru kolem komory, podkladová betonová deska a úprava komory pro zaústění zemních chrániček a kabelů do kabelové komory, a další součásti nutné pro úplnou montáž a sestavení prvku.</t>
  </si>
  <si>
    <t xml:space="preserve">4601101003</t>
  </si>
  <si>
    <t xml:space="preserve">Instalace - Přístupová kabelová komora s víkem, kompletní, včetně příslušenství, výkop a vybudování lože pro uložení kabelové komory včetně drenáže, ukotvení a fixace, obsyp komory a zhutnění, odvoz zbylé zeminy pro zpětné použití.</t>
  </si>
  <si>
    <t xml:space="preserve">12</t>
  </si>
  <si>
    <t xml:space="preserve">7</t>
  </si>
  <si>
    <t xml:space="preserve">3541101004</t>
  </si>
  <si>
    <t xml:space="preserve">Přístupová kabelová komora velká s víkem, orientační rozměr 1020x1020x1350mm, určena pro doplnění přístupových bodů v budované podzemní infrastruktuře kabelových rozvodů, tělo komory polyethylen a HDPE odolný proti UV záření a vhodný pro přímé uložení v z</t>
  </si>
  <si>
    <t xml:space="preserve">14</t>
  </si>
  <si>
    <t xml:space="preserve">Přístupová kabelová komora velká s víkem, orientační rozměr 1020x1020x1350mm, určena pro doplnění přístupových bodů v budované podzemní infrastruktuře kabelových rozvodů, tělo komory polyethylen a HDPE odolný proti UV záření a vhodný pro přímé uložení v zemi. Zatížitelnost komory B125 dle ČSN EN 124, pro zatížení 125 kN, tj.12,5t, včetně víka. Systém ukotvení a fixace kabelové komory v zemi, drenáž pro odvod vody z komory, materiál pro zásyp a zhutnění prostoru kolem komory, podkladová betonová deska a úprava komory pro zaústění zemních chrániček, multikanálů a kabelů do kabelové komory, a další součásti nutné pro úplnou montáž a sestavení prvku.</t>
  </si>
  <si>
    <t xml:space="preserve">4601101004</t>
  </si>
  <si>
    <t xml:space="preserve">Instalace - Přístupová kabelová komora velká s víkem, kompletní, včetně příslušenství, výkop a vybudování lože pro uložení kabelové komory včetně drenáže, ukotvení a fixace, obsyp komory a zhutnění, odvoz zbylé zeminy pro zpětné použití.</t>
  </si>
  <si>
    <t xml:space="preserve">16</t>
  </si>
  <si>
    <t xml:space="preserve">9</t>
  </si>
  <si>
    <t xml:space="preserve">3541101005</t>
  </si>
  <si>
    <t xml:space="preserve">Chránička korugovaná, orientační průměr 75mm, kompletní sestava, zemní kabelová korugovaná chránička HDPE je určena pro ochranu vedení kabelových rozvodů, ohebná. Určena pro ochranu kabelů v zemi. Materiál HDPE, odolný proti UV záření, vhodný pro přímé ul</t>
  </si>
  <si>
    <t xml:space="preserve">18</t>
  </si>
  <si>
    <t xml:space="preserve">Chránička korugovaná, orientační průměr 75mm, kompletní sestava, zemní kabelová korugovaná chránička HDPE je určena pro ochranu vedení kabelových rozvodů, ohebná. Určena pro ochranu kabelů v zemi. Materiál HDPE, odolný proti UV záření, vhodný pro přímé uložení v zemi. Včetně systému spojek a zaústění chráničky do kabelových šachet, a další součásti nutné pro úplnou montáž a sestavení prvku.</t>
  </si>
  <si>
    <t xml:space="preserve">2201101005</t>
  </si>
  <si>
    <t xml:space="preserve">Instalace chráničky, komplet, uložení chrániček do předem připraveného lože ve výkopu zemní kabelové trasy. Zafouknutí mikrotrubiček do chráničky pro mikrotrubičky a příprava pro instalaci kabelů do chráničky.</t>
  </si>
  <si>
    <t xml:space="preserve">20</t>
  </si>
  <si>
    <t xml:space="preserve">11</t>
  </si>
  <si>
    <t xml:space="preserve">3541101006</t>
  </si>
  <si>
    <t xml:space="preserve">Chránička HDPE, orientační průměr 40mm, kompletní sestava, zemní kabelová chránička HDPE je určena pro ochranu vedení kabelových rozvodů. Určena pro ochranu sdělovacích a optických kabelů. Materiál HDPE, odolný proti UV záření, vhodný pro přímé uložení v</t>
  </si>
  <si>
    <t xml:space="preserve">22</t>
  </si>
  <si>
    <t xml:space="preserve">Chránička HDPE, orientační průměr 40mm, kompletní sestava, zemní kabelová chránička HDPE je určena pro ochranu vedení kabelových rozvodů. Určena pro ochranu sdělovacích a optických kabelů. Materiál HDPE, odolný proti UV záření, vhodný pro přímé uložení v zemi. Včetně systému spojek a zaústění chráničky do kabelových šachet, a další součásti nutné pro úplnou montáž a sestavení prvku.</t>
  </si>
  <si>
    <t xml:space="preserve">2201101006</t>
  </si>
  <si>
    <t xml:space="preserve">24</t>
  </si>
  <si>
    <t xml:space="preserve">13</t>
  </si>
  <si>
    <t xml:space="preserve">3541101007</t>
  </si>
  <si>
    <t xml:space="preserve">Chránička HDPE s mikrotrubičkami, kompletní sestava, zemní kabelová chránička HDPE s mikrotrubičkami, určena pro ochranu sdělovacích a optických kabelů. Obsahuje mikrotrubičky určené pro zafouknutí kabelu. Materiál HDPE, odolný proti UV záření, vhodný pro</t>
  </si>
  <si>
    <t xml:space="preserve">26</t>
  </si>
  <si>
    <t xml:space="preserve">Chránička HDPE s mikrotrubičkami, kompletní sestava, zemní kabelová chránička HDPE s mikrotrubičkami, určena pro ochranu sdělovacích a optických kabelů. Obsahuje mikrotrubičky určené pro zafouknutí kabelu. Materiál HDPE, odolný proti UV záření, vhodný pro přímé uložení v zemi. Včetně systému spojek a zaústění chráničky do kabelových šachet, a další součásti nutné pro úplnou montáž a sestavení prvku.</t>
  </si>
  <si>
    <t xml:space="preserve">2201101007</t>
  </si>
  <si>
    <t xml:space="preserve">28</t>
  </si>
  <si>
    <t xml:space="preserve">15</t>
  </si>
  <si>
    <t xml:space="preserve">3541101008</t>
  </si>
  <si>
    <t xml:space="preserve">Kabelová chránička dělená, komplet, 160/110, pro ochranu stávajících kabelů</t>
  </si>
  <si>
    <t xml:space="preserve">30</t>
  </si>
  <si>
    <t xml:space="preserve">2201101008</t>
  </si>
  <si>
    <t xml:space="preserve">32</t>
  </si>
  <si>
    <t xml:space="preserve">17</t>
  </si>
  <si>
    <t xml:space="preserve">3541101009</t>
  </si>
  <si>
    <t xml:space="preserve">Chránička 110/94, komplet, zemní kabelová korugovaná chránička HDPE je určena pro ochranu vedení kabelových rozvodů, ohebná. Určena pro ochranu kabelů v zemi. Materiál HDPE, odolný proti UV záření, vhodný pro přímé uložení v zemi. Včetně systému spojek a</t>
  </si>
  <si>
    <t xml:space="preserve">34</t>
  </si>
  <si>
    <t xml:space="preserve">Chránička 110/94, komplet, zemní kabelová korugovaná chránička HDPE je určena pro ochranu vedení kabelových rozvodů, ohebná. Určena pro ochranu kabelů v zemi. Materiál HDPE, odolný proti UV záření, vhodný pro přímé uložení v zemi. Včetně systému spojek a zaústění chráničky do kabelových šachet, a další součásti nutné pro úplnou montáž a sestavení prvku.</t>
  </si>
  <si>
    <t xml:space="preserve">2201101009</t>
  </si>
  <si>
    <t xml:space="preserve">36</t>
  </si>
  <si>
    <t xml:space="preserve">19</t>
  </si>
  <si>
    <t xml:space="preserve">3541101010</t>
  </si>
  <si>
    <t xml:space="preserve">Obetonování chráničky v zemi, komplet doplňující ochrana chráničky pod vozovkou</t>
  </si>
  <si>
    <t xml:space="preserve">38</t>
  </si>
  <si>
    <t xml:space="preserve">2201101010</t>
  </si>
  <si>
    <t xml:space="preserve">Instalace obetonování chráničky, komplet.</t>
  </si>
  <si>
    <t xml:space="preserve">40</t>
  </si>
  <si>
    <t xml:space="preserve">21</t>
  </si>
  <si>
    <t xml:space="preserve">3541101011</t>
  </si>
  <si>
    <t xml:space="preserve">Prostup chráničky v zemi pod podlahou budovy</t>
  </si>
  <si>
    <t xml:space="preserve">42</t>
  </si>
  <si>
    <t xml:space="preserve">2201101011</t>
  </si>
  <si>
    <t xml:space="preserve">Instalace, komplet.</t>
  </si>
  <si>
    <t xml:space="preserve">44</t>
  </si>
  <si>
    <t xml:space="preserve">23</t>
  </si>
  <si>
    <t xml:space="preserve">3541101012</t>
  </si>
  <si>
    <t xml:space="preserve">Utěsnění zemního prostupu chráničky do budovy, kompletní sestava, ucpávka dle požadavku norem ČSN a vyhlášky 137/98 Sb. a norem ČSN pro utěsnění vstupu kabelové trasy do vnitř budovy.</t>
  </si>
  <si>
    <t xml:space="preserve">kpl</t>
  </si>
  <si>
    <t xml:space="preserve">46</t>
  </si>
  <si>
    <t xml:space="preserve">2201101012</t>
  </si>
  <si>
    <t xml:space="preserve">Instalace Utěsnění prostupu chráničky do budovy, komplet.</t>
  </si>
  <si>
    <t xml:space="preserve">48</t>
  </si>
  <si>
    <t xml:space="preserve">25</t>
  </si>
  <si>
    <t xml:space="preserve">3541101013</t>
  </si>
  <si>
    <t xml:space="preserve">Pískové lože, pro uložení volně ložených kabelů a kabelových chrániček v zemní kabelové trase.</t>
  </si>
  <si>
    <t xml:space="preserve">50</t>
  </si>
  <si>
    <t xml:space="preserve">4601101013</t>
  </si>
  <si>
    <t xml:space="preserve">Instalace - pískové lože, komplet.</t>
  </si>
  <si>
    <t xml:space="preserve">52</t>
  </si>
  <si>
    <t xml:space="preserve">27</t>
  </si>
  <si>
    <t xml:space="preserve">3541101014</t>
  </si>
  <si>
    <t xml:space="preserve">Ochranná fólie, barevná ochranná značící fólie do zemní kabelové trasy.</t>
  </si>
  <si>
    <t xml:space="preserve">54</t>
  </si>
  <si>
    <t xml:space="preserve">4601101014</t>
  </si>
  <si>
    <t xml:space="preserve">Instalace ochranné fólie</t>
  </si>
  <si>
    <t xml:space="preserve">56</t>
  </si>
  <si>
    <t xml:space="preserve">29</t>
  </si>
  <si>
    <t xml:space="preserve">3541101015</t>
  </si>
  <si>
    <t xml:space="preserve">Zaústění a zakončení chrániček, průchodky, ochrany, těsnění, zakončení chrániček, vedení kabelové trasy uvnitř přístupové komory.</t>
  </si>
  <si>
    <t xml:space="preserve">58</t>
  </si>
  <si>
    <t xml:space="preserve">4601101015</t>
  </si>
  <si>
    <t xml:space="preserve">Instalace zaústění a zakončení chrániček</t>
  </si>
  <si>
    <t xml:space="preserve">60</t>
  </si>
  <si>
    <t xml:space="preserve">31</t>
  </si>
  <si>
    <t xml:space="preserve">3541101016</t>
  </si>
  <si>
    <t xml:space="preserve">Příslušenství kabelových chrániček (spojky, distanční rozpěry atd.)</t>
  </si>
  <si>
    <t xml:space="preserve">62</t>
  </si>
  <si>
    <t xml:space="preserve">2201101016</t>
  </si>
  <si>
    <t xml:space="preserve">Instalace příslušenství chrániček</t>
  </si>
  <si>
    <t xml:space="preserve">64</t>
  </si>
  <si>
    <t xml:space="preserve">33</t>
  </si>
  <si>
    <t xml:space="preserve">3541101017</t>
  </si>
  <si>
    <t xml:space="preserve">Příslušenství kabelových chrániček s mikrotrubičkami pro zafukování optických kabelů (propojovací ohebné mikrotrubičky a těsnící spojky mikrotrubiček, utěsnění mikrotrubiček, tlaková zkouška těsnosti, spojky chráničky, distanční rozpěry chráničky atd.)</t>
  </si>
  <si>
    <t xml:space="preserve">66</t>
  </si>
  <si>
    <t xml:space="preserve">2201101017</t>
  </si>
  <si>
    <t xml:space="preserve">68</t>
  </si>
  <si>
    <t xml:space="preserve">35</t>
  </si>
  <si>
    <t xml:space="preserve">3541101018</t>
  </si>
  <si>
    <t xml:space="preserve">Geodetické zaměření a vytyčení kabelové trasy.</t>
  </si>
  <si>
    <t xml:space="preserve">70</t>
  </si>
  <si>
    <t xml:space="preserve">4601101018</t>
  </si>
  <si>
    <t xml:space="preserve">Instalace - Geodetické zaměření a vytyčení kabelové trasy</t>
  </si>
  <si>
    <t xml:space="preserve">72</t>
  </si>
  <si>
    <t xml:space="preserve">37</t>
  </si>
  <si>
    <t xml:space="preserve">3541101019</t>
  </si>
  <si>
    <t xml:space="preserve">Křížení s inženýrskými sítěmi, položka obsahuje práci spojenou s ošetřením křížení zemní kabelové trasy s IS dle požadavků správců IS, včetně nutných protlaků a přeložek vedení v kabelové trase.</t>
  </si>
  <si>
    <t xml:space="preserve">74</t>
  </si>
  <si>
    <t xml:space="preserve">4601101019</t>
  </si>
  <si>
    <t xml:space="preserve">Instalace - Křížení s inženýrskými sítěmi, položka obsahuje práci spojenou s ošetřením křížení zemní kabelové trasy s IS včetně jednání se správci sítí IS, nutné protlaky a přeložky vedení v kabelové trase.</t>
  </si>
  <si>
    <t xml:space="preserve">76</t>
  </si>
  <si>
    <t xml:space="preserve">39</t>
  </si>
  <si>
    <t xml:space="preserve">3541101020</t>
  </si>
  <si>
    <t xml:space="preserve">Geodetické zaměření a vytyčení kabelové trasy stávajících inženýrských sítí IS, dle požadavků správců IS.</t>
  </si>
  <si>
    <t xml:space="preserve">78</t>
  </si>
  <si>
    <t xml:space="preserve">4601101020</t>
  </si>
  <si>
    <t xml:space="preserve">80</t>
  </si>
  <si>
    <t xml:space="preserve">41</t>
  </si>
  <si>
    <t xml:space="preserve">3541101021</t>
  </si>
  <si>
    <t xml:space="preserve">Křížení s nezaměřenými inženýrskými sítěmi, komplet, položka obsahuje práci spojenou s ošetřením křížení zemní kabelové trasy, včetně nutných přeložek vedení v kabelové trase.</t>
  </si>
  <si>
    <t xml:space="preserve">82</t>
  </si>
  <si>
    <t xml:space="preserve">4601101021</t>
  </si>
  <si>
    <t xml:space="preserve">Instalace - Křížení s nezaměřenými inženýrskými sítěmi, komplet.</t>
  </si>
  <si>
    <t xml:space="preserve">84</t>
  </si>
  <si>
    <t xml:space="preserve">43</t>
  </si>
  <si>
    <t xml:space="preserve">3541101022</t>
  </si>
  <si>
    <t xml:space="preserve">Zaústění zemní kabelové trasy do stávající přístupové komory</t>
  </si>
  <si>
    <t xml:space="preserve">86</t>
  </si>
  <si>
    <t xml:space="preserve">4601101022</t>
  </si>
  <si>
    <t xml:space="preserve">Instalace zaústění zemní kabelové trasy do stávající přístupové komory</t>
  </si>
  <si>
    <t xml:space="preserve">88</t>
  </si>
  <si>
    <t xml:space="preserve">45</t>
  </si>
  <si>
    <t xml:space="preserve">3541101023</t>
  </si>
  <si>
    <t xml:space="preserve">Zemní kabelová spojka optiky, pro napojení na stávající optický kabel a odbočení optickým kabelem 8vláken, kompletní sestava včetně všeho příslušenství nutného pro úplnou funkčnost.</t>
  </si>
  <si>
    <t xml:space="preserve">90</t>
  </si>
  <si>
    <t xml:space="preserve">2201101023</t>
  </si>
  <si>
    <t xml:space="preserve">Instalace zemní kabelové spojky včetně příslušenství, napojení optických kabelů, zavaření všech optických vláken, ochrana vláken, měření funkčnosti optických svárů.</t>
  </si>
  <si>
    <t xml:space="preserve">92</t>
  </si>
  <si>
    <t xml:space="preserve">47</t>
  </si>
  <si>
    <t xml:space="preserve">3541101024</t>
  </si>
  <si>
    <t xml:space="preserve">Stavební přípomoc</t>
  </si>
  <si>
    <t xml:space="preserve">94</t>
  </si>
  <si>
    <t xml:space="preserve">4601101024</t>
  </si>
  <si>
    <t xml:space="preserve">Instalace - stavební přípomoc</t>
  </si>
  <si>
    <t xml:space="preserve">96</t>
  </si>
  <si>
    <t xml:space="preserve">49</t>
  </si>
  <si>
    <t xml:space="preserve">3541101025</t>
  </si>
  <si>
    <t xml:space="preserve">Identifikační marker, komplet.</t>
  </si>
  <si>
    <t xml:space="preserve">98</t>
  </si>
  <si>
    <t xml:space="preserve">4601101025</t>
  </si>
  <si>
    <t xml:space="preserve">Instalace - identifikační marker komplet</t>
  </si>
  <si>
    <t xml:space="preserve">100</t>
  </si>
  <si>
    <t xml:space="preserve">51</t>
  </si>
  <si>
    <t xml:space="preserve">3541101026</t>
  </si>
  <si>
    <t xml:space="preserve">Drobný instalační materiál</t>
  </si>
  <si>
    <t xml:space="preserve">102</t>
  </si>
  <si>
    <t xml:space="preserve">2201101026</t>
  </si>
  <si>
    <t xml:space="preserve">Instalace - drobný instalační materiál</t>
  </si>
  <si>
    <t xml:space="preserve">hod</t>
  </si>
  <si>
    <t xml:space="preserve">104</t>
  </si>
  <si>
    <t xml:space="preserve">D2</t>
  </si>
  <si>
    <t xml:space="preserve">Související práce a činnosti</t>
  </si>
  <si>
    <t xml:space="preserve">53</t>
  </si>
  <si>
    <t xml:space="preserve">220110201</t>
  </si>
  <si>
    <t xml:space="preserve">Koordinační jednání a jednání v rámci kontrolních dnů stavby</t>
  </si>
  <si>
    <t xml:space="preserve">106</t>
  </si>
  <si>
    <t xml:space="preserve">220110202</t>
  </si>
  <si>
    <t xml:space="preserve">Účast projektanta na jednáních a konzultace</t>
  </si>
  <si>
    <t xml:space="preserve">108</t>
  </si>
  <si>
    <t xml:space="preserve">55</t>
  </si>
  <si>
    <t xml:space="preserve">220110203</t>
  </si>
  <si>
    <t xml:space="preserve">Zpracování výrobní a dílenské dokumentace</t>
  </si>
  <si>
    <t xml:space="preserve">110</t>
  </si>
  <si>
    <t xml:space="preserve">220110204</t>
  </si>
  <si>
    <t xml:space="preserve">Kontrola a schválení výrobní a dílenské dokumentace generálním projektantem</t>
  </si>
  <si>
    <t xml:space="preserve">112</t>
  </si>
  <si>
    <t xml:space="preserve">57</t>
  </si>
  <si>
    <t xml:space="preserve">220110205</t>
  </si>
  <si>
    <t xml:space="preserve">Koordinace s ostatními profesemi</t>
  </si>
  <si>
    <t xml:space="preserve">114</t>
  </si>
  <si>
    <t xml:space="preserve">220110206</t>
  </si>
  <si>
    <t xml:space="preserve">Jednání se správci dotčených sítí v rámci přípravy výroby a realizace stavby</t>
  </si>
  <si>
    <t xml:space="preserve">116</t>
  </si>
  <si>
    <t xml:space="preserve">59</t>
  </si>
  <si>
    <t xml:space="preserve">220110207</t>
  </si>
  <si>
    <t xml:space="preserve">Uvedení do provozu</t>
  </si>
  <si>
    <t xml:space="preserve">118</t>
  </si>
  <si>
    <t xml:space="preserve">220110208</t>
  </si>
  <si>
    <t xml:space="preserve">Předání investorovi</t>
  </si>
  <si>
    <t xml:space="preserve">120</t>
  </si>
  <si>
    <t xml:space="preserve">61</t>
  </si>
  <si>
    <t xml:space="preserve">220110209</t>
  </si>
  <si>
    <t xml:space="preserve">Zafukování optiky</t>
  </si>
  <si>
    <t xml:space="preserve">122</t>
  </si>
  <si>
    <t xml:space="preserve">220110210</t>
  </si>
  <si>
    <t xml:space="preserve">Geodetické zaměření a vytyčení skutečného provedení zemní kabelové trasy</t>
  </si>
  <si>
    <t xml:space="preserve">124</t>
  </si>
  <si>
    <t xml:space="preserve">63</t>
  </si>
  <si>
    <t xml:space="preserve">220110211</t>
  </si>
  <si>
    <t xml:space="preserve">Dokumentace skutečného provedení</t>
  </si>
  <si>
    <t xml:space="preserve">126</t>
  </si>
  <si>
    <t xml:space="preserve">220110212</t>
  </si>
  <si>
    <t xml:space="preserve">Likvidace odpadů</t>
  </si>
  <si>
    <t xml:space="preserve">128</t>
  </si>
  <si>
    <t xml:space="preserve">65</t>
  </si>
  <si>
    <t xml:space="preserve">220110213</t>
  </si>
  <si>
    <t xml:space="preserve">Zajištění staveniště</t>
  </si>
  <si>
    <t xml:space="preserve">130</t>
  </si>
  <si>
    <t xml:space="preserve">220110214</t>
  </si>
  <si>
    <t xml:space="preserve">Požární ucpávky</t>
  </si>
  <si>
    <t xml:space="preserve">132</t>
  </si>
  <si>
    <t xml:space="preserve">67</t>
  </si>
  <si>
    <t xml:space="preserve">220110215</t>
  </si>
  <si>
    <t xml:space="preserve">Měření parametrů</t>
  </si>
  <si>
    <t xml:space="preserve">134</t>
  </si>
  <si>
    <t xml:space="preserve">220110216</t>
  </si>
  <si>
    <t xml:space="preserve">Ostatní více rozpočtové náklady (např. doprava, ubytování apod.)</t>
  </si>
  <si>
    <t xml:space="preserve">136</t>
  </si>
  <si>
    <t xml:space="preserve">{ef302041-f48c-4b66-b245-24074765dda2}</t>
  </si>
  <si>
    <t xml:space="preserve">IO 17 - DEŠŤOVÁ KANALIZACE</t>
  </si>
  <si>
    <t xml:space="preserve">827 29</t>
  </si>
  <si>
    <t xml:space="preserve">TENTO VÝKAZ VÝMĚR OBSAHUJE SOUPIS POLOŽEK. ÚPLNÁ DOKUMENTACE TĚCHTO POLOŽEK JE PAK OBSAHEM PROJEKTOVÉ DOKUMENTACE, KTERÁ JE NEDÍLNOU SOUČÁSTÍ VÝKAZU VÝMĚR, A TO VE SVÉ TEXTOVÉ I GRAFICKÉ ČÁSTI.</t>
  </si>
  <si>
    <t xml:space="preserve">721 - Kanalizace dešťová</t>
  </si>
  <si>
    <t xml:space="preserve">831 - Kanalizační přípojka (KD1)</t>
  </si>
  <si>
    <t xml:space="preserve">721</t>
  </si>
  <si>
    <t xml:space="preserve">Kanalizace dešťová</t>
  </si>
  <si>
    <t xml:space="preserve">132301111</t>
  </si>
  <si>
    <t xml:space="preserve">Hloubení rýh šířky do 100 cm v hor.3 a 4</t>
  </si>
  <si>
    <t xml:space="preserve">m3</t>
  </si>
  <si>
    <t xml:space="preserve">RTS 18/ II</t>
  </si>
  <si>
    <t xml:space="preserve">161101101</t>
  </si>
  <si>
    <t xml:space="preserve">Vodorovné přemístění výkopku</t>
  </si>
  <si>
    <t xml:space="preserve">139600012</t>
  </si>
  <si>
    <t xml:space="preserve">Ruční výkop jam, rýh a šachet v hornině tř. 3 a 4</t>
  </si>
  <si>
    <t xml:space="preserve">151101102</t>
  </si>
  <si>
    <t xml:space="preserve">Pažení a rozepření stěn jam a rýh - příložné - hl. do 3m D+M</t>
  </si>
  <si>
    <t xml:space="preserve">m2</t>
  </si>
  <si>
    <t xml:space="preserve">21275211</t>
  </si>
  <si>
    <t xml:space="preserve">Potrubí průsakové Agrosil 2500 SN8 PE-HD perforace 360° ležaté v zemi DN 150/TP   D+M</t>
  </si>
  <si>
    <t xml:space="preserve">721176139</t>
  </si>
  <si>
    <t xml:space="preserve">Potrubí KG svodné (ležaté) v zemi DN 250x6,2 mm D+M</t>
  </si>
  <si>
    <t xml:space="preserve">721176138</t>
  </si>
  <si>
    <t xml:space="preserve">Potrubí KG svodné (ležaté) v zemi DN 200x5,0 mm D+M</t>
  </si>
  <si>
    <t xml:space="preserve">721176137</t>
  </si>
  <si>
    <t xml:space="preserve">Potrubí KG svodné (ležaté) v zemi DN 150x4,0 mm D+M</t>
  </si>
  <si>
    <t xml:space="preserve">721176136</t>
  </si>
  <si>
    <t xml:space="preserve">Potrubí KG svodné (ležaté) v zemi DN 125x3,2 mm D+M</t>
  </si>
  <si>
    <t xml:space="preserve">721176135</t>
  </si>
  <si>
    <t xml:space="preserve">Potrubí KG svodné (ležaté) v zemi DN 100x3,2 mm D+M</t>
  </si>
  <si>
    <t xml:space="preserve">721290112</t>
  </si>
  <si>
    <t xml:space="preserve">Zkouška těsnosti kanalizace do DN 250</t>
  </si>
  <si>
    <t xml:space="preserve">2865171</t>
  </si>
  <si>
    <t xml:space="preserve">Tvarovky odboč. plast. gum. kroužek DN 250  D+M</t>
  </si>
  <si>
    <t xml:space="preserve">kus</t>
  </si>
  <si>
    <t xml:space="preserve">28651712</t>
  </si>
  <si>
    <t xml:space="preserve">Tvarovky jednoos. plast. gum.kroužek DN 250  D+M</t>
  </si>
  <si>
    <t xml:space="preserve">2865181</t>
  </si>
  <si>
    <t xml:space="preserve">Přesuvky z plastu, gumový kroužek, DN 250  D+M</t>
  </si>
  <si>
    <t xml:space="preserve">2865170</t>
  </si>
  <si>
    <t xml:space="preserve">Tvarovky odboč. plast. gum. kroužek DN 200  D+M</t>
  </si>
  <si>
    <t xml:space="preserve">28651701</t>
  </si>
  <si>
    <t xml:space="preserve">Tvarovky jednoos. plast. gum.kroužek DN 200  D+M</t>
  </si>
  <si>
    <t xml:space="preserve">2865181.1</t>
  </si>
  <si>
    <t xml:space="preserve">Přesuvky z plastu, gumový kroužek, DN 200  D+M</t>
  </si>
  <si>
    <t xml:space="preserve">28651705</t>
  </si>
  <si>
    <t xml:space="preserve">Tvarovky odboč. plast. gum. kroužek DN 150  D+M</t>
  </si>
  <si>
    <t xml:space="preserve">28651706</t>
  </si>
  <si>
    <t xml:space="preserve">Tvarovky jednoos. plast. gum.kroužek DN 150  D+M</t>
  </si>
  <si>
    <t xml:space="preserve">28651812</t>
  </si>
  <si>
    <t xml:space="preserve">Přesuvky z plastu, gumový kroužek, DN 150  D+M</t>
  </si>
  <si>
    <t xml:space="preserve">8944112</t>
  </si>
  <si>
    <t xml:space="preserve">Zřízení šachet z dílců, dno B 30, potrubí DN 250/250 včetně dílců TBS-Q 100/50 PS a TBR-Q 100-63/58 KPS</t>
  </si>
  <si>
    <t xml:space="preserve">8944111</t>
  </si>
  <si>
    <t xml:space="preserve">Zřízení šachet z dílců, dno B 30, potrubí DN 200/200 včetně dílců TBS-Q 100/50 PS a TBR-Q 100-63/58 KPS</t>
  </si>
  <si>
    <t xml:space="preserve">8944110</t>
  </si>
  <si>
    <t xml:space="preserve">Zřízení šachet z dílců, dno B 30, potrubí DN 150/150 včetně dílců TBS-Q 100/50 PS a TBR-Q 100-63/58 KPS</t>
  </si>
  <si>
    <t xml:space="preserve">894401211</t>
  </si>
  <si>
    <t xml:space="preserve">Osazení betonových skruží rovných 29/100/9 včetně dodávky skruže TBS-Q 100/100 PS 100/100/90</t>
  </si>
  <si>
    <t xml:space="preserve">8944012112</t>
  </si>
  <si>
    <t xml:space="preserve">Osazení betonových skruží rovných 29/100/9 včetně dodávky skruže TBS-Q 100/50 PS 100/50/90</t>
  </si>
  <si>
    <t xml:space="preserve">8944012113</t>
  </si>
  <si>
    <t xml:space="preserve">Osazení betonových skruží rovných 29/100/9 včetně dodávky skruže TBS-Q 100/25 PS 100/25/90</t>
  </si>
  <si>
    <t xml:space="preserve">89910111</t>
  </si>
  <si>
    <t xml:space="preserve">Osazení poklopu s rámem včetně dodávky poklopu lit. kruhového D 400 s odvět.</t>
  </si>
  <si>
    <t xml:space="preserve">8944110.1</t>
  </si>
  <si>
    <t xml:space="preserve">Vpusť uliční z dílců, s kal.košem s výtokem DN 200, mříž litina</t>
  </si>
  <si>
    <t xml:space="preserve">5516249</t>
  </si>
  <si>
    <t xml:space="preserve">Lapač střešních splavenin DN 100  D+M</t>
  </si>
  <si>
    <t xml:space="preserve">899623111</t>
  </si>
  <si>
    <t xml:space="preserve">Obetonování tvarovek hubeným betonem</t>
  </si>
  <si>
    <t xml:space="preserve">174101101</t>
  </si>
  <si>
    <t xml:space="preserve">Zásyp jam, rýh, šachet se zhutněním</t>
  </si>
  <si>
    <t xml:space="preserve">460600001</t>
  </si>
  <si>
    <t xml:space="preserve">Naložení, odvoz a uložení na skládku do 15km</t>
  </si>
  <si>
    <t xml:space="preserve">175101101</t>
  </si>
  <si>
    <t xml:space="preserve">Obsyp potrubí bez prohození sypaniny D+M</t>
  </si>
  <si>
    <t xml:space="preserve">451575111</t>
  </si>
  <si>
    <t xml:space="preserve">Lože pod potrubí z kameniva těženého 0 - 4 mm D+M</t>
  </si>
  <si>
    <t xml:space="preserve">175101102</t>
  </si>
  <si>
    <t xml:space="preserve">Obsyp objektů bez prohození sypaniny D+M</t>
  </si>
  <si>
    <t xml:space="preserve">72117096</t>
  </si>
  <si>
    <t xml:space="preserve">Napojení trativodu z drenážních trubek lože a obsyp štěrkopískem</t>
  </si>
  <si>
    <t xml:space="preserve">451971111</t>
  </si>
  <si>
    <t xml:space="preserve">Položení vrstvy z geotextil.,uchycení spony, hřeby D+M</t>
  </si>
  <si>
    <t xml:space="preserve">58331907</t>
  </si>
  <si>
    <t xml:space="preserve">Kamenivo drcené frakce 32/63 do vsakovacích objektů</t>
  </si>
  <si>
    <t xml:space="preserve">72117096.1</t>
  </si>
  <si>
    <t xml:space="preserve">Propojení drenážního potrubí DN100 u základů na kanalizaci</t>
  </si>
  <si>
    <t xml:space="preserve">soubor</t>
  </si>
  <si>
    <t xml:space="preserve">72119040</t>
  </si>
  <si>
    <t xml:space="preserve">Montáž upevnění a konstrukcí D+M</t>
  </si>
  <si>
    <t xml:space="preserve">kg</t>
  </si>
  <si>
    <t xml:space="preserve">0052410</t>
  </si>
  <si>
    <t xml:space="preserve">Vytýčení/zaměření</t>
  </si>
  <si>
    <t xml:space="preserve">998721204</t>
  </si>
  <si>
    <t xml:space="preserve">Přesun hmot pro kanalizaci</t>
  </si>
  <si>
    <t xml:space="preserve">%</t>
  </si>
  <si>
    <t xml:space="preserve">831</t>
  </si>
  <si>
    <t xml:space="preserve">Kanalizační přípojka (KD1)</t>
  </si>
  <si>
    <t xml:space="preserve">139600012.1</t>
  </si>
  <si>
    <t xml:space="preserve">Ruční výkop rýh v hornině tř. 3 a 4</t>
  </si>
  <si>
    <t xml:space="preserve">151101102.1</t>
  </si>
  <si>
    <t xml:space="preserve">Pažení a rozepření stěn jam a rýh - hl. do 2m</t>
  </si>
  <si>
    <t xml:space="preserve">141721104</t>
  </si>
  <si>
    <t xml:space="preserve">Protlačení trub pod chodníkem a časti komunikace do DN 300 mm v hor.1 - 4</t>
  </si>
  <si>
    <t xml:space="preserve">175101102.1</t>
  </si>
  <si>
    <t xml:space="preserve">Obsyp potrubí a objektů bez prohození sypaniny D+M</t>
  </si>
  <si>
    <t xml:space="preserve">174101101.1</t>
  </si>
  <si>
    <t xml:space="preserve">Zásyp jam a rýh se zhutněním</t>
  </si>
  <si>
    <t xml:space="preserve">899721112</t>
  </si>
  <si>
    <t xml:space="preserve">Výstražná folie š.330x1,2 mm hnědá 3,3m/kg</t>
  </si>
  <si>
    <t xml:space="preserve">8313501144</t>
  </si>
  <si>
    <t xml:space="preserve">Kanalizační přípojka z trub PVC KG, DN 250, uložení do výkopu včetně pomocných materiálů, do 2,0 m D+M</t>
  </si>
  <si>
    <t xml:space="preserve">721290112.1</t>
  </si>
  <si>
    <t xml:space="preserve">Zkouška těsnosti kanalizace</t>
  </si>
  <si>
    <t xml:space="preserve">89910111.1</t>
  </si>
  <si>
    <t xml:space="preserve">Osazení poklopu s rámem včetně dodávky poklopu lit. kruhového D 250 s odvět.</t>
  </si>
  <si>
    <t xml:space="preserve">721170967</t>
  </si>
  <si>
    <t xml:space="preserve">Napojení na stávající kanalizační šachtu</t>
  </si>
  <si>
    <t xml:space="preserve">Napojení na stávající kanlizační šachtu</t>
  </si>
  <si>
    <t xml:space="preserve">9149920</t>
  </si>
  <si>
    <t xml:space="preserve">Dopravní značení a zabezpečení provozu</t>
  </si>
  <si>
    <t xml:space="preserve">99827620</t>
  </si>
  <si>
    <t xml:space="preserve">Přesun hmot pro inženýrské sítě</t>
  </si>
</sst>
</file>

<file path=xl/styles.xml><?xml version="1.0" encoding="utf-8"?>
<styleSheet xmlns="http://schemas.openxmlformats.org/spreadsheetml/2006/main">
  <numFmts count="8">
    <numFmt numFmtId="164" formatCode="General"/>
    <numFmt numFmtId="165" formatCode="General"/>
    <numFmt numFmtId="166" formatCode="dd\.mm\.yyyy"/>
    <numFmt numFmtId="167" formatCode="#,##0.00"/>
    <numFmt numFmtId="168" formatCode="#,##0.00%"/>
    <numFmt numFmtId="169" formatCode="#,##0.00000"/>
    <numFmt numFmtId="170" formatCode="@"/>
    <numFmt numFmtId="171" formatCode="#,##0.000"/>
  </numFmts>
  <fonts count="28">
    <font>
      <sz val="8"/>
      <name val="Arial CE"/>
      <family val="2"/>
    </font>
    <font>
      <sz val="10"/>
      <name val="Arial"/>
      <family val="0"/>
      <charset val="238"/>
    </font>
    <font>
      <sz val="10"/>
      <name val="Arial"/>
      <family val="0"/>
      <charset val="238"/>
    </font>
    <font>
      <sz val="10"/>
      <name val="Arial"/>
      <family val="0"/>
      <charset val="238"/>
    </font>
    <font>
      <b val="true"/>
      <u val="single"/>
      <sz val="12"/>
      <color rgb="FF0000FF"/>
      <name val="Arial CE"/>
      <family val="2"/>
      <charset val="238"/>
    </font>
    <font>
      <u val="single"/>
      <sz val="11"/>
      <color rgb="FF0000FF"/>
      <name val="Calibri"/>
      <family val="2"/>
      <charset val="238"/>
    </font>
    <font>
      <sz val="10"/>
      <name val="Arial"/>
      <family val="2"/>
      <charset val="238"/>
    </font>
    <font>
      <sz val="11"/>
      <color rgb="FF000000"/>
      <name val="Calibri"/>
      <family val="2"/>
    </font>
    <font>
      <b val="true"/>
      <sz val="14"/>
      <name val="Arial CE"/>
      <family val="0"/>
    </font>
    <font>
      <sz val="10"/>
      <color rgb="FF3366FF"/>
      <name val="Arial CE"/>
      <family val="0"/>
    </font>
    <font>
      <sz val="10"/>
      <color rgb="FF969696"/>
      <name val="Arial CE"/>
      <family val="0"/>
    </font>
    <font>
      <b val="true"/>
      <sz val="11"/>
      <name val="Arial CE"/>
      <family val="0"/>
    </font>
    <font>
      <sz val="10"/>
      <name val="Arial CE"/>
      <family val="0"/>
    </font>
    <font>
      <b val="true"/>
      <sz val="10"/>
      <name val="Arial CE"/>
      <family val="0"/>
    </font>
    <font>
      <b val="true"/>
      <sz val="12"/>
      <color rgb="FF800000"/>
      <name val="Arial CE"/>
      <family val="0"/>
    </font>
    <font>
      <sz val="8"/>
      <color rgb="FF969696"/>
      <name val="Arial CE"/>
      <family val="0"/>
    </font>
    <font>
      <b val="true"/>
      <sz val="12"/>
      <name val="Arial CE"/>
      <family val="0"/>
    </font>
    <font>
      <b val="true"/>
      <sz val="10"/>
      <color rgb="FF333333"/>
      <name val="Arial CE"/>
      <family val="0"/>
    </font>
    <font>
      <sz val="9"/>
      <name val="Arial CE"/>
      <family val="0"/>
    </font>
    <font>
      <sz val="12"/>
      <color rgb="FF003366"/>
      <name val="Arial CE"/>
      <family val="0"/>
    </font>
    <font>
      <sz val="9"/>
      <color rgb="FF969696"/>
      <name val="Arial CE"/>
      <family val="0"/>
    </font>
    <font>
      <sz val="8"/>
      <color rgb="FF800000"/>
      <name val="Arial CE"/>
      <family val="0"/>
    </font>
    <font>
      <b val="true"/>
      <sz val="8"/>
      <name val="Arial CE"/>
      <family val="0"/>
    </font>
    <font>
      <sz val="8"/>
      <color rgb="FF003366"/>
      <name val="Arial CE"/>
      <family val="0"/>
    </font>
    <font>
      <i val="true"/>
      <sz val="9"/>
      <color rgb="FF0000FF"/>
      <name val="Arial CE"/>
      <family val="0"/>
    </font>
    <font>
      <i val="true"/>
      <sz val="8"/>
      <color rgb="FF0000FF"/>
      <name val="Arial CE"/>
      <family val="0"/>
    </font>
    <font>
      <sz val="7"/>
      <color rgb="FF969696"/>
      <name val="Arial CE"/>
      <family val="0"/>
    </font>
    <font>
      <sz val="7"/>
      <name val="Arial CE"/>
      <family val="0"/>
    </font>
  </fonts>
  <fills count="4">
    <fill>
      <patternFill patternType="none"/>
    </fill>
    <fill>
      <patternFill patternType="gray125"/>
    </fill>
    <fill>
      <patternFill patternType="solid">
        <fgColor rgb="FFFFFFCC"/>
        <bgColor rgb="FFFFFFFF"/>
      </patternFill>
    </fill>
    <fill>
      <patternFill patternType="solid">
        <fgColor rgb="FFC0C0C0"/>
        <bgColor rgb="FFCCCCFF"/>
      </patternFill>
    </fill>
  </fills>
  <borders count="23">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diagonal/>
    </border>
    <border diagonalUp="false" diagonalDown="false">
      <left/>
      <right/>
      <top style="hair">
        <color rgb="FF969696"/>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right/>
      <top style="hair"/>
      <bottom/>
      <diagonal/>
    </border>
    <border diagonalUp="false" diagonalDown="false">
      <left/>
      <right/>
      <top/>
      <bottom style="hair"/>
      <diagonal/>
    </border>
    <border diagonalUp="false" diagonalDown="false">
      <left style="thin"/>
      <right/>
      <top/>
      <bottom style="thin"/>
      <diagonal/>
    </border>
    <border diagonalUp="false" diagonalDown="false">
      <left/>
      <right/>
      <top/>
      <bottom style="thin"/>
      <diagonal/>
    </border>
    <border diagonalUp="false" diagonalDown="false">
      <left/>
      <right/>
      <top/>
      <bottom style="hair">
        <color rgb="FF969696"/>
      </bottom>
      <diagonal/>
    </border>
    <border diagonalUp="false" diagonalDown="false">
      <left style="hair">
        <color rgb="FF969696"/>
      </left>
      <right/>
      <top style="hair">
        <color rgb="FF969696"/>
      </top>
      <bottom style="hair">
        <color rgb="FF969696"/>
      </bottom>
      <diagonal/>
    </border>
    <border diagonalUp="false" diagonalDown="false">
      <left/>
      <right/>
      <top style="hair">
        <color rgb="FF969696"/>
      </top>
      <bottom style="hair">
        <color rgb="FF969696"/>
      </bottom>
      <diagonal/>
    </border>
    <border diagonalUp="false" diagonalDown="false">
      <left/>
      <right style="hair">
        <color rgb="FF969696"/>
      </right>
      <top style="hair">
        <color rgb="FF969696"/>
      </top>
      <bottom style="hair">
        <color rgb="FF969696"/>
      </bottom>
      <diagonal/>
    </border>
    <border diagonalUp="false" diagonalDown="false">
      <left style="hair">
        <color rgb="FF969696"/>
      </left>
      <right/>
      <top style="hair">
        <color rgb="FF969696"/>
      </top>
      <bottom/>
      <diagonal/>
    </border>
    <border diagonalUp="false" diagonalDown="false">
      <left/>
      <right style="hair">
        <color rgb="FF969696"/>
      </right>
      <top style="hair">
        <color rgb="FF969696"/>
      </top>
      <bottom/>
      <diagonal/>
    </border>
    <border diagonalUp="false" diagonalDown="false">
      <left style="hair">
        <color rgb="FF969696"/>
      </left>
      <right/>
      <top/>
      <bottom/>
      <diagonal/>
    </border>
    <border diagonalUp="false" diagonalDown="false">
      <left/>
      <right style="hair">
        <color rgb="FF969696"/>
      </right>
      <top/>
      <bottom/>
      <diagonal/>
    </border>
    <border diagonalUp="false" diagonalDown="false">
      <left style="hair">
        <color rgb="FF969696"/>
      </left>
      <right style="hair">
        <color rgb="FF969696"/>
      </right>
      <top style="hair">
        <color rgb="FF969696"/>
      </top>
      <bottom style="hair">
        <color rgb="FF969696"/>
      </bottom>
      <diagonal/>
    </border>
    <border diagonalUp="false" diagonalDown="false">
      <left style="hair">
        <color rgb="FF969696"/>
      </left>
      <right/>
      <top/>
      <bottom style="hair">
        <color rgb="FF969696"/>
      </bottom>
      <diagonal/>
    </border>
    <border diagonalUp="false" diagonalDown="false">
      <left/>
      <right style="hair">
        <color rgb="FF969696"/>
      </right>
      <top/>
      <bottom style="hair">
        <color rgb="FF969696"/>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4" fontId="5" fillId="0" borderId="0" applyFont="true" applyBorder="false" applyAlignment="false" applyProtection="false"/>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false">
      <alignment horizontal="general" vertical="bottom" textRotation="0" wrapText="false" indent="0" shrinkToFit="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1" fillId="0" borderId="0" applyFont="true" applyBorder="true" applyAlignment="true" applyProtection="true">
      <alignment horizontal="general" vertical="bottom" textRotation="0" wrapText="false" indent="0" shrinkToFit="false"/>
      <protection locked="true" hidden="false"/>
    </xf>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5" fontId="1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fals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false" hidden="false"/>
    </xf>
    <xf numFmtId="166" fontId="12" fillId="0" borderId="0" xfId="0" applyFont="true" applyBorder="false" applyAlignment="true" applyProtection="false">
      <alignment horizontal="left" vertical="center" textRotation="0" wrapText="false" indent="0" shrinkToFit="false"/>
      <protection locked="true" hidden="false"/>
    </xf>
    <xf numFmtId="165" fontId="12" fillId="2" borderId="0" xfId="0" applyFont="true" applyBorder="false" applyAlignment="true" applyProtection="true">
      <alignment horizontal="left" vertical="center" textRotation="0" wrapText="false" indent="0" shrinkToFit="false"/>
      <protection locked="false" hidden="false"/>
    </xf>
    <xf numFmtId="165" fontId="12" fillId="2" borderId="0"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false" hidden="false"/>
    </xf>
    <xf numFmtId="164" fontId="0" fillId="0" borderId="3"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false" hidden="false"/>
    </xf>
    <xf numFmtId="164" fontId="13" fillId="0" borderId="0" xfId="0" applyFont="true" applyBorder="false" applyAlignment="true" applyProtection="false">
      <alignment horizontal="left" vertical="center" textRotation="0" wrapText="false" indent="0" shrinkToFit="false"/>
      <protection locked="true" hidden="false"/>
    </xf>
    <xf numFmtId="167" fontId="14"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true">
      <alignment horizontal="right" vertical="center" textRotation="0" wrapText="false" indent="0" shrinkToFit="false"/>
      <protection locked="false" hidden="false"/>
    </xf>
    <xf numFmtId="164" fontId="15" fillId="0" borderId="0" xfId="0" applyFont="true" applyBorder="false" applyAlignment="true" applyProtection="false">
      <alignment horizontal="left" vertical="center" textRotation="0" wrapText="false" indent="0" shrinkToFit="false"/>
      <protection locked="true" hidden="false"/>
    </xf>
    <xf numFmtId="167" fontId="10" fillId="0" borderId="0" xfId="0" applyFont="true" applyBorder="false" applyAlignment="true" applyProtection="false">
      <alignment horizontal="general" vertical="center" textRotation="0" wrapText="false" indent="0" shrinkToFit="false"/>
      <protection locked="true" hidden="false"/>
    </xf>
    <xf numFmtId="168" fontId="10" fillId="0" borderId="0" xfId="0" applyFont="true" applyBorder="false" applyAlignment="true" applyProtection="true">
      <alignment horizontal="right" vertical="center" textRotation="0" wrapText="false" indent="0" shrinkToFit="false"/>
      <protection locked="false" hidden="false"/>
    </xf>
    <xf numFmtId="164" fontId="0" fillId="3" borderId="0" xfId="0" applyFont="true" applyBorder="false" applyAlignment="true" applyProtection="false">
      <alignment horizontal="general" vertical="center" textRotation="0" wrapText="false" indent="0" shrinkToFit="false"/>
      <protection locked="true" hidden="false"/>
    </xf>
    <xf numFmtId="164" fontId="16" fillId="3" borderId="5" xfId="0" applyFont="true" applyBorder="true" applyAlignment="true" applyProtection="false">
      <alignment horizontal="left" vertical="center" textRotation="0" wrapText="false" indent="0" shrinkToFit="false"/>
      <protection locked="true" hidden="false"/>
    </xf>
    <xf numFmtId="164" fontId="0" fillId="3" borderId="6" xfId="0" applyFont="true" applyBorder="true" applyAlignment="true" applyProtection="false">
      <alignment horizontal="general" vertical="center" textRotation="0" wrapText="false" indent="0" shrinkToFit="false"/>
      <protection locked="true" hidden="false"/>
    </xf>
    <xf numFmtId="164" fontId="16" fillId="3" borderId="6" xfId="0" applyFont="true" applyBorder="true" applyAlignment="true" applyProtection="false">
      <alignment horizontal="right" vertical="center" textRotation="0" wrapText="false" indent="0" shrinkToFit="false"/>
      <protection locked="true" hidden="false"/>
    </xf>
    <xf numFmtId="164" fontId="16" fillId="3" borderId="6" xfId="0" applyFont="true" applyBorder="true" applyAlignment="true" applyProtection="false">
      <alignment horizontal="center" vertical="center" textRotation="0" wrapText="false" indent="0" shrinkToFit="false"/>
      <protection locked="true" hidden="false"/>
    </xf>
    <xf numFmtId="164" fontId="0" fillId="3" borderId="6" xfId="0" applyFont="true" applyBorder="true" applyAlignment="true" applyProtection="true">
      <alignment horizontal="general" vertical="center" textRotation="0" wrapText="false" indent="0" shrinkToFit="false"/>
      <protection locked="false" hidden="false"/>
    </xf>
    <xf numFmtId="167" fontId="16" fillId="3" borderId="6" xfId="0" applyFont="true" applyBorder="true" applyAlignment="true" applyProtection="false">
      <alignment horizontal="general" vertical="center" textRotation="0" wrapText="false" indent="0" shrinkToFit="false"/>
      <protection locked="true" hidden="false"/>
    </xf>
    <xf numFmtId="164" fontId="0" fillId="3" borderId="7" xfId="0" applyFont="true" applyBorder="true" applyAlignment="true" applyProtection="false">
      <alignment horizontal="general" vertical="center" textRotation="0" wrapText="false" indent="0" shrinkToFit="false"/>
      <protection locked="true" hidden="false"/>
    </xf>
    <xf numFmtId="164" fontId="17" fillId="0" borderId="8" xfId="0" applyFont="true" applyBorder="true" applyAlignment="true" applyProtection="false">
      <alignment horizontal="left"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true">
      <alignment horizontal="general" vertical="center" textRotation="0" wrapText="false" indent="0" shrinkToFit="false"/>
      <protection locked="false" hidden="false"/>
    </xf>
    <xf numFmtId="164" fontId="10" fillId="0" borderId="9"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false" hidden="false"/>
    </xf>
    <xf numFmtId="164" fontId="10" fillId="0" borderId="9" xfId="0" applyFont="true" applyBorder="true" applyAlignment="true" applyProtection="false">
      <alignment horizontal="right"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true">
      <alignment horizontal="general" vertical="center" textRotation="0" wrapText="false" indent="0" shrinkToFit="false"/>
      <protection locked="fals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false" hidden="false"/>
    </xf>
    <xf numFmtId="164" fontId="0" fillId="0" borderId="3"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left" vertical="center" textRotation="0" wrapText="true" indent="0" shrinkToFit="false"/>
      <protection locked="true" hidden="false"/>
    </xf>
    <xf numFmtId="165" fontId="12" fillId="0" borderId="0" xfId="0" applyFont="true" applyBorder="false" applyAlignment="true" applyProtection="true">
      <alignment horizontal="left" vertical="center" textRotation="0" wrapText="false" indent="0" shrinkToFit="false"/>
      <protection locked="true" hidden="false"/>
    </xf>
    <xf numFmtId="166" fontId="12" fillId="0" borderId="0" xfId="0" applyFont="true" applyBorder="false" applyAlignment="true" applyProtection="true">
      <alignment horizontal="left" vertical="center" textRotation="0" wrapText="false" indent="0" shrinkToFit="false"/>
      <protection locked="true" hidden="false"/>
    </xf>
    <xf numFmtId="165" fontId="12" fillId="0" borderId="0" xfId="0" applyFont="true" applyBorder="false" applyAlignment="true" applyProtection="true">
      <alignment horizontal="left" vertical="center" textRotation="0" wrapText="true" indent="0" shrinkToFit="false"/>
      <protection locked="true" hidden="false"/>
    </xf>
    <xf numFmtId="164" fontId="18" fillId="3" borderId="0" xfId="0" applyFont="true" applyBorder="false" applyAlignment="true" applyProtection="true">
      <alignment horizontal="left" vertical="center" textRotation="0" wrapText="false" indent="0" shrinkToFit="false"/>
      <protection locked="true" hidden="false"/>
    </xf>
    <xf numFmtId="164" fontId="0" fillId="3" borderId="0" xfId="0" applyFont="true" applyBorder="false" applyAlignment="true" applyProtection="true">
      <alignment horizontal="general" vertical="center" textRotation="0" wrapText="false" indent="0" shrinkToFit="false"/>
      <protection locked="true" hidden="false"/>
    </xf>
    <xf numFmtId="164" fontId="0" fillId="3" borderId="0" xfId="0" applyFont="true" applyBorder="false" applyAlignment="true" applyProtection="true">
      <alignment horizontal="general" vertical="center" textRotation="0" wrapText="false" indent="0" shrinkToFit="false"/>
      <protection locked="false" hidden="false"/>
    </xf>
    <xf numFmtId="164" fontId="18" fillId="3" borderId="0" xfId="0" applyFont="true" applyBorder="false" applyAlignment="true" applyProtection="true">
      <alignment horizontal="right"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7" fontId="14" fillId="0" borderId="0" xfId="0" applyFont="true" applyBorder="fals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9" fillId="0" borderId="3"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19" fillId="0" borderId="12" xfId="0" applyFont="true" applyBorder="true" applyAlignment="true" applyProtection="true">
      <alignment horizontal="left" vertical="center" textRotation="0" wrapText="false" indent="0" shrinkToFit="false"/>
      <protection locked="true" hidden="false"/>
    </xf>
    <xf numFmtId="164" fontId="19" fillId="0" borderId="12" xfId="0" applyFont="true" applyBorder="true" applyAlignment="true" applyProtection="true">
      <alignment horizontal="general" vertical="center" textRotation="0" wrapText="false" indent="0" shrinkToFit="false"/>
      <protection locked="true" hidden="false"/>
    </xf>
    <xf numFmtId="164" fontId="19" fillId="0" borderId="12" xfId="0" applyFont="true" applyBorder="true" applyAlignment="true" applyProtection="true">
      <alignment horizontal="general" vertical="center" textRotation="0" wrapText="false" indent="0" shrinkToFit="false"/>
      <protection locked="false" hidden="false"/>
    </xf>
    <xf numFmtId="167" fontId="19" fillId="0" borderId="12" xfId="0" applyFont="true" applyBorder="true" applyAlignment="true" applyProtection="true">
      <alignment horizontal="general" vertical="center" textRotation="0" wrapText="false" indent="0" shrinkToFit="false"/>
      <protection locked="true" hidden="false"/>
    </xf>
    <xf numFmtId="164" fontId="19" fillId="0" borderId="3"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0" fillId="0" borderId="11" xfId="0" applyFont="tru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4" fontId="18" fillId="3" borderId="13" xfId="0" applyFont="true" applyBorder="true" applyAlignment="true" applyProtection="true">
      <alignment horizontal="center" vertical="center" textRotation="0" wrapText="true" indent="0" shrinkToFit="false"/>
      <protection locked="true" hidden="false"/>
    </xf>
    <xf numFmtId="164" fontId="18" fillId="3" borderId="14" xfId="0" applyFont="true" applyBorder="true" applyAlignment="true" applyProtection="true">
      <alignment horizontal="center" vertical="center" textRotation="0" wrapText="true" indent="0" shrinkToFit="false"/>
      <protection locked="true" hidden="false"/>
    </xf>
    <xf numFmtId="164" fontId="18" fillId="3" borderId="14" xfId="0" applyFont="true" applyBorder="true" applyAlignment="true" applyProtection="true">
      <alignment horizontal="center" vertical="center" textRotation="0" wrapText="true" indent="0" shrinkToFit="false"/>
      <protection locked="false" hidden="false"/>
    </xf>
    <xf numFmtId="164" fontId="18" fillId="3" borderId="15" xfId="0" applyFont="true" applyBorder="true" applyAlignment="true" applyProtection="tru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true">
      <alignment horizontal="center" vertical="center" textRotation="0" wrapText="true" indent="0" shrinkToFit="false"/>
      <protection locked="true" hidden="false"/>
    </xf>
    <xf numFmtId="164" fontId="20" fillId="0" borderId="14" xfId="0" applyFont="true" applyBorder="true" applyAlignment="true" applyProtection="true">
      <alignment horizontal="center" vertical="center" textRotation="0" wrapText="true" indent="0" shrinkToFit="false"/>
      <protection locked="true" hidden="false"/>
    </xf>
    <xf numFmtId="164" fontId="20" fillId="0" borderId="15"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7" fontId="14" fillId="0" borderId="0" xfId="0" applyFont="true" applyBorder="false" applyAlignment="true" applyProtection="true">
      <alignment horizontal="general" vertical="bottom" textRotation="0" wrapText="false" indent="0" shrinkToFit="false"/>
      <protection locked="true" hidden="false"/>
    </xf>
    <xf numFmtId="164" fontId="0" fillId="0" borderId="16" xfId="0" applyFont="true" applyBorder="true" applyAlignment="true" applyProtection="true">
      <alignment horizontal="general" vertical="center" textRotation="0" wrapText="false" indent="0" shrinkToFit="false"/>
      <protection locked="true" hidden="false"/>
    </xf>
    <xf numFmtId="164" fontId="0" fillId="0" borderId="4" xfId="0" applyFont="false" applyBorder="tru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true" hidden="false"/>
    </xf>
    <xf numFmtId="169" fontId="21" fillId="0" borderId="4" xfId="0" applyFont="true" applyBorder="true" applyAlignment="true" applyProtection="true">
      <alignment horizontal="general" vertical="bottom" textRotation="0" wrapText="false" indent="0" shrinkToFit="false"/>
      <protection locked="true" hidden="false"/>
    </xf>
    <xf numFmtId="169" fontId="21" fillId="0" borderId="17" xfId="0" applyFont="true" applyBorder="true" applyAlignment="true" applyProtection="true">
      <alignment horizontal="general" vertical="bottom" textRotation="0" wrapText="false" indent="0" shrinkToFit="false"/>
      <protection locked="true" hidden="false"/>
    </xf>
    <xf numFmtId="167" fontId="22" fillId="0" borderId="0" xfId="0" applyFont="true" applyBorder="fals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23" fillId="0" borderId="3" xfId="0" applyFont="true" applyBorder="tru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true">
      <alignment horizontal="left" vertical="bottom"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false" hidden="false"/>
    </xf>
    <xf numFmtId="167" fontId="19" fillId="0" borderId="0" xfId="0" applyFont="true" applyBorder="false" applyAlignment="true" applyProtection="true">
      <alignment horizontal="general" vertical="bottom" textRotation="0" wrapText="false" indent="0" shrinkToFit="false"/>
      <protection locked="true" hidden="false"/>
    </xf>
    <xf numFmtId="164" fontId="23" fillId="0" borderId="3" xfId="0" applyFont="true" applyBorder="true" applyAlignment="true" applyProtection="false">
      <alignment horizontal="general" vertical="bottom" textRotation="0" wrapText="false" indent="0" shrinkToFit="false"/>
      <protection locked="true" hidden="false"/>
    </xf>
    <xf numFmtId="164" fontId="23" fillId="0" borderId="18" xfId="0" applyFont="true" applyBorder="true" applyAlignment="tru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general" vertical="bottom" textRotation="0" wrapText="false" indent="0" shrinkToFit="false"/>
      <protection locked="true" hidden="false"/>
    </xf>
    <xf numFmtId="169" fontId="23" fillId="0" borderId="0" xfId="0" applyFont="true" applyBorder="true" applyAlignment="true" applyProtection="true">
      <alignment horizontal="general" vertical="bottom" textRotation="0" wrapText="false" indent="0" shrinkToFit="false"/>
      <protection locked="true" hidden="false"/>
    </xf>
    <xf numFmtId="169" fontId="23" fillId="0" borderId="19" xfId="0" applyFont="true" applyBorder="tru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false">
      <alignment horizontal="left" vertical="bottom" textRotation="0" wrapText="false" indent="0" shrinkToFit="false"/>
      <protection locked="true" hidden="false"/>
    </xf>
    <xf numFmtId="164" fontId="23" fillId="0" borderId="0" xfId="0" applyFont="true" applyBorder="false" applyAlignment="true" applyProtection="false">
      <alignment horizontal="center" vertical="bottom" textRotation="0" wrapText="false" indent="0" shrinkToFit="false"/>
      <protection locked="true" hidden="false"/>
    </xf>
    <xf numFmtId="167" fontId="23" fillId="0" borderId="0" xfId="0" applyFont="true" applyBorder="false" applyAlignment="true" applyProtection="false">
      <alignment horizontal="general" vertical="center" textRotation="0" wrapText="false" indent="0" shrinkToFit="false"/>
      <protection locked="true" hidden="false"/>
    </xf>
    <xf numFmtId="164" fontId="24" fillId="0" borderId="20" xfId="0" applyFont="true" applyBorder="true" applyAlignment="true" applyProtection="true">
      <alignment horizontal="center" vertical="center" textRotation="0" wrapText="false" indent="0" shrinkToFit="false"/>
      <protection locked="true" hidden="false"/>
    </xf>
    <xf numFmtId="170" fontId="24" fillId="0" borderId="20" xfId="0" applyFont="true" applyBorder="true" applyAlignment="true" applyProtection="true">
      <alignment horizontal="left" vertical="center" textRotation="0" wrapText="true" indent="0" shrinkToFit="false"/>
      <protection locked="true" hidden="false"/>
    </xf>
    <xf numFmtId="164" fontId="24" fillId="0" borderId="20" xfId="0" applyFont="true" applyBorder="true" applyAlignment="true" applyProtection="true">
      <alignment horizontal="left" vertical="center" textRotation="0" wrapText="true" indent="0" shrinkToFit="false"/>
      <protection locked="true" hidden="false"/>
    </xf>
    <xf numFmtId="164" fontId="24" fillId="0" borderId="20" xfId="0" applyFont="true" applyBorder="true" applyAlignment="true" applyProtection="true">
      <alignment horizontal="center" vertical="center" textRotation="0" wrapText="true" indent="0" shrinkToFit="false"/>
      <protection locked="true" hidden="false"/>
    </xf>
    <xf numFmtId="171" fontId="24" fillId="0" borderId="20" xfId="0" applyFont="true" applyBorder="true" applyAlignment="true" applyProtection="true">
      <alignment horizontal="general" vertical="center" textRotation="0" wrapText="false" indent="0" shrinkToFit="false"/>
      <protection locked="true" hidden="false"/>
    </xf>
    <xf numFmtId="167" fontId="24" fillId="2" borderId="20" xfId="0" applyFont="true" applyBorder="true" applyAlignment="true" applyProtection="true">
      <alignment horizontal="general" vertical="center" textRotation="0" wrapText="false" indent="0" shrinkToFit="false"/>
      <protection locked="false" hidden="false"/>
    </xf>
    <xf numFmtId="167" fontId="24" fillId="0" borderId="20" xfId="0" applyFont="true" applyBorder="true" applyAlignment="true" applyProtection="true">
      <alignment horizontal="general" vertical="center" textRotation="0" wrapText="false" indent="0" shrinkToFit="false"/>
      <protection locked="true" hidden="false"/>
    </xf>
    <xf numFmtId="164" fontId="25" fillId="0" borderId="3" xfId="0" applyFont="true" applyBorder="true" applyAlignment="true" applyProtection="false">
      <alignment horizontal="general" vertical="center" textRotation="0" wrapText="false" indent="0" shrinkToFit="false"/>
      <protection locked="true" hidden="false"/>
    </xf>
    <xf numFmtId="164" fontId="24" fillId="2" borderId="18" xfId="0" applyFont="true" applyBorder="true" applyAlignment="true" applyProtection="true">
      <alignment horizontal="left" vertical="center"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9" fontId="20" fillId="0" borderId="0" xfId="0" applyFont="true" applyBorder="true" applyAlignment="true" applyProtection="true">
      <alignment horizontal="general" vertical="center" textRotation="0" wrapText="false" indent="0" shrinkToFit="false"/>
      <protection locked="true" hidden="false"/>
    </xf>
    <xf numFmtId="169" fontId="20" fillId="0" borderId="19" xfId="0" applyFont="true" applyBorder="tru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7" fontId="0" fillId="0" borderId="0" xfId="0" applyFont="true" applyBorder="fals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0" fillId="0" borderId="18"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19" xfId="0" applyFont="true" applyBorder="true" applyAlignment="true" applyProtection="true">
      <alignment horizontal="general" vertical="center" textRotation="0" wrapText="false" indent="0" shrinkToFit="false"/>
      <protection locked="true" hidden="false"/>
    </xf>
    <xf numFmtId="164" fontId="18" fillId="0" borderId="20" xfId="0" applyFont="true" applyBorder="true" applyAlignment="true" applyProtection="true">
      <alignment horizontal="center" vertical="center" textRotation="0" wrapText="false" indent="0" shrinkToFit="false"/>
      <protection locked="true" hidden="false"/>
    </xf>
    <xf numFmtId="170" fontId="18" fillId="0" borderId="20" xfId="0" applyFont="true" applyBorder="true" applyAlignment="true" applyProtection="true">
      <alignment horizontal="left" vertical="center" textRotation="0" wrapText="true" indent="0" shrinkToFit="false"/>
      <protection locked="true" hidden="false"/>
    </xf>
    <xf numFmtId="164" fontId="18" fillId="0" borderId="20" xfId="0" applyFont="true" applyBorder="true" applyAlignment="true" applyProtection="true">
      <alignment horizontal="left" vertical="center" textRotation="0" wrapText="true" indent="0" shrinkToFit="false"/>
      <protection locked="true" hidden="false"/>
    </xf>
    <xf numFmtId="164" fontId="18" fillId="0" borderId="20" xfId="0" applyFont="true" applyBorder="true" applyAlignment="true" applyProtection="true">
      <alignment horizontal="center" vertical="center" textRotation="0" wrapText="true" indent="0" shrinkToFit="false"/>
      <protection locked="true" hidden="false"/>
    </xf>
    <xf numFmtId="171" fontId="18" fillId="0" borderId="20" xfId="0" applyFont="true" applyBorder="true" applyAlignment="true" applyProtection="true">
      <alignment horizontal="general" vertical="center" textRotation="0" wrapText="false" indent="0" shrinkToFit="false"/>
      <protection locked="true" hidden="false"/>
    </xf>
    <xf numFmtId="167" fontId="18" fillId="0" borderId="20" xfId="0" applyFont="true" applyBorder="true" applyAlignment="true" applyProtection="true">
      <alignment horizontal="general" vertical="center" textRotation="0" wrapText="false" indent="0" shrinkToFit="false"/>
      <protection locked="true" hidden="false"/>
    </xf>
    <xf numFmtId="164" fontId="20" fillId="2" borderId="18" xfId="0" applyFont="true" applyBorder="true" applyAlignment="true" applyProtection="true">
      <alignment horizontal="left" vertical="center" textRotation="0" wrapText="false" indent="0" shrinkToFit="false"/>
      <protection locked="false" hidden="false"/>
    </xf>
    <xf numFmtId="164" fontId="20"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false" applyProtection="true">
      <alignment horizontal="general" vertical="bottom" textRotation="0" wrapText="false" indent="0" shrinkToFit="false"/>
      <protection locked="false" hidden="false"/>
    </xf>
    <xf numFmtId="164" fontId="0" fillId="0" borderId="21" xfId="0" applyFont="true" applyBorder="true" applyAlignment="true" applyProtection="true">
      <alignment horizontal="general" vertical="center" textRotation="0" wrapText="false" indent="0" shrinkToFit="false"/>
      <protection locked="true" hidden="false"/>
    </xf>
    <xf numFmtId="164" fontId="0" fillId="0" borderId="12" xfId="0" applyFont="false" applyBorder="true" applyAlignment="true" applyProtection="true">
      <alignment horizontal="general" vertical="center" textRotation="0" wrapText="false" indent="0" shrinkToFit="false"/>
      <protection locked="true" hidden="false"/>
    </xf>
    <xf numFmtId="164" fontId="0" fillId="0" borderId="12" xfId="0" applyFont="true" applyBorder="true" applyAlignment="true" applyProtection="true">
      <alignment horizontal="general" vertical="center" textRotation="0" wrapText="false" indent="0" shrinkToFit="false"/>
      <protection locked="true" hidden="false"/>
    </xf>
    <xf numFmtId="164" fontId="0" fillId="0" borderId="22" xfId="0" applyFont="true" applyBorder="true" applyAlignment="true" applyProtection="true">
      <alignment horizontal="general" vertical="center" textRotation="0" wrapText="false" indent="0" shrinkToFit="false"/>
      <protection locked="true" hidden="false"/>
    </xf>
    <xf numFmtId="167" fontId="18" fillId="2" borderId="20" xfId="0" applyFont="true" applyBorder="true" applyAlignment="true" applyProtection="true">
      <alignment horizontal="general" vertical="center" textRotation="0" wrapText="false" indent="0" shrinkToFit="false"/>
      <protection locked="false" hidden="false"/>
    </xf>
    <xf numFmtId="171" fontId="18" fillId="2" borderId="20" xfId="0" applyFont="true" applyBorder="true" applyAlignment="true" applyProtection="true">
      <alignment horizontal="general" vertical="center" textRotation="0" wrapText="false" indent="0" shrinkToFit="false"/>
      <protection locked="fals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Hypertextový odkaz 2" xfId="20"/>
    <cellStyle name="Hypertextový odkaz 3" xfId="21"/>
    <cellStyle name="Normal_spec_rtch" xfId="22"/>
    <cellStyle name="normální 10" xfId="23"/>
    <cellStyle name="Normální 2" xfId="24"/>
    <cellStyle name="Normální 3" xfId="25"/>
    <cellStyle name="Styl 1" xfId="26"/>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280080</xdr:colOff>
      <xdr:row>1</xdr:row>
      <xdr:rowOff>143280</xdr:rowOff>
    </xdr:to>
    <xdr:pic>
      <xdr:nvPicPr>
        <xdr:cNvPr id="0" name="Picture 1_13" descr="">
          <a:hlinkClick r:id="rId1"/>
        </xdr:cNvPr>
        <xdr:cNvPicPr/>
      </xdr:nvPicPr>
      <xdr:blipFill>
        <a:blip r:embed="rId2"/>
        <a:stretch/>
      </xdr:blipFill>
      <xdr:spPr>
        <a:xfrm>
          <a:off x="0" y="0"/>
          <a:ext cx="280080" cy="285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280080</xdr:colOff>
      <xdr:row>1</xdr:row>
      <xdr:rowOff>143280</xdr:rowOff>
    </xdr:to>
    <xdr:pic>
      <xdr:nvPicPr>
        <xdr:cNvPr id="1" name="Picture 1" descr="">
          <a:hlinkClick r:id="rId1"/>
        </xdr:cNvPr>
        <xdr:cNvPicPr/>
      </xdr:nvPicPr>
      <xdr:blipFill>
        <a:blip r:embed="rId2"/>
        <a:stretch/>
      </xdr:blipFill>
      <xdr:spPr>
        <a:xfrm>
          <a:off x="0" y="0"/>
          <a:ext cx="280080" cy="2858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2:BM2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9" activeCellId="0" sqref="E9"/>
    </sheetView>
  </sheetViews>
  <sheetFormatPr defaultColWidth="9.28515625" defaultRowHeight="11.25" zeroHeight="false" outlineLevelRow="0" outlineLevelCol="0"/>
  <cols>
    <col collapsed="false" customWidth="true" hidden="false" outlineLevel="0" max="1" min="1" style="0" width="8.28"/>
    <col collapsed="false" customWidth="true" hidden="false" outlineLevel="0" max="2" min="2" style="0" width="1.61"/>
    <col collapsed="false" customWidth="true" hidden="false" outlineLevel="0" max="3" min="3" style="0" width="4.11"/>
    <col collapsed="false" customWidth="true" hidden="false" outlineLevel="0" max="4" min="4" style="0" width="4.28"/>
    <col collapsed="false" customWidth="true" hidden="false" outlineLevel="0" max="5" min="5" style="0" width="17.11"/>
    <col collapsed="false" customWidth="true" hidden="false" outlineLevel="0" max="6" min="6" style="0" width="50.77"/>
    <col collapsed="false" customWidth="true" hidden="false" outlineLevel="0" max="7" min="7" style="0" width="6.94"/>
    <col collapsed="false" customWidth="true" hidden="false" outlineLevel="0" max="8" min="8" style="0" width="11.49"/>
    <col collapsed="false" customWidth="true" hidden="false" outlineLevel="0" max="9" min="9" style="1" width="20.11"/>
    <col collapsed="false" customWidth="true" hidden="false" outlineLevel="0" max="11" min="10" style="0" width="20.11"/>
    <col collapsed="false" customWidth="true" hidden="true" outlineLevel="0" max="13" min="13" style="0" width="10.78"/>
    <col collapsed="false" customWidth="false" hidden="true" outlineLevel="0" max="14" min="14" style="0" width="9.28"/>
    <col collapsed="false" customWidth="true" hidden="true" outlineLevel="0" max="20" min="15" style="0" width="14.11"/>
    <col collapsed="false" customWidth="true" hidden="true" outlineLevel="0" max="21" min="21" style="0" width="16.28"/>
    <col collapsed="false" customWidth="true" hidden="false" outlineLevel="0" max="22" min="22" style="0" width="12.28"/>
    <col collapsed="false" customWidth="true" hidden="false" outlineLevel="0" max="23" min="23" style="0" width="16.28"/>
    <col collapsed="false" customWidth="true" hidden="false" outlineLevel="0" max="24" min="24" style="0" width="12.28"/>
    <col collapsed="false" customWidth="true" hidden="false" outlineLevel="0" max="25" min="25" style="0" width="14.94"/>
    <col collapsed="false" customWidth="true" hidden="false" outlineLevel="0" max="26" min="26" style="0" width="10.94"/>
    <col collapsed="false" customWidth="true" hidden="false" outlineLevel="0" max="27" min="27" style="0" width="14.94"/>
    <col collapsed="false" customWidth="true" hidden="false" outlineLevel="0" max="28" min="28" style="0" width="16.28"/>
    <col collapsed="false" customWidth="true" hidden="false" outlineLevel="0" max="29" min="29" style="0" width="10.94"/>
    <col collapsed="false" customWidth="true" hidden="false" outlineLevel="0" max="30" min="30" style="0" width="14.94"/>
    <col collapsed="false" customWidth="true" hidden="false" outlineLevel="0" max="31" min="31" style="0" width="16.28"/>
    <col collapsed="false" customWidth="false" hidden="true" outlineLevel="0" max="65" min="44" style="0" width="9.28"/>
  </cols>
  <sheetData>
    <row r="2" customFormat="false" ht="36.95" hidden="false" customHeight="true" outlineLevel="0" collapsed="false">
      <c r="L2" s="2"/>
      <c r="M2" s="2"/>
      <c r="N2" s="2"/>
      <c r="O2" s="2"/>
      <c r="P2" s="2"/>
      <c r="Q2" s="2"/>
      <c r="R2" s="2"/>
      <c r="S2" s="2"/>
      <c r="T2" s="2"/>
      <c r="U2" s="2"/>
      <c r="V2" s="2"/>
      <c r="AT2" s="3" t="s">
        <v>0</v>
      </c>
    </row>
    <row r="3" customFormat="false" ht="6.95" hidden="false" customHeight="true" outlineLevel="0" collapsed="false">
      <c r="B3" s="4"/>
      <c r="C3" s="5"/>
      <c r="D3" s="5"/>
      <c r="E3" s="5"/>
      <c r="F3" s="5"/>
      <c r="G3" s="5"/>
      <c r="H3" s="5"/>
      <c r="I3" s="6"/>
      <c r="J3" s="5"/>
      <c r="K3" s="5"/>
      <c r="L3" s="7"/>
      <c r="AT3" s="3" t="s">
        <v>1</v>
      </c>
    </row>
    <row r="4" customFormat="false" ht="24.95" hidden="false" customHeight="true" outlineLevel="0" collapsed="false">
      <c r="B4" s="7"/>
      <c r="D4" s="8" t="s">
        <v>2</v>
      </c>
      <c r="L4" s="7"/>
      <c r="M4" s="9" t="s">
        <v>3</v>
      </c>
      <c r="AT4" s="3" t="s">
        <v>4</v>
      </c>
    </row>
    <row r="5" customFormat="false" ht="6.95" hidden="false" customHeight="true" outlineLevel="0" collapsed="false">
      <c r="B5" s="7"/>
      <c r="L5" s="7"/>
    </row>
    <row r="6" customFormat="false" ht="12" hidden="false" customHeight="true" outlineLevel="0" collapsed="false">
      <c r="B6" s="7"/>
      <c r="D6" s="10" t="s">
        <v>5</v>
      </c>
      <c r="L6" s="7"/>
    </row>
    <row r="7" customFormat="false" ht="16.5" hidden="false" customHeight="true" outlineLevel="0" collapsed="false">
      <c r="B7" s="7"/>
      <c r="E7" s="11" t="e">
        <f aca="false">#REF!</f>
        <v>#REF!</v>
      </c>
      <c r="F7" s="11"/>
      <c r="G7" s="11"/>
      <c r="H7" s="11"/>
      <c r="L7" s="7"/>
    </row>
    <row r="8" s="16" customFormat="true" ht="12" hidden="false" customHeight="true" outlineLevel="0" collapsed="false">
      <c r="A8" s="12"/>
      <c r="B8" s="13"/>
      <c r="C8" s="12"/>
      <c r="D8" s="10" t="s">
        <v>6</v>
      </c>
      <c r="E8" s="12"/>
      <c r="F8" s="12"/>
      <c r="G8" s="12"/>
      <c r="H8" s="12"/>
      <c r="I8" s="14"/>
      <c r="J8" s="12"/>
      <c r="K8" s="12"/>
      <c r="L8" s="15"/>
      <c r="S8" s="12"/>
      <c r="T8" s="12"/>
      <c r="U8" s="12"/>
      <c r="V8" s="12"/>
      <c r="W8" s="12"/>
      <c r="X8" s="12"/>
      <c r="Y8" s="12"/>
      <c r="Z8" s="12"/>
      <c r="AA8" s="12"/>
      <c r="AB8" s="12"/>
      <c r="AC8" s="12"/>
      <c r="AD8" s="12"/>
      <c r="AE8" s="12"/>
    </row>
    <row r="9" s="16" customFormat="true" ht="16.5" hidden="false" customHeight="true" outlineLevel="0" collapsed="false">
      <c r="A9" s="12"/>
      <c r="B9" s="13"/>
      <c r="C9" s="12"/>
      <c r="D9" s="12"/>
      <c r="E9" s="17" t="s">
        <v>7</v>
      </c>
      <c r="F9" s="17"/>
      <c r="G9" s="17"/>
      <c r="H9" s="17"/>
      <c r="I9" s="14"/>
      <c r="J9" s="12"/>
      <c r="K9" s="12"/>
      <c r="L9" s="15"/>
      <c r="S9" s="12"/>
      <c r="T9" s="12"/>
      <c r="U9" s="12"/>
      <c r="V9" s="12"/>
      <c r="W9" s="12"/>
      <c r="X9" s="12"/>
      <c r="Y9" s="12"/>
      <c r="Z9" s="12"/>
      <c r="AA9" s="12"/>
      <c r="AB9" s="12"/>
      <c r="AC9" s="12"/>
      <c r="AD9" s="12"/>
      <c r="AE9" s="12"/>
    </row>
    <row r="10" s="16" customFormat="true" ht="11.25" hidden="false" customHeight="false" outlineLevel="0" collapsed="false">
      <c r="A10" s="12"/>
      <c r="B10" s="13"/>
      <c r="C10" s="12"/>
      <c r="D10" s="12"/>
      <c r="E10" s="12"/>
      <c r="F10" s="12"/>
      <c r="G10" s="12"/>
      <c r="H10" s="12"/>
      <c r="I10" s="14"/>
      <c r="J10" s="12"/>
      <c r="K10" s="12"/>
      <c r="L10" s="15"/>
      <c r="S10" s="12"/>
      <c r="T10" s="12"/>
      <c r="U10" s="12"/>
      <c r="V10" s="12"/>
      <c r="W10" s="12"/>
      <c r="X10" s="12"/>
      <c r="Y10" s="12"/>
      <c r="Z10" s="12"/>
      <c r="AA10" s="12"/>
      <c r="AB10" s="12"/>
      <c r="AC10" s="12"/>
      <c r="AD10" s="12"/>
      <c r="AE10" s="12"/>
    </row>
    <row r="11" s="16" customFormat="true" ht="12" hidden="false" customHeight="true" outlineLevel="0" collapsed="false">
      <c r="A11" s="12"/>
      <c r="B11" s="13"/>
      <c r="C11" s="12"/>
      <c r="D11" s="10" t="s">
        <v>8</v>
      </c>
      <c r="E11" s="12"/>
      <c r="F11" s="18" t="s">
        <v>9</v>
      </c>
      <c r="G11" s="12"/>
      <c r="H11" s="12"/>
      <c r="I11" s="19" t="s">
        <v>10</v>
      </c>
      <c r="J11" s="18"/>
      <c r="K11" s="12"/>
      <c r="L11" s="15"/>
      <c r="S11" s="12"/>
      <c r="T11" s="12"/>
      <c r="U11" s="12"/>
      <c r="V11" s="12"/>
      <c r="W11" s="12"/>
      <c r="X11" s="12"/>
      <c r="Y11" s="12"/>
      <c r="Z11" s="12"/>
      <c r="AA11" s="12"/>
      <c r="AB11" s="12"/>
      <c r="AC11" s="12"/>
      <c r="AD11" s="12"/>
      <c r="AE11" s="12"/>
    </row>
    <row r="12" s="16" customFormat="true" ht="12" hidden="false" customHeight="true" outlineLevel="0" collapsed="false">
      <c r="A12" s="12"/>
      <c r="B12" s="13"/>
      <c r="C12" s="12"/>
      <c r="D12" s="10" t="s">
        <v>11</v>
      </c>
      <c r="E12" s="12"/>
      <c r="F12" s="18" t="s">
        <v>12</v>
      </c>
      <c r="G12" s="12"/>
      <c r="H12" s="12"/>
      <c r="I12" s="19" t="s">
        <v>13</v>
      </c>
      <c r="J12" s="20" t="e">
        <f aca="false">#REF!</f>
        <v>#REF!</v>
      </c>
      <c r="K12" s="12"/>
      <c r="L12" s="15"/>
      <c r="S12" s="12"/>
      <c r="T12" s="12"/>
      <c r="U12" s="12"/>
      <c r="V12" s="12"/>
      <c r="W12" s="12"/>
      <c r="X12" s="12"/>
      <c r="Y12" s="12"/>
      <c r="Z12" s="12"/>
      <c r="AA12" s="12"/>
      <c r="AB12" s="12"/>
      <c r="AC12" s="12"/>
      <c r="AD12" s="12"/>
      <c r="AE12" s="12"/>
    </row>
    <row r="13" s="16" customFormat="true" ht="10.9" hidden="false" customHeight="true" outlineLevel="0" collapsed="false">
      <c r="A13" s="12"/>
      <c r="B13" s="13"/>
      <c r="C13" s="12"/>
      <c r="D13" s="12"/>
      <c r="E13" s="12"/>
      <c r="F13" s="12"/>
      <c r="G13" s="12"/>
      <c r="H13" s="12"/>
      <c r="I13" s="14"/>
      <c r="J13" s="12"/>
      <c r="K13" s="12"/>
      <c r="L13" s="15"/>
      <c r="S13" s="12"/>
      <c r="T13" s="12"/>
      <c r="U13" s="12"/>
      <c r="V13" s="12"/>
      <c r="W13" s="12"/>
      <c r="X13" s="12"/>
      <c r="Y13" s="12"/>
      <c r="Z13" s="12"/>
      <c r="AA13" s="12"/>
      <c r="AB13" s="12"/>
      <c r="AC13" s="12"/>
      <c r="AD13" s="12"/>
      <c r="AE13" s="12"/>
    </row>
    <row r="14" s="16" customFormat="true" ht="12" hidden="false" customHeight="true" outlineLevel="0" collapsed="false">
      <c r="A14" s="12"/>
      <c r="B14" s="13"/>
      <c r="C14" s="12"/>
      <c r="D14" s="10" t="s">
        <v>14</v>
      </c>
      <c r="E14" s="12"/>
      <c r="F14" s="12"/>
      <c r="G14" s="12"/>
      <c r="H14" s="12"/>
      <c r="I14" s="19" t="s">
        <v>15</v>
      </c>
      <c r="J14" s="18"/>
      <c r="K14" s="12"/>
      <c r="L14" s="15"/>
      <c r="S14" s="12"/>
      <c r="T14" s="12"/>
      <c r="U14" s="12"/>
      <c r="V14" s="12"/>
      <c r="W14" s="12"/>
      <c r="X14" s="12"/>
      <c r="Y14" s="12"/>
      <c r="Z14" s="12"/>
      <c r="AA14" s="12"/>
      <c r="AB14" s="12"/>
      <c r="AC14" s="12"/>
      <c r="AD14" s="12"/>
      <c r="AE14" s="12"/>
    </row>
    <row r="15" s="16" customFormat="true" ht="18" hidden="false" customHeight="true" outlineLevel="0" collapsed="false">
      <c r="A15" s="12"/>
      <c r="B15" s="13"/>
      <c r="C15" s="12"/>
      <c r="D15" s="12"/>
      <c r="E15" s="18" t="s">
        <v>16</v>
      </c>
      <c r="F15" s="12"/>
      <c r="G15" s="12"/>
      <c r="H15" s="12"/>
      <c r="I15" s="19" t="s">
        <v>17</v>
      </c>
      <c r="J15" s="18"/>
      <c r="K15" s="12"/>
      <c r="L15" s="15"/>
      <c r="S15" s="12"/>
      <c r="T15" s="12"/>
      <c r="U15" s="12"/>
      <c r="V15" s="12"/>
      <c r="W15" s="12"/>
      <c r="X15" s="12"/>
      <c r="Y15" s="12"/>
      <c r="Z15" s="12"/>
      <c r="AA15" s="12"/>
      <c r="AB15" s="12"/>
      <c r="AC15" s="12"/>
      <c r="AD15" s="12"/>
      <c r="AE15" s="12"/>
    </row>
    <row r="16" s="16" customFormat="true" ht="6.95" hidden="false" customHeight="true" outlineLevel="0" collapsed="false">
      <c r="A16" s="12"/>
      <c r="B16" s="13"/>
      <c r="C16" s="12"/>
      <c r="D16" s="12"/>
      <c r="E16" s="12"/>
      <c r="F16" s="12"/>
      <c r="G16" s="12"/>
      <c r="H16" s="12"/>
      <c r="I16" s="14"/>
      <c r="J16" s="12"/>
      <c r="K16" s="12"/>
      <c r="L16" s="15"/>
      <c r="S16" s="12"/>
      <c r="T16" s="12"/>
      <c r="U16" s="12"/>
      <c r="V16" s="12"/>
      <c r="W16" s="12"/>
      <c r="X16" s="12"/>
      <c r="Y16" s="12"/>
      <c r="Z16" s="12"/>
      <c r="AA16" s="12"/>
      <c r="AB16" s="12"/>
      <c r="AC16" s="12"/>
      <c r="AD16" s="12"/>
      <c r="AE16" s="12"/>
    </row>
    <row r="17" s="16" customFormat="true" ht="12" hidden="false" customHeight="true" outlineLevel="0" collapsed="false">
      <c r="A17" s="12"/>
      <c r="B17" s="13"/>
      <c r="C17" s="12"/>
      <c r="D17" s="10" t="s">
        <v>18</v>
      </c>
      <c r="E17" s="12"/>
      <c r="F17" s="12"/>
      <c r="G17" s="12"/>
      <c r="H17" s="12"/>
      <c r="I17" s="19" t="s">
        <v>15</v>
      </c>
      <c r="J17" s="21" t="e">
        <f aca="false">#REF!</f>
        <v>#REF!</v>
      </c>
      <c r="K17" s="12"/>
      <c r="L17" s="15"/>
      <c r="S17" s="12"/>
      <c r="T17" s="12"/>
      <c r="U17" s="12"/>
      <c r="V17" s="12"/>
      <c r="W17" s="12"/>
      <c r="X17" s="12"/>
      <c r="Y17" s="12"/>
      <c r="Z17" s="12"/>
      <c r="AA17" s="12"/>
      <c r="AB17" s="12"/>
      <c r="AC17" s="12"/>
      <c r="AD17" s="12"/>
      <c r="AE17" s="12"/>
    </row>
    <row r="18" s="16" customFormat="true" ht="18" hidden="false" customHeight="true" outlineLevel="0" collapsed="false">
      <c r="A18" s="12"/>
      <c r="B18" s="13"/>
      <c r="C18" s="12"/>
      <c r="D18" s="12"/>
      <c r="E18" s="22" t="e">
        <f aca="false">#REF!</f>
        <v>#REF!</v>
      </c>
      <c r="F18" s="22"/>
      <c r="G18" s="22"/>
      <c r="H18" s="22"/>
      <c r="I18" s="19" t="s">
        <v>17</v>
      </c>
      <c r="J18" s="21" t="e">
        <f aca="false">#REF!</f>
        <v>#REF!</v>
      </c>
      <c r="K18" s="12"/>
      <c r="L18" s="15"/>
      <c r="S18" s="12"/>
      <c r="T18" s="12"/>
      <c r="U18" s="12"/>
      <c r="V18" s="12"/>
      <c r="W18" s="12"/>
      <c r="X18" s="12"/>
      <c r="Y18" s="12"/>
      <c r="Z18" s="12"/>
      <c r="AA18" s="12"/>
      <c r="AB18" s="12"/>
      <c r="AC18" s="12"/>
      <c r="AD18" s="12"/>
      <c r="AE18" s="12"/>
    </row>
    <row r="19" s="16" customFormat="true" ht="6.95" hidden="false" customHeight="true" outlineLevel="0" collapsed="false">
      <c r="A19" s="12"/>
      <c r="B19" s="13"/>
      <c r="C19" s="12"/>
      <c r="D19" s="12"/>
      <c r="E19" s="12"/>
      <c r="F19" s="12"/>
      <c r="G19" s="12"/>
      <c r="H19" s="12"/>
      <c r="I19" s="14"/>
      <c r="J19" s="12"/>
      <c r="K19" s="12"/>
      <c r="L19" s="15"/>
      <c r="S19" s="12"/>
      <c r="T19" s="12"/>
      <c r="U19" s="12"/>
      <c r="V19" s="12"/>
      <c r="W19" s="12"/>
      <c r="X19" s="12"/>
      <c r="Y19" s="12"/>
      <c r="Z19" s="12"/>
      <c r="AA19" s="12"/>
      <c r="AB19" s="12"/>
      <c r="AC19" s="12"/>
      <c r="AD19" s="12"/>
      <c r="AE19" s="12"/>
    </row>
    <row r="20" s="16" customFormat="true" ht="12" hidden="false" customHeight="true" outlineLevel="0" collapsed="false">
      <c r="A20" s="12"/>
      <c r="B20" s="13"/>
      <c r="C20" s="12"/>
      <c r="D20" s="10" t="s">
        <v>19</v>
      </c>
      <c r="E20" s="12"/>
      <c r="F20" s="12"/>
      <c r="G20" s="12"/>
      <c r="H20" s="12"/>
      <c r="I20" s="19" t="s">
        <v>15</v>
      </c>
      <c r="J20" s="18"/>
      <c r="K20" s="12"/>
      <c r="L20" s="15"/>
      <c r="S20" s="12"/>
      <c r="T20" s="12"/>
      <c r="U20" s="12"/>
      <c r="V20" s="12"/>
      <c r="W20" s="12"/>
      <c r="X20" s="12"/>
      <c r="Y20" s="12"/>
      <c r="Z20" s="12"/>
      <c r="AA20" s="12"/>
      <c r="AB20" s="12"/>
      <c r="AC20" s="12"/>
      <c r="AD20" s="12"/>
      <c r="AE20" s="12"/>
    </row>
    <row r="21" s="16" customFormat="true" ht="18" hidden="false" customHeight="true" outlineLevel="0" collapsed="false">
      <c r="A21" s="12"/>
      <c r="B21" s="13"/>
      <c r="C21" s="12"/>
      <c r="D21" s="12"/>
      <c r="E21" s="18" t="s">
        <v>20</v>
      </c>
      <c r="F21" s="12"/>
      <c r="G21" s="12"/>
      <c r="H21" s="12"/>
      <c r="I21" s="19" t="s">
        <v>17</v>
      </c>
      <c r="J21" s="18"/>
      <c r="K21" s="12"/>
      <c r="L21" s="15"/>
      <c r="S21" s="12"/>
      <c r="T21" s="12"/>
      <c r="U21" s="12"/>
      <c r="V21" s="12"/>
      <c r="W21" s="12"/>
      <c r="X21" s="12"/>
      <c r="Y21" s="12"/>
      <c r="Z21" s="12"/>
      <c r="AA21" s="12"/>
      <c r="AB21" s="12"/>
      <c r="AC21" s="12"/>
      <c r="AD21" s="12"/>
      <c r="AE21" s="12"/>
    </row>
    <row r="22" s="16" customFormat="true" ht="6.95" hidden="false" customHeight="true" outlineLevel="0" collapsed="false">
      <c r="A22" s="12"/>
      <c r="B22" s="13"/>
      <c r="C22" s="12"/>
      <c r="D22" s="12"/>
      <c r="E22" s="12"/>
      <c r="F22" s="12"/>
      <c r="G22" s="12"/>
      <c r="H22" s="12"/>
      <c r="I22" s="14"/>
      <c r="J22" s="12"/>
      <c r="K22" s="12"/>
      <c r="L22" s="15"/>
      <c r="S22" s="12"/>
      <c r="T22" s="12"/>
      <c r="U22" s="12"/>
      <c r="V22" s="12"/>
      <c r="W22" s="12"/>
      <c r="X22" s="12"/>
      <c r="Y22" s="12"/>
      <c r="Z22" s="12"/>
      <c r="AA22" s="12"/>
      <c r="AB22" s="12"/>
      <c r="AC22" s="12"/>
      <c r="AD22" s="12"/>
      <c r="AE22" s="12"/>
    </row>
    <row r="23" s="16" customFormat="true" ht="12" hidden="false" customHeight="true" outlineLevel="0" collapsed="false">
      <c r="A23" s="12"/>
      <c r="B23" s="13"/>
      <c r="C23" s="12"/>
      <c r="D23" s="10" t="s">
        <v>21</v>
      </c>
      <c r="E23" s="12"/>
      <c r="F23" s="12"/>
      <c r="G23" s="12"/>
      <c r="H23" s="12"/>
      <c r="I23" s="19" t="s">
        <v>15</v>
      </c>
      <c r="J23" s="18" t="e">
        <f aca="false">IF(#REF!="","",#REF!)</f>
        <v>#REF!</v>
      </c>
      <c r="K23" s="12"/>
      <c r="L23" s="15"/>
      <c r="S23" s="12"/>
      <c r="T23" s="12"/>
      <c r="U23" s="12"/>
      <c r="V23" s="12"/>
      <c r="W23" s="12"/>
      <c r="X23" s="12"/>
      <c r="Y23" s="12"/>
      <c r="Z23" s="12"/>
      <c r="AA23" s="12"/>
      <c r="AB23" s="12"/>
      <c r="AC23" s="12"/>
      <c r="AD23" s="12"/>
      <c r="AE23" s="12"/>
    </row>
    <row r="24" s="16" customFormat="true" ht="18" hidden="false" customHeight="true" outlineLevel="0" collapsed="false">
      <c r="A24" s="12"/>
      <c r="B24" s="13"/>
      <c r="C24" s="12"/>
      <c r="D24" s="12"/>
      <c r="E24" s="18" t="e">
        <f aca="false">IF(#REF!="","",#REF!)</f>
        <v>#REF!</v>
      </c>
      <c r="F24" s="12"/>
      <c r="G24" s="12"/>
      <c r="H24" s="12"/>
      <c r="I24" s="19" t="s">
        <v>17</v>
      </c>
      <c r="J24" s="18" t="e">
        <f aca="false">IF(#REF!="","",#REF!)</f>
        <v>#REF!</v>
      </c>
      <c r="K24" s="12"/>
      <c r="L24" s="15"/>
      <c r="S24" s="12"/>
      <c r="T24" s="12"/>
      <c r="U24" s="12"/>
      <c r="V24" s="12"/>
      <c r="W24" s="12"/>
      <c r="X24" s="12"/>
      <c r="Y24" s="12"/>
      <c r="Z24" s="12"/>
      <c r="AA24" s="12"/>
      <c r="AB24" s="12"/>
      <c r="AC24" s="12"/>
      <c r="AD24" s="12"/>
      <c r="AE24" s="12"/>
    </row>
    <row r="25" s="16" customFormat="true" ht="6.95" hidden="false" customHeight="true" outlineLevel="0" collapsed="false">
      <c r="A25" s="12"/>
      <c r="B25" s="13"/>
      <c r="C25" s="12"/>
      <c r="D25" s="12"/>
      <c r="E25" s="12"/>
      <c r="F25" s="12"/>
      <c r="G25" s="12"/>
      <c r="H25" s="12"/>
      <c r="I25" s="14"/>
      <c r="J25" s="12"/>
      <c r="K25" s="12"/>
      <c r="L25" s="15"/>
      <c r="S25" s="12"/>
      <c r="T25" s="12"/>
      <c r="U25" s="12"/>
      <c r="V25" s="12"/>
      <c r="W25" s="12"/>
      <c r="X25" s="12"/>
      <c r="Y25" s="12"/>
      <c r="Z25" s="12"/>
      <c r="AA25" s="12"/>
      <c r="AB25" s="12"/>
      <c r="AC25" s="12"/>
      <c r="AD25" s="12"/>
      <c r="AE25" s="12"/>
    </row>
    <row r="26" s="16" customFormat="true" ht="12" hidden="false" customHeight="true" outlineLevel="0" collapsed="false">
      <c r="A26" s="12"/>
      <c r="B26" s="13"/>
      <c r="C26" s="12"/>
      <c r="D26" s="10" t="s">
        <v>22</v>
      </c>
      <c r="E26" s="12"/>
      <c r="F26" s="12"/>
      <c r="G26" s="12"/>
      <c r="H26" s="12"/>
      <c r="I26" s="14"/>
      <c r="J26" s="12"/>
      <c r="K26" s="12"/>
      <c r="L26" s="15"/>
      <c r="S26" s="12"/>
      <c r="T26" s="12"/>
      <c r="U26" s="12"/>
      <c r="V26" s="12"/>
      <c r="W26" s="12"/>
      <c r="X26" s="12"/>
      <c r="Y26" s="12"/>
      <c r="Z26" s="12"/>
      <c r="AA26" s="12"/>
      <c r="AB26" s="12"/>
      <c r="AC26" s="12"/>
      <c r="AD26" s="12"/>
      <c r="AE26" s="12"/>
    </row>
    <row r="27" s="28" customFormat="true" ht="226.5" hidden="false" customHeight="true" outlineLevel="0" collapsed="false">
      <c r="A27" s="23"/>
      <c r="B27" s="24"/>
      <c r="C27" s="23"/>
      <c r="D27" s="23"/>
      <c r="E27" s="25" t="s">
        <v>23</v>
      </c>
      <c r="F27" s="25"/>
      <c r="G27" s="25"/>
      <c r="H27" s="25"/>
      <c r="I27" s="26"/>
      <c r="J27" s="23"/>
      <c r="K27" s="23"/>
      <c r="L27" s="27"/>
      <c r="S27" s="23"/>
      <c r="T27" s="23"/>
      <c r="U27" s="23"/>
      <c r="V27" s="23"/>
      <c r="W27" s="23"/>
      <c r="X27" s="23"/>
      <c r="Y27" s="23"/>
      <c r="Z27" s="23"/>
      <c r="AA27" s="23"/>
      <c r="AB27" s="23"/>
      <c r="AC27" s="23"/>
      <c r="AD27" s="23"/>
      <c r="AE27" s="23"/>
    </row>
    <row r="28" s="16" customFormat="true" ht="6.95" hidden="false" customHeight="true" outlineLevel="0" collapsed="false">
      <c r="A28" s="12"/>
      <c r="B28" s="13"/>
      <c r="C28" s="12"/>
      <c r="D28" s="12"/>
      <c r="E28" s="12"/>
      <c r="F28" s="12"/>
      <c r="G28" s="12"/>
      <c r="H28" s="12"/>
      <c r="I28" s="14"/>
      <c r="J28" s="12"/>
      <c r="K28" s="12"/>
      <c r="L28" s="15"/>
      <c r="S28" s="12"/>
      <c r="T28" s="12"/>
      <c r="U28" s="12"/>
      <c r="V28" s="12"/>
      <c r="W28" s="12"/>
      <c r="X28" s="12"/>
      <c r="Y28" s="12"/>
      <c r="Z28" s="12"/>
      <c r="AA28" s="12"/>
      <c r="AB28" s="12"/>
      <c r="AC28" s="12"/>
      <c r="AD28" s="12"/>
      <c r="AE28" s="12"/>
    </row>
    <row r="29" s="16" customFormat="true" ht="6.95" hidden="false" customHeight="true" outlineLevel="0" collapsed="false">
      <c r="A29" s="12"/>
      <c r="B29" s="13"/>
      <c r="C29" s="12"/>
      <c r="D29" s="29"/>
      <c r="E29" s="29"/>
      <c r="F29" s="29"/>
      <c r="G29" s="29"/>
      <c r="H29" s="29"/>
      <c r="I29" s="30"/>
      <c r="J29" s="29"/>
      <c r="K29" s="29"/>
      <c r="L29" s="15"/>
      <c r="S29" s="12"/>
      <c r="T29" s="12"/>
      <c r="U29" s="12"/>
      <c r="V29" s="12"/>
      <c r="W29" s="12"/>
      <c r="X29" s="12"/>
      <c r="Y29" s="12"/>
      <c r="Z29" s="12"/>
      <c r="AA29" s="12"/>
      <c r="AB29" s="12"/>
      <c r="AC29" s="12"/>
      <c r="AD29" s="12"/>
      <c r="AE29" s="12"/>
    </row>
    <row r="30" s="16" customFormat="true" ht="25.35" hidden="false" customHeight="true" outlineLevel="0" collapsed="false">
      <c r="A30" s="12"/>
      <c r="B30" s="13"/>
      <c r="C30" s="12"/>
      <c r="D30" s="31" t="s">
        <v>24</v>
      </c>
      <c r="E30" s="12"/>
      <c r="F30" s="12"/>
      <c r="G30" s="12"/>
      <c r="H30" s="12"/>
      <c r="I30" s="14"/>
      <c r="J30" s="32" t="n">
        <f aca="false">ROUND(J118,0)</f>
        <v>0</v>
      </c>
      <c r="K30" s="12"/>
      <c r="L30" s="15"/>
      <c r="S30" s="12"/>
      <c r="T30" s="12"/>
      <c r="U30" s="12"/>
      <c r="V30" s="12"/>
      <c r="W30" s="12"/>
      <c r="X30" s="12"/>
      <c r="Y30" s="12"/>
      <c r="Z30" s="12"/>
      <c r="AA30" s="12"/>
      <c r="AB30" s="12"/>
      <c r="AC30" s="12"/>
      <c r="AD30" s="12"/>
      <c r="AE30" s="12"/>
    </row>
    <row r="31" s="16" customFormat="true" ht="6.95" hidden="false" customHeight="true" outlineLevel="0" collapsed="false">
      <c r="A31" s="12"/>
      <c r="B31" s="13"/>
      <c r="C31" s="12"/>
      <c r="D31" s="29"/>
      <c r="E31" s="29"/>
      <c r="F31" s="29"/>
      <c r="G31" s="29"/>
      <c r="H31" s="29"/>
      <c r="I31" s="30"/>
      <c r="J31" s="29"/>
      <c r="K31" s="29"/>
      <c r="L31" s="15"/>
      <c r="S31" s="12"/>
      <c r="T31" s="12"/>
      <c r="U31" s="12"/>
      <c r="V31" s="12"/>
      <c r="W31" s="12"/>
      <c r="X31" s="12"/>
      <c r="Y31" s="12"/>
      <c r="Z31" s="12"/>
      <c r="AA31" s="12"/>
      <c r="AB31" s="12"/>
      <c r="AC31" s="12"/>
      <c r="AD31" s="12"/>
      <c r="AE31" s="12"/>
    </row>
    <row r="32" s="16" customFormat="true" ht="14.45" hidden="false" customHeight="true" outlineLevel="0" collapsed="false">
      <c r="A32" s="12"/>
      <c r="B32" s="13"/>
      <c r="C32" s="12"/>
      <c r="D32" s="12"/>
      <c r="E32" s="12"/>
      <c r="F32" s="33" t="s">
        <v>25</v>
      </c>
      <c r="G32" s="12"/>
      <c r="H32" s="12"/>
      <c r="I32" s="34" t="s">
        <v>26</v>
      </c>
      <c r="J32" s="33" t="s">
        <v>27</v>
      </c>
      <c r="K32" s="12"/>
      <c r="L32" s="15"/>
      <c r="S32" s="12"/>
      <c r="T32" s="12"/>
      <c r="U32" s="12"/>
      <c r="V32" s="12"/>
      <c r="W32" s="12"/>
      <c r="X32" s="12"/>
      <c r="Y32" s="12"/>
      <c r="Z32" s="12"/>
      <c r="AA32" s="12"/>
      <c r="AB32" s="12"/>
      <c r="AC32" s="12"/>
      <c r="AD32" s="12"/>
      <c r="AE32" s="12"/>
    </row>
    <row r="33" s="16" customFormat="true" ht="14.45" hidden="false" customHeight="true" outlineLevel="0" collapsed="false">
      <c r="A33" s="12"/>
      <c r="B33" s="13"/>
      <c r="C33" s="12"/>
      <c r="D33" s="35" t="s">
        <v>28</v>
      </c>
      <c r="E33" s="10" t="s">
        <v>29</v>
      </c>
      <c r="F33" s="36" t="n">
        <f aca="false">ROUND((SUM(BE118:BE256)),0)</f>
        <v>0</v>
      </c>
      <c r="G33" s="12"/>
      <c r="H33" s="12"/>
      <c r="I33" s="37" t="n">
        <v>0.21</v>
      </c>
      <c r="J33" s="36" t="n">
        <f aca="false">ROUND(((SUM(BE118:BE256))*I33),0)</f>
        <v>0</v>
      </c>
      <c r="K33" s="12"/>
      <c r="L33" s="15"/>
      <c r="S33" s="12"/>
      <c r="T33" s="12"/>
      <c r="U33" s="12"/>
      <c r="V33" s="12"/>
      <c r="W33" s="12"/>
      <c r="X33" s="12"/>
      <c r="Y33" s="12"/>
      <c r="Z33" s="12"/>
      <c r="AA33" s="12"/>
      <c r="AB33" s="12"/>
      <c r="AC33" s="12"/>
      <c r="AD33" s="12"/>
      <c r="AE33" s="12"/>
    </row>
    <row r="34" s="16" customFormat="true" ht="14.45" hidden="false" customHeight="true" outlineLevel="0" collapsed="false">
      <c r="A34" s="12"/>
      <c r="B34" s="13"/>
      <c r="C34" s="12"/>
      <c r="D34" s="12"/>
      <c r="E34" s="10" t="s">
        <v>30</v>
      </c>
      <c r="F34" s="36" t="n">
        <f aca="false">ROUND((SUM(BF118:BF256)),0)</f>
        <v>0</v>
      </c>
      <c r="G34" s="12"/>
      <c r="H34" s="12"/>
      <c r="I34" s="37" t="n">
        <v>0.15</v>
      </c>
      <c r="J34" s="36" t="n">
        <f aca="false">ROUND(((SUM(BF118:BF256))*I34),0)</f>
        <v>0</v>
      </c>
      <c r="K34" s="12"/>
      <c r="L34" s="15"/>
      <c r="S34" s="12"/>
      <c r="T34" s="12"/>
      <c r="U34" s="12"/>
      <c r="V34" s="12"/>
      <c r="W34" s="12"/>
      <c r="X34" s="12"/>
      <c r="Y34" s="12"/>
      <c r="Z34" s="12"/>
      <c r="AA34" s="12"/>
      <c r="AB34" s="12"/>
      <c r="AC34" s="12"/>
      <c r="AD34" s="12"/>
      <c r="AE34" s="12"/>
    </row>
    <row r="35" s="16" customFormat="true" ht="14.45" hidden="true" customHeight="true" outlineLevel="0" collapsed="false">
      <c r="A35" s="12"/>
      <c r="B35" s="13"/>
      <c r="C35" s="12"/>
      <c r="D35" s="12"/>
      <c r="E35" s="10" t="s">
        <v>31</v>
      </c>
      <c r="F35" s="36" t="n">
        <f aca="false">ROUND((SUM(BG118:BG256)),0)</f>
        <v>0</v>
      </c>
      <c r="G35" s="12"/>
      <c r="H35" s="12"/>
      <c r="I35" s="37" t="n">
        <v>0.21</v>
      </c>
      <c r="J35" s="36" t="n">
        <f aca="false">0</f>
        <v>0</v>
      </c>
      <c r="K35" s="12"/>
      <c r="L35" s="15"/>
      <c r="S35" s="12"/>
      <c r="T35" s="12"/>
      <c r="U35" s="12"/>
      <c r="V35" s="12"/>
      <c r="W35" s="12"/>
      <c r="X35" s="12"/>
      <c r="Y35" s="12"/>
      <c r="Z35" s="12"/>
      <c r="AA35" s="12"/>
      <c r="AB35" s="12"/>
      <c r="AC35" s="12"/>
      <c r="AD35" s="12"/>
      <c r="AE35" s="12"/>
    </row>
    <row r="36" s="16" customFormat="true" ht="14.45" hidden="true" customHeight="true" outlineLevel="0" collapsed="false">
      <c r="A36" s="12"/>
      <c r="B36" s="13"/>
      <c r="C36" s="12"/>
      <c r="D36" s="12"/>
      <c r="E36" s="10" t="s">
        <v>32</v>
      </c>
      <c r="F36" s="36" t="n">
        <f aca="false">ROUND((SUM(BH118:BH256)),0)</f>
        <v>0</v>
      </c>
      <c r="G36" s="12"/>
      <c r="H36" s="12"/>
      <c r="I36" s="37" t="n">
        <v>0.15</v>
      </c>
      <c r="J36" s="36" t="n">
        <f aca="false">0</f>
        <v>0</v>
      </c>
      <c r="K36" s="12"/>
      <c r="L36" s="15"/>
      <c r="S36" s="12"/>
      <c r="T36" s="12"/>
      <c r="U36" s="12"/>
      <c r="V36" s="12"/>
      <c r="W36" s="12"/>
      <c r="X36" s="12"/>
      <c r="Y36" s="12"/>
      <c r="Z36" s="12"/>
      <c r="AA36" s="12"/>
      <c r="AB36" s="12"/>
      <c r="AC36" s="12"/>
      <c r="AD36" s="12"/>
      <c r="AE36" s="12"/>
    </row>
    <row r="37" s="16" customFormat="true" ht="14.45" hidden="true" customHeight="true" outlineLevel="0" collapsed="false">
      <c r="A37" s="12"/>
      <c r="B37" s="13"/>
      <c r="C37" s="12"/>
      <c r="D37" s="12"/>
      <c r="E37" s="10" t="s">
        <v>33</v>
      </c>
      <c r="F37" s="36" t="n">
        <f aca="false">ROUND((SUM(BI118:BI256)),0)</f>
        <v>0</v>
      </c>
      <c r="G37" s="12"/>
      <c r="H37" s="12"/>
      <c r="I37" s="37" t="n">
        <v>0</v>
      </c>
      <c r="J37" s="36" t="n">
        <f aca="false">0</f>
        <v>0</v>
      </c>
      <c r="K37" s="12"/>
      <c r="L37" s="15"/>
      <c r="S37" s="12"/>
      <c r="T37" s="12"/>
      <c r="U37" s="12"/>
      <c r="V37" s="12"/>
      <c r="W37" s="12"/>
      <c r="X37" s="12"/>
      <c r="Y37" s="12"/>
      <c r="Z37" s="12"/>
      <c r="AA37" s="12"/>
      <c r="AB37" s="12"/>
      <c r="AC37" s="12"/>
      <c r="AD37" s="12"/>
      <c r="AE37" s="12"/>
    </row>
    <row r="38" s="16" customFormat="true" ht="6.95" hidden="false" customHeight="true" outlineLevel="0" collapsed="false">
      <c r="A38" s="12"/>
      <c r="B38" s="13"/>
      <c r="C38" s="12"/>
      <c r="D38" s="12"/>
      <c r="E38" s="12"/>
      <c r="F38" s="12"/>
      <c r="G38" s="12"/>
      <c r="H38" s="12"/>
      <c r="I38" s="14"/>
      <c r="J38" s="12"/>
      <c r="K38" s="12"/>
      <c r="L38" s="15"/>
      <c r="S38" s="12"/>
      <c r="T38" s="12"/>
      <c r="U38" s="12"/>
      <c r="V38" s="12"/>
      <c r="W38" s="12"/>
      <c r="X38" s="12"/>
      <c r="Y38" s="12"/>
      <c r="Z38" s="12"/>
      <c r="AA38" s="12"/>
      <c r="AB38" s="12"/>
      <c r="AC38" s="12"/>
      <c r="AD38" s="12"/>
      <c r="AE38" s="12"/>
    </row>
    <row r="39" s="16" customFormat="true" ht="25.35" hidden="false" customHeight="true" outlineLevel="0" collapsed="false">
      <c r="A39" s="12"/>
      <c r="B39" s="13"/>
      <c r="C39" s="38"/>
      <c r="D39" s="39" t="s">
        <v>34</v>
      </c>
      <c r="E39" s="40"/>
      <c r="F39" s="40"/>
      <c r="G39" s="41" t="s">
        <v>35</v>
      </c>
      <c r="H39" s="42" t="s">
        <v>36</v>
      </c>
      <c r="I39" s="43"/>
      <c r="J39" s="44" t="n">
        <f aca="false">SUM(J30:J37)</f>
        <v>0</v>
      </c>
      <c r="K39" s="45"/>
      <c r="L39" s="15"/>
      <c r="S39" s="12"/>
      <c r="T39" s="12"/>
      <c r="U39" s="12"/>
      <c r="V39" s="12"/>
      <c r="W39" s="12"/>
      <c r="X39" s="12"/>
      <c r="Y39" s="12"/>
      <c r="Z39" s="12"/>
      <c r="AA39" s="12"/>
      <c r="AB39" s="12"/>
      <c r="AC39" s="12"/>
      <c r="AD39" s="12"/>
      <c r="AE39" s="12"/>
    </row>
    <row r="40" s="16" customFormat="true" ht="14.45" hidden="false" customHeight="true" outlineLevel="0" collapsed="false">
      <c r="A40" s="12"/>
      <c r="B40" s="13"/>
      <c r="C40" s="12"/>
      <c r="D40" s="12"/>
      <c r="E40" s="12"/>
      <c r="F40" s="12"/>
      <c r="G40" s="12"/>
      <c r="H40" s="12"/>
      <c r="I40" s="14"/>
      <c r="J40" s="12"/>
      <c r="K40" s="12"/>
      <c r="L40" s="15"/>
      <c r="S40" s="12"/>
      <c r="T40" s="12"/>
      <c r="U40" s="12"/>
      <c r="V40" s="12"/>
      <c r="W40" s="12"/>
      <c r="X40" s="12"/>
      <c r="Y40" s="12"/>
      <c r="Z40" s="12"/>
      <c r="AA40" s="12"/>
      <c r="AB40" s="12"/>
      <c r="AC40" s="12"/>
      <c r="AD40" s="12"/>
      <c r="AE40" s="12"/>
    </row>
    <row r="41" customFormat="false" ht="14.45" hidden="false" customHeight="true" outlineLevel="0" collapsed="false">
      <c r="B41" s="7"/>
      <c r="L41" s="7"/>
    </row>
    <row r="42" customFormat="false" ht="14.45" hidden="false" customHeight="true" outlineLevel="0" collapsed="false">
      <c r="B42" s="7"/>
      <c r="L42" s="7"/>
    </row>
    <row r="43" customFormat="false" ht="14.45" hidden="false" customHeight="true" outlineLevel="0" collapsed="false">
      <c r="B43" s="7"/>
      <c r="L43" s="7"/>
    </row>
    <row r="44" customFormat="false" ht="14.45" hidden="false" customHeight="true" outlineLevel="0" collapsed="false">
      <c r="B44" s="7"/>
      <c r="L44" s="7"/>
    </row>
    <row r="45" customFormat="false" ht="14.45" hidden="false" customHeight="true" outlineLevel="0" collapsed="false">
      <c r="B45" s="7"/>
      <c r="L45" s="7"/>
    </row>
    <row r="46" customFormat="false" ht="14.45" hidden="false" customHeight="true" outlineLevel="0" collapsed="false">
      <c r="B46" s="7"/>
      <c r="L46" s="7"/>
    </row>
    <row r="47" customFormat="false" ht="14.45" hidden="false" customHeight="true" outlineLevel="0" collapsed="false">
      <c r="B47" s="7"/>
      <c r="L47" s="7"/>
    </row>
    <row r="48" customFormat="false" ht="14.45" hidden="false" customHeight="true" outlineLevel="0" collapsed="false">
      <c r="B48" s="7"/>
      <c r="L48" s="7"/>
    </row>
    <row r="49" customFormat="false" ht="14.45" hidden="false" customHeight="true" outlineLevel="0" collapsed="false">
      <c r="B49" s="7"/>
      <c r="L49" s="7"/>
    </row>
    <row r="50" s="16" customFormat="true" ht="14.45" hidden="false" customHeight="true" outlineLevel="0" collapsed="false">
      <c r="B50" s="15"/>
      <c r="D50" s="46" t="s">
        <v>37</v>
      </c>
      <c r="E50" s="47"/>
      <c r="F50" s="47"/>
      <c r="G50" s="46" t="s">
        <v>38</v>
      </c>
      <c r="H50" s="47"/>
      <c r="I50" s="48"/>
      <c r="J50" s="47"/>
      <c r="K50" s="47"/>
      <c r="L50" s="15"/>
    </row>
    <row r="51" customFormat="false" ht="11.25" hidden="false" customHeight="false" outlineLevel="0" collapsed="false">
      <c r="B51" s="7"/>
      <c r="L51" s="7"/>
    </row>
    <row r="52" customFormat="false" ht="11.25" hidden="false" customHeight="false" outlineLevel="0" collapsed="false">
      <c r="B52" s="7"/>
      <c r="L52" s="7"/>
    </row>
    <row r="53" customFormat="false" ht="11.25" hidden="false" customHeight="false" outlineLevel="0" collapsed="false">
      <c r="B53" s="7"/>
      <c r="L53" s="7"/>
    </row>
    <row r="54" customFormat="false" ht="11.25" hidden="false" customHeight="false" outlineLevel="0" collapsed="false">
      <c r="B54" s="7"/>
      <c r="L54" s="7"/>
    </row>
    <row r="55" customFormat="false" ht="11.25" hidden="false" customHeight="false" outlineLevel="0" collapsed="false">
      <c r="B55" s="7"/>
      <c r="L55" s="7"/>
    </row>
    <row r="56" customFormat="false" ht="11.25" hidden="false" customHeight="false" outlineLevel="0" collapsed="false">
      <c r="B56" s="7"/>
      <c r="L56" s="7"/>
    </row>
    <row r="57" customFormat="false" ht="11.25" hidden="false" customHeight="false" outlineLevel="0" collapsed="false">
      <c r="B57" s="7"/>
      <c r="L57" s="7"/>
    </row>
    <row r="58" customFormat="false" ht="11.25" hidden="false" customHeight="false" outlineLevel="0" collapsed="false">
      <c r="B58" s="7"/>
      <c r="L58" s="7"/>
    </row>
    <row r="59" customFormat="false" ht="11.25" hidden="false" customHeight="false" outlineLevel="0" collapsed="false">
      <c r="B59" s="7"/>
      <c r="L59" s="7"/>
    </row>
    <row r="60" customFormat="false" ht="11.25" hidden="false" customHeight="false" outlineLevel="0" collapsed="false">
      <c r="B60" s="7"/>
      <c r="L60" s="7"/>
    </row>
    <row r="61" s="16" customFormat="true" ht="12.75" hidden="false" customHeight="false" outlineLevel="0" collapsed="false">
      <c r="A61" s="12"/>
      <c r="B61" s="13"/>
      <c r="C61" s="12"/>
      <c r="D61" s="49" t="s">
        <v>39</v>
      </c>
      <c r="E61" s="50"/>
      <c r="F61" s="51" t="s">
        <v>40</v>
      </c>
      <c r="G61" s="49" t="s">
        <v>39</v>
      </c>
      <c r="H61" s="50"/>
      <c r="I61" s="52"/>
      <c r="J61" s="53" t="s">
        <v>40</v>
      </c>
      <c r="K61" s="50"/>
      <c r="L61" s="15"/>
      <c r="S61" s="12"/>
      <c r="T61" s="12"/>
      <c r="U61" s="12"/>
      <c r="V61" s="12"/>
      <c r="W61" s="12"/>
      <c r="X61" s="12"/>
      <c r="Y61" s="12"/>
      <c r="Z61" s="12"/>
      <c r="AA61" s="12"/>
      <c r="AB61" s="12"/>
      <c r="AC61" s="12"/>
      <c r="AD61" s="12"/>
      <c r="AE61" s="12"/>
    </row>
    <row r="62" customFormat="false" ht="11.25" hidden="false" customHeight="false" outlineLevel="0" collapsed="false">
      <c r="B62" s="7"/>
      <c r="L62" s="7"/>
    </row>
    <row r="63" customFormat="false" ht="11.25" hidden="false" customHeight="false" outlineLevel="0" collapsed="false">
      <c r="B63" s="7"/>
      <c r="L63" s="7"/>
    </row>
    <row r="64" customFormat="false" ht="11.25" hidden="false" customHeight="false" outlineLevel="0" collapsed="false">
      <c r="B64" s="7"/>
      <c r="L64" s="7"/>
    </row>
    <row r="65" s="16" customFormat="true" ht="12.75" hidden="false" customHeight="false" outlineLevel="0" collapsed="false">
      <c r="A65" s="12"/>
      <c r="B65" s="13"/>
      <c r="C65" s="12"/>
      <c r="D65" s="46" t="s">
        <v>41</v>
      </c>
      <c r="E65" s="54"/>
      <c r="F65" s="54"/>
      <c r="G65" s="46" t="s">
        <v>42</v>
      </c>
      <c r="H65" s="54"/>
      <c r="I65" s="55"/>
      <c r="J65" s="54"/>
      <c r="K65" s="54"/>
      <c r="L65" s="15"/>
      <c r="S65" s="12"/>
      <c r="T65" s="12"/>
      <c r="U65" s="12"/>
      <c r="V65" s="12"/>
      <c r="W65" s="12"/>
      <c r="X65" s="12"/>
      <c r="Y65" s="12"/>
      <c r="Z65" s="12"/>
      <c r="AA65" s="12"/>
      <c r="AB65" s="12"/>
      <c r="AC65" s="12"/>
      <c r="AD65" s="12"/>
      <c r="AE65" s="12"/>
    </row>
    <row r="66" customFormat="false" ht="11.25" hidden="false" customHeight="false" outlineLevel="0" collapsed="false">
      <c r="B66" s="7"/>
      <c r="L66" s="7"/>
    </row>
    <row r="67" customFormat="false" ht="11.25" hidden="false" customHeight="false" outlineLevel="0" collapsed="false">
      <c r="B67" s="7"/>
      <c r="L67" s="7"/>
    </row>
    <row r="68" customFormat="false" ht="11.25" hidden="false" customHeight="false" outlineLevel="0" collapsed="false">
      <c r="B68" s="7"/>
      <c r="L68" s="7"/>
    </row>
    <row r="69" customFormat="false" ht="11.25" hidden="false" customHeight="false" outlineLevel="0" collapsed="false">
      <c r="B69" s="7"/>
      <c r="L69" s="7"/>
    </row>
    <row r="70" customFormat="false" ht="11.25" hidden="false" customHeight="false" outlineLevel="0" collapsed="false">
      <c r="B70" s="7"/>
      <c r="L70" s="7"/>
    </row>
    <row r="71" customFormat="false" ht="11.25" hidden="false" customHeight="false" outlineLevel="0" collapsed="false">
      <c r="B71" s="7"/>
      <c r="L71" s="7"/>
    </row>
    <row r="72" customFormat="false" ht="11.25" hidden="false" customHeight="false" outlineLevel="0" collapsed="false">
      <c r="B72" s="7"/>
      <c r="L72" s="7"/>
    </row>
    <row r="73" customFormat="false" ht="11.25" hidden="false" customHeight="false" outlineLevel="0" collapsed="false">
      <c r="B73" s="7"/>
      <c r="L73" s="7"/>
    </row>
    <row r="74" customFormat="false" ht="11.25" hidden="false" customHeight="false" outlineLevel="0" collapsed="false">
      <c r="B74" s="7"/>
      <c r="L74" s="7"/>
    </row>
    <row r="75" customFormat="false" ht="11.25" hidden="false" customHeight="false" outlineLevel="0" collapsed="false">
      <c r="B75" s="7"/>
      <c r="L75" s="7"/>
    </row>
    <row r="76" s="16" customFormat="true" ht="12.75" hidden="false" customHeight="false" outlineLevel="0" collapsed="false">
      <c r="A76" s="12"/>
      <c r="B76" s="13"/>
      <c r="C76" s="12"/>
      <c r="D76" s="49" t="s">
        <v>39</v>
      </c>
      <c r="E76" s="50"/>
      <c r="F76" s="51" t="s">
        <v>40</v>
      </c>
      <c r="G76" s="49" t="s">
        <v>39</v>
      </c>
      <c r="H76" s="50"/>
      <c r="I76" s="52"/>
      <c r="J76" s="53" t="s">
        <v>40</v>
      </c>
      <c r="K76" s="50"/>
      <c r="L76" s="15"/>
      <c r="S76" s="12"/>
      <c r="T76" s="12"/>
      <c r="U76" s="12"/>
      <c r="V76" s="12"/>
      <c r="W76" s="12"/>
      <c r="X76" s="12"/>
      <c r="Y76" s="12"/>
      <c r="Z76" s="12"/>
      <c r="AA76" s="12"/>
      <c r="AB76" s="12"/>
      <c r="AC76" s="12"/>
      <c r="AD76" s="12"/>
      <c r="AE76" s="12"/>
    </row>
    <row r="77" s="16" customFormat="true" ht="14.45" hidden="false" customHeight="true" outlineLevel="0" collapsed="false">
      <c r="A77" s="12"/>
      <c r="B77" s="56"/>
      <c r="C77" s="57"/>
      <c r="D77" s="57"/>
      <c r="E77" s="57"/>
      <c r="F77" s="57"/>
      <c r="G77" s="57"/>
      <c r="H77" s="57"/>
      <c r="I77" s="58"/>
      <c r="J77" s="57"/>
      <c r="K77" s="57"/>
      <c r="L77" s="15"/>
      <c r="S77" s="12"/>
      <c r="T77" s="12"/>
      <c r="U77" s="12"/>
      <c r="V77" s="12"/>
      <c r="W77" s="12"/>
      <c r="X77" s="12"/>
      <c r="Y77" s="12"/>
      <c r="Z77" s="12"/>
      <c r="AA77" s="12"/>
      <c r="AB77" s="12"/>
      <c r="AC77" s="12"/>
      <c r="AD77" s="12"/>
      <c r="AE77" s="12"/>
    </row>
    <row r="81" s="16" customFormat="true" ht="6.95" hidden="false" customHeight="true" outlineLevel="0" collapsed="false">
      <c r="A81" s="12"/>
      <c r="B81" s="59"/>
      <c r="C81" s="60"/>
      <c r="D81" s="60"/>
      <c r="E81" s="60"/>
      <c r="F81" s="60"/>
      <c r="G81" s="60"/>
      <c r="H81" s="60"/>
      <c r="I81" s="61"/>
      <c r="J81" s="60"/>
      <c r="K81" s="60"/>
      <c r="L81" s="15"/>
      <c r="S81" s="12"/>
      <c r="T81" s="12"/>
      <c r="U81" s="12"/>
      <c r="V81" s="12"/>
      <c r="W81" s="12"/>
      <c r="X81" s="12"/>
      <c r="Y81" s="12"/>
      <c r="Z81" s="12"/>
      <c r="AA81" s="12"/>
      <c r="AB81" s="12"/>
      <c r="AC81" s="12"/>
      <c r="AD81" s="12"/>
      <c r="AE81" s="12"/>
    </row>
    <row r="82" s="16" customFormat="true" ht="24.95" hidden="false" customHeight="true" outlineLevel="0" collapsed="false">
      <c r="A82" s="12"/>
      <c r="B82" s="62"/>
      <c r="C82" s="63" t="s">
        <v>43</v>
      </c>
      <c r="D82" s="64"/>
      <c r="E82" s="64"/>
      <c r="F82" s="64"/>
      <c r="G82" s="64"/>
      <c r="H82" s="64"/>
      <c r="I82" s="14"/>
      <c r="J82" s="64"/>
      <c r="K82" s="64"/>
      <c r="L82" s="15"/>
      <c r="S82" s="12"/>
      <c r="T82" s="12"/>
      <c r="U82" s="12"/>
      <c r="V82" s="12"/>
      <c r="W82" s="12"/>
      <c r="X82" s="12"/>
      <c r="Y82" s="12"/>
      <c r="Z82" s="12"/>
      <c r="AA82" s="12"/>
      <c r="AB82" s="12"/>
      <c r="AC82" s="12"/>
      <c r="AD82" s="12"/>
      <c r="AE82" s="12"/>
    </row>
    <row r="83" s="16" customFormat="true" ht="6.95" hidden="false" customHeight="true" outlineLevel="0" collapsed="false">
      <c r="A83" s="12"/>
      <c r="B83" s="62"/>
      <c r="C83" s="64"/>
      <c r="D83" s="64"/>
      <c r="E83" s="64"/>
      <c r="F83" s="64"/>
      <c r="G83" s="64"/>
      <c r="H83" s="64"/>
      <c r="I83" s="14"/>
      <c r="J83" s="64"/>
      <c r="K83" s="64"/>
      <c r="L83" s="15"/>
      <c r="S83" s="12"/>
      <c r="T83" s="12"/>
      <c r="U83" s="12"/>
      <c r="V83" s="12"/>
      <c r="W83" s="12"/>
      <c r="X83" s="12"/>
      <c r="Y83" s="12"/>
      <c r="Z83" s="12"/>
      <c r="AA83" s="12"/>
      <c r="AB83" s="12"/>
      <c r="AC83" s="12"/>
      <c r="AD83" s="12"/>
      <c r="AE83" s="12"/>
    </row>
    <row r="84" s="16" customFormat="true" ht="12" hidden="false" customHeight="true" outlineLevel="0" collapsed="false">
      <c r="A84" s="12"/>
      <c r="B84" s="62"/>
      <c r="C84" s="65" t="s">
        <v>5</v>
      </c>
      <c r="D84" s="64"/>
      <c r="E84" s="64"/>
      <c r="F84" s="64"/>
      <c r="G84" s="64"/>
      <c r="H84" s="64"/>
      <c r="I84" s="14"/>
      <c r="J84" s="64"/>
      <c r="K84" s="64"/>
      <c r="L84" s="15"/>
      <c r="S84" s="12"/>
      <c r="T84" s="12"/>
      <c r="U84" s="12"/>
      <c r="V84" s="12"/>
      <c r="W84" s="12"/>
      <c r="X84" s="12"/>
      <c r="Y84" s="12"/>
      <c r="Z84" s="12"/>
      <c r="AA84" s="12"/>
      <c r="AB84" s="12"/>
      <c r="AC84" s="12"/>
      <c r="AD84" s="12"/>
      <c r="AE84" s="12"/>
    </row>
    <row r="85" s="16" customFormat="true" ht="16.5" hidden="false" customHeight="true" outlineLevel="0" collapsed="false">
      <c r="A85" s="12"/>
      <c r="B85" s="62"/>
      <c r="C85" s="64"/>
      <c r="D85" s="64"/>
      <c r="E85" s="66" t="e">
        <f aca="false">E7</f>
        <v>#REF!</v>
      </c>
      <c r="F85" s="66"/>
      <c r="G85" s="66"/>
      <c r="H85" s="66"/>
      <c r="I85" s="14"/>
      <c r="J85" s="64"/>
      <c r="K85" s="64"/>
      <c r="L85" s="15"/>
      <c r="S85" s="12"/>
      <c r="T85" s="12"/>
      <c r="U85" s="12"/>
      <c r="V85" s="12"/>
      <c r="W85" s="12"/>
      <c r="X85" s="12"/>
      <c r="Y85" s="12"/>
      <c r="Z85" s="12"/>
      <c r="AA85" s="12"/>
      <c r="AB85" s="12"/>
      <c r="AC85" s="12"/>
      <c r="AD85" s="12"/>
      <c r="AE85" s="12"/>
    </row>
    <row r="86" s="16" customFormat="true" ht="12" hidden="false" customHeight="true" outlineLevel="0" collapsed="false">
      <c r="A86" s="12"/>
      <c r="B86" s="62"/>
      <c r="C86" s="65" t="s">
        <v>6</v>
      </c>
      <c r="D86" s="64"/>
      <c r="E86" s="64"/>
      <c r="F86" s="64"/>
      <c r="G86" s="64"/>
      <c r="H86" s="64"/>
      <c r="I86" s="14"/>
      <c r="J86" s="64"/>
      <c r="K86" s="64"/>
      <c r="L86" s="15"/>
      <c r="S86" s="12"/>
      <c r="T86" s="12"/>
      <c r="U86" s="12"/>
      <c r="V86" s="12"/>
      <c r="W86" s="12"/>
      <c r="X86" s="12"/>
      <c r="Y86" s="12"/>
      <c r="Z86" s="12"/>
      <c r="AA86" s="12"/>
      <c r="AB86" s="12"/>
      <c r="AC86" s="12"/>
      <c r="AD86" s="12"/>
      <c r="AE86" s="12"/>
    </row>
    <row r="87" s="16" customFormat="true" ht="16.5" hidden="false" customHeight="true" outlineLevel="0" collapsed="false">
      <c r="A87" s="12"/>
      <c r="B87" s="62"/>
      <c r="C87" s="64"/>
      <c r="D87" s="64"/>
      <c r="E87" s="67" t="str">
        <f aca="false">E9</f>
        <v>IO 11 - AREÁLOVÉ ROZVODY SLP</v>
      </c>
      <c r="F87" s="67"/>
      <c r="G87" s="67"/>
      <c r="H87" s="67"/>
      <c r="I87" s="14"/>
      <c r="J87" s="64"/>
      <c r="K87" s="64"/>
      <c r="L87" s="15"/>
      <c r="S87" s="12"/>
      <c r="T87" s="12"/>
      <c r="U87" s="12"/>
      <c r="V87" s="12"/>
      <c r="W87" s="12"/>
      <c r="X87" s="12"/>
      <c r="Y87" s="12"/>
      <c r="Z87" s="12"/>
      <c r="AA87" s="12"/>
      <c r="AB87" s="12"/>
      <c r="AC87" s="12"/>
      <c r="AD87" s="12"/>
      <c r="AE87" s="12"/>
    </row>
    <row r="88" s="16" customFormat="true" ht="6.95" hidden="false" customHeight="true" outlineLevel="0" collapsed="false">
      <c r="A88" s="12"/>
      <c r="B88" s="62"/>
      <c r="C88" s="64"/>
      <c r="D88" s="64"/>
      <c r="E88" s="64"/>
      <c r="F88" s="64"/>
      <c r="G88" s="64"/>
      <c r="H88" s="64"/>
      <c r="I88" s="14"/>
      <c r="J88" s="64"/>
      <c r="K88" s="64"/>
      <c r="L88" s="15"/>
      <c r="S88" s="12"/>
      <c r="T88" s="12"/>
      <c r="U88" s="12"/>
      <c r="V88" s="12"/>
      <c r="W88" s="12"/>
      <c r="X88" s="12"/>
      <c r="Y88" s="12"/>
      <c r="Z88" s="12"/>
      <c r="AA88" s="12"/>
      <c r="AB88" s="12"/>
      <c r="AC88" s="12"/>
      <c r="AD88" s="12"/>
      <c r="AE88" s="12"/>
    </row>
    <row r="89" s="16" customFormat="true" ht="12" hidden="false" customHeight="true" outlineLevel="0" collapsed="false">
      <c r="A89" s="12"/>
      <c r="B89" s="62"/>
      <c r="C89" s="65" t="s">
        <v>11</v>
      </c>
      <c r="D89" s="64"/>
      <c r="E89" s="64"/>
      <c r="F89" s="68" t="str">
        <f aca="false">F12</f>
        <v>LUHAČOVICE</v>
      </c>
      <c r="G89" s="64"/>
      <c r="H89" s="64"/>
      <c r="I89" s="19" t="s">
        <v>13</v>
      </c>
      <c r="J89" s="69" t="e">
        <f aca="false">IF(J12="","",J12)</f>
        <v>#REF!</v>
      </c>
      <c r="K89" s="64"/>
      <c r="L89" s="15"/>
      <c r="S89" s="12"/>
      <c r="T89" s="12"/>
      <c r="U89" s="12"/>
      <c r="V89" s="12"/>
      <c r="W89" s="12"/>
      <c r="X89" s="12"/>
      <c r="Y89" s="12"/>
      <c r="Z89" s="12"/>
      <c r="AA89" s="12"/>
      <c r="AB89" s="12"/>
      <c r="AC89" s="12"/>
      <c r="AD89" s="12"/>
      <c r="AE89" s="12"/>
    </row>
    <row r="90" s="16" customFormat="true" ht="6.95" hidden="false" customHeight="true" outlineLevel="0" collapsed="false">
      <c r="A90" s="12"/>
      <c r="B90" s="62"/>
      <c r="C90" s="64"/>
      <c r="D90" s="64"/>
      <c r="E90" s="64"/>
      <c r="F90" s="64"/>
      <c r="G90" s="64"/>
      <c r="H90" s="64"/>
      <c r="I90" s="14"/>
      <c r="J90" s="64"/>
      <c r="K90" s="64"/>
      <c r="L90" s="15"/>
      <c r="S90" s="12"/>
      <c r="T90" s="12"/>
      <c r="U90" s="12"/>
      <c r="V90" s="12"/>
      <c r="W90" s="12"/>
      <c r="X90" s="12"/>
      <c r="Y90" s="12"/>
      <c r="Z90" s="12"/>
      <c r="AA90" s="12"/>
      <c r="AB90" s="12"/>
      <c r="AC90" s="12"/>
      <c r="AD90" s="12"/>
      <c r="AE90" s="12"/>
    </row>
    <row r="91" s="16" customFormat="true" ht="40.15" hidden="false" customHeight="true" outlineLevel="0" collapsed="false">
      <c r="A91" s="12"/>
      <c r="B91" s="62"/>
      <c r="C91" s="65" t="s">
        <v>14</v>
      </c>
      <c r="D91" s="64"/>
      <c r="E91" s="64"/>
      <c r="F91" s="68" t="str">
        <f aca="false">E15</f>
        <v>LÁZNĚ LUHAČOVICE a.s.</v>
      </c>
      <c r="G91" s="64"/>
      <c r="H91" s="64"/>
      <c r="I91" s="19" t="s">
        <v>19</v>
      </c>
      <c r="J91" s="70" t="str">
        <f aca="false">E21</f>
        <v>ing. Petr Všetečka, autorizovaný architekt, Brno</v>
      </c>
      <c r="K91" s="64"/>
      <c r="L91" s="15"/>
      <c r="S91" s="12"/>
      <c r="T91" s="12"/>
      <c r="U91" s="12"/>
      <c r="V91" s="12"/>
      <c r="W91" s="12"/>
      <c r="X91" s="12"/>
      <c r="Y91" s="12"/>
      <c r="Z91" s="12"/>
      <c r="AA91" s="12"/>
      <c r="AB91" s="12"/>
      <c r="AC91" s="12"/>
      <c r="AD91" s="12"/>
      <c r="AE91" s="12"/>
    </row>
    <row r="92" s="16" customFormat="true" ht="15.2" hidden="false" customHeight="true" outlineLevel="0" collapsed="false">
      <c r="A92" s="12"/>
      <c r="B92" s="62"/>
      <c r="C92" s="65" t="s">
        <v>18</v>
      </c>
      <c r="D92" s="64"/>
      <c r="E92" s="64"/>
      <c r="F92" s="68" t="e">
        <f aca="false">IF(E18="","",E18)</f>
        <v>#REF!</v>
      </c>
      <c r="G92" s="64"/>
      <c r="H92" s="64"/>
      <c r="I92" s="19" t="s">
        <v>21</v>
      </c>
      <c r="J92" s="70" t="e">
        <f aca="false">E24</f>
        <v>#REF!</v>
      </c>
      <c r="K92" s="64"/>
      <c r="L92" s="15"/>
      <c r="S92" s="12"/>
      <c r="T92" s="12"/>
      <c r="U92" s="12"/>
      <c r="V92" s="12"/>
      <c r="W92" s="12"/>
      <c r="X92" s="12"/>
      <c r="Y92" s="12"/>
      <c r="Z92" s="12"/>
      <c r="AA92" s="12"/>
      <c r="AB92" s="12"/>
      <c r="AC92" s="12"/>
      <c r="AD92" s="12"/>
      <c r="AE92" s="12"/>
    </row>
    <row r="93" s="16" customFormat="true" ht="10.35" hidden="false" customHeight="true" outlineLevel="0" collapsed="false">
      <c r="A93" s="12"/>
      <c r="B93" s="62"/>
      <c r="C93" s="64"/>
      <c r="D93" s="64"/>
      <c r="E93" s="64"/>
      <c r="F93" s="64"/>
      <c r="G93" s="64"/>
      <c r="H93" s="64"/>
      <c r="I93" s="14"/>
      <c r="J93" s="64"/>
      <c r="K93" s="64"/>
      <c r="L93" s="15"/>
      <c r="S93" s="12"/>
      <c r="T93" s="12"/>
      <c r="U93" s="12"/>
      <c r="V93" s="12"/>
      <c r="W93" s="12"/>
      <c r="X93" s="12"/>
      <c r="Y93" s="12"/>
      <c r="Z93" s="12"/>
      <c r="AA93" s="12"/>
      <c r="AB93" s="12"/>
      <c r="AC93" s="12"/>
      <c r="AD93" s="12"/>
      <c r="AE93" s="12"/>
    </row>
    <row r="94" s="16" customFormat="true" ht="29.25" hidden="false" customHeight="true" outlineLevel="0" collapsed="false">
      <c r="A94" s="12"/>
      <c r="B94" s="62"/>
      <c r="C94" s="71" t="s">
        <v>44</v>
      </c>
      <c r="D94" s="72"/>
      <c r="E94" s="72"/>
      <c r="F94" s="72"/>
      <c r="G94" s="72"/>
      <c r="H94" s="72"/>
      <c r="I94" s="73"/>
      <c r="J94" s="74" t="s">
        <v>45</v>
      </c>
      <c r="K94" s="72"/>
      <c r="L94" s="15"/>
      <c r="S94" s="12"/>
      <c r="T94" s="12"/>
      <c r="U94" s="12"/>
      <c r="V94" s="12"/>
      <c r="W94" s="12"/>
      <c r="X94" s="12"/>
      <c r="Y94" s="12"/>
      <c r="Z94" s="12"/>
      <c r="AA94" s="12"/>
      <c r="AB94" s="12"/>
      <c r="AC94" s="12"/>
      <c r="AD94" s="12"/>
      <c r="AE94" s="12"/>
    </row>
    <row r="95" s="16" customFormat="true" ht="10.35" hidden="false" customHeight="true" outlineLevel="0" collapsed="false">
      <c r="A95" s="12"/>
      <c r="B95" s="62"/>
      <c r="C95" s="64"/>
      <c r="D95" s="64"/>
      <c r="E95" s="64"/>
      <c r="F95" s="64"/>
      <c r="G95" s="64"/>
      <c r="H95" s="64"/>
      <c r="I95" s="14"/>
      <c r="J95" s="64"/>
      <c r="K95" s="64"/>
      <c r="L95" s="15"/>
      <c r="S95" s="12"/>
      <c r="T95" s="12"/>
      <c r="U95" s="12"/>
      <c r="V95" s="12"/>
      <c r="W95" s="12"/>
      <c r="X95" s="12"/>
      <c r="Y95" s="12"/>
      <c r="Z95" s="12"/>
      <c r="AA95" s="12"/>
      <c r="AB95" s="12"/>
      <c r="AC95" s="12"/>
      <c r="AD95" s="12"/>
      <c r="AE95" s="12"/>
    </row>
    <row r="96" s="16" customFormat="true" ht="22.9" hidden="false" customHeight="true" outlineLevel="0" collapsed="false">
      <c r="A96" s="12"/>
      <c r="B96" s="62"/>
      <c r="C96" s="75" t="s">
        <v>46</v>
      </c>
      <c r="D96" s="64"/>
      <c r="E96" s="64"/>
      <c r="F96" s="64"/>
      <c r="G96" s="64"/>
      <c r="H96" s="64"/>
      <c r="I96" s="14"/>
      <c r="J96" s="76" t="n">
        <f aca="false">J118</f>
        <v>0</v>
      </c>
      <c r="K96" s="64"/>
      <c r="L96" s="15"/>
      <c r="S96" s="12"/>
      <c r="T96" s="12"/>
      <c r="U96" s="12"/>
      <c r="V96" s="12"/>
      <c r="W96" s="12"/>
      <c r="X96" s="12"/>
      <c r="Y96" s="12"/>
      <c r="Z96" s="12"/>
      <c r="AA96" s="12"/>
      <c r="AB96" s="12"/>
      <c r="AC96" s="12"/>
      <c r="AD96" s="12"/>
      <c r="AE96" s="12"/>
      <c r="AU96" s="3" t="s">
        <v>47</v>
      </c>
    </row>
    <row r="97" s="77" customFormat="true" ht="24.95" hidden="false" customHeight="true" outlineLevel="0" collapsed="false">
      <c r="B97" s="78"/>
      <c r="C97" s="79"/>
      <c r="D97" s="80" t="s">
        <v>48</v>
      </c>
      <c r="E97" s="81"/>
      <c r="F97" s="81"/>
      <c r="G97" s="81"/>
      <c r="H97" s="81"/>
      <c r="I97" s="82"/>
      <c r="J97" s="83" t="n">
        <f aca="false">J119</f>
        <v>0</v>
      </c>
      <c r="K97" s="79"/>
      <c r="L97" s="84"/>
    </row>
    <row r="98" s="77" customFormat="true" ht="24.95" hidden="false" customHeight="true" outlineLevel="0" collapsed="false">
      <c r="B98" s="78"/>
      <c r="C98" s="79"/>
      <c r="D98" s="80" t="s">
        <v>49</v>
      </c>
      <c r="E98" s="81"/>
      <c r="F98" s="81"/>
      <c r="G98" s="81"/>
      <c r="H98" s="81"/>
      <c r="I98" s="82"/>
      <c r="J98" s="83" t="n">
        <f aca="false">J224</f>
        <v>0</v>
      </c>
      <c r="K98" s="79"/>
      <c r="L98" s="84"/>
    </row>
    <row r="99" s="16" customFormat="true" ht="21.75" hidden="false" customHeight="true" outlineLevel="0" collapsed="false">
      <c r="A99" s="12"/>
      <c r="B99" s="62"/>
      <c r="C99" s="64"/>
      <c r="D99" s="64"/>
      <c r="E99" s="64"/>
      <c r="F99" s="64"/>
      <c r="G99" s="64"/>
      <c r="H99" s="64"/>
      <c r="I99" s="14"/>
      <c r="J99" s="64"/>
      <c r="K99" s="64"/>
      <c r="L99" s="15"/>
      <c r="S99" s="12"/>
      <c r="T99" s="12"/>
      <c r="U99" s="12"/>
      <c r="V99" s="12"/>
      <c r="W99" s="12"/>
      <c r="X99" s="12"/>
      <c r="Y99" s="12"/>
      <c r="Z99" s="12"/>
      <c r="AA99" s="12"/>
      <c r="AB99" s="12"/>
      <c r="AC99" s="12"/>
      <c r="AD99" s="12"/>
      <c r="AE99" s="12"/>
    </row>
    <row r="100" s="16" customFormat="true" ht="6.95" hidden="false" customHeight="true" outlineLevel="0" collapsed="false">
      <c r="A100" s="12"/>
      <c r="B100" s="85"/>
      <c r="C100" s="86"/>
      <c r="D100" s="86"/>
      <c r="E100" s="86"/>
      <c r="F100" s="86"/>
      <c r="G100" s="86"/>
      <c r="H100" s="86"/>
      <c r="I100" s="58"/>
      <c r="J100" s="86"/>
      <c r="K100" s="86"/>
      <c r="L100" s="15"/>
      <c r="S100" s="12"/>
      <c r="T100" s="12"/>
      <c r="U100" s="12"/>
      <c r="V100" s="12"/>
      <c r="W100" s="12"/>
      <c r="X100" s="12"/>
      <c r="Y100" s="12"/>
      <c r="Z100" s="12"/>
      <c r="AA100" s="12"/>
      <c r="AB100" s="12"/>
      <c r="AC100" s="12"/>
      <c r="AD100" s="12"/>
      <c r="AE100" s="12"/>
    </row>
    <row r="104" s="16" customFormat="true" ht="6.95" hidden="false" customHeight="true" outlineLevel="0" collapsed="false">
      <c r="A104" s="12"/>
      <c r="B104" s="87"/>
      <c r="C104" s="88"/>
      <c r="D104" s="88"/>
      <c r="E104" s="88"/>
      <c r="F104" s="88"/>
      <c r="G104" s="88"/>
      <c r="H104" s="88"/>
      <c r="I104" s="61"/>
      <c r="J104" s="88"/>
      <c r="K104" s="88"/>
      <c r="L104" s="15"/>
      <c r="S104" s="12"/>
      <c r="T104" s="12"/>
      <c r="U104" s="12"/>
      <c r="V104" s="12"/>
      <c r="W104" s="12"/>
      <c r="X104" s="12"/>
      <c r="Y104" s="12"/>
      <c r="Z104" s="12"/>
      <c r="AA104" s="12"/>
      <c r="AB104" s="12"/>
      <c r="AC104" s="12"/>
      <c r="AD104" s="12"/>
      <c r="AE104" s="12"/>
    </row>
    <row r="105" s="16" customFormat="true" ht="24.95" hidden="false" customHeight="true" outlineLevel="0" collapsed="false">
      <c r="A105" s="12"/>
      <c r="B105" s="62"/>
      <c r="C105" s="63" t="s">
        <v>50</v>
      </c>
      <c r="D105" s="64"/>
      <c r="E105" s="64"/>
      <c r="F105" s="64"/>
      <c r="G105" s="64"/>
      <c r="H105" s="64"/>
      <c r="I105" s="14"/>
      <c r="J105" s="64"/>
      <c r="K105" s="64"/>
      <c r="L105" s="15"/>
      <c r="S105" s="12"/>
      <c r="T105" s="12"/>
      <c r="U105" s="12"/>
      <c r="V105" s="12"/>
      <c r="W105" s="12"/>
      <c r="X105" s="12"/>
      <c r="Y105" s="12"/>
      <c r="Z105" s="12"/>
      <c r="AA105" s="12"/>
      <c r="AB105" s="12"/>
      <c r="AC105" s="12"/>
      <c r="AD105" s="12"/>
      <c r="AE105" s="12"/>
    </row>
    <row r="106" s="16" customFormat="true" ht="6.95" hidden="false" customHeight="true" outlineLevel="0" collapsed="false">
      <c r="A106" s="12"/>
      <c r="B106" s="62"/>
      <c r="C106" s="64"/>
      <c r="D106" s="64"/>
      <c r="E106" s="64"/>
      <c r="F106" s="64"/>
      <c r="G106" s="64"/>
      <c r="H106" s="64"/>
      <c r="I106" s="14"/>
      <c r="J106" s="64"/>
      <c r="K106" s="64"/>
      <c r="L106" s="15"/>
      <c r="S106" s="12"/>
      <c r="T106" s="12"/>
      <c r="U106" s="12"/>
      <c r="V106" s="12"/>
      <c r="W106" s="12"/>
      <c r="X106" s="12"/>
      <c r="Y106" s="12"/>
      <c r="Z106" s="12"/>
      <c r="AA106" s="12"/>
      <c r="AB106" s="12"/>
      <c r="AC106" s="12"/>
      <c r="AD106" s="12"/>
      <c r="AE106" s="12"/>
    </row>
    <row r="107" s="16" customFormat="true" ht="12" hidden="false" customHeight="true" outlineLevel="0" collapsed="false">
      <c r="A107" s="12"/>
      <c r="B107" s="62"/>
      <c r="C107" s="65" t="s">
        <v>5</v>
      </c>
      <c r="D107" s="64"/>
      <c r="E107" s="64"/>
      <c r="F107" s="64"/>
      <c r="G107" s="64"/>
      <c r="H107" s="64"/>
      <c r="I107" s="14"/>
      <c r="J107" s="64"/>
      <c r="K107" s="64"/>
      <c r="L107" s="15"/>
      <c r="S107" s="12"/>
      <c r="T107" s="12"/>
      <c r="U107" s="12"/>
      <c r="V107" s="12"/>
      <c r="W107" s="12"/>
      <c r="X107" s="12"/>
      <c r="Y107" s="12"/>
      <c r="Z107" s="12"/>
      <c r="AA107" s="12"/>
      <c r="AB107" s="12"/>
      <c r="AC107" s="12"/>
      <c r="AD107" s="12"/>
      <c r="AE107" s="12"/>
    </row>
    <row r="108" s="16" customFormat="true" ht="16.5" hidden="false" customHeight="true" outlineLevel="0" collapsed="false">
      <c r="A108" s="12"/>
      <c r="B108" s="62"/>
      <c r="C108" s="64"/>
      <c r="D108" s="64"/>
      <c r="E108" s="66" t="e">
        <f aca="false">E7</f>
        <v>#REF!</v>
      </c>
      <c r="F108" s="66"/>
      <c r="G108" s="66"/>
      <c r="H108" s="66"/>
      <c r="I108" s="14"/>
      <c r="J108" s="64"/>
      <c r="K108" s="64"/>
      <c r="L108" s="15"/>
      <c r="S108" s="12"/>
      <c r="T108" s="12"/>
      <c r="U108" s="12"/>
      <c r="V108" s="12"/>
      <c r="W108" s="12"/>
      <c r="X108" s="12"/>
      <c r="Y108" s="12"/>
      <c r="Z108" s="12"/>
      <c r="AA108" s="12"/>
      <c r="AB108" s="12"/>
      <c r="AC108" s="12"/>
      <c r="AD108" s="12"/>
      <c r="AE108" s="12"/>
    </row>
    <row r="109" s="16" customFormat="true" ht="12" hidden="false" customHeight="true" outlineLevel="0" collapsed="false">
      <c r="A109" s="12"/>
      <c r="B109" s="62"/>
      <c r="C109" s="65" t="s">
        <v>6</v>
      </c>
      <c r="D109" s="64"/>
      <c r="E109" s="64"/>
      <c r="F109" s="64"/>
      <c r="G109" s="64"/>
      <c r="H109" s="64"/>
      <c r="I109" s="14"/>
      <c r="J109" s="64"/>
      <c r="K109" s="64"/>
      <c r="L109" s="15"/>
      <c r="S109" s="12"/>
      <c r="T109" s="12"/>
      <c r="U109" s="12"/>
      <c r="V109" s="12"/>
      <c r="W109" s="12"/>
      <c r="X109" s="12"/>
      <c r="Y109" s="12"/>
      <c r="Z109" s="12"/>
      <c r="AA109" s="12"/>
      <c r="AB109" s="12"/>
      <c r="AC109" s="12"/>
      <c r="AD109" s="12"/>
      <c r="AE109" s="12"/>
    </row>
    <row r="110" s="16" customFormat="true" ht="16.5" hidden="false" customHeight="true" outlineLevel="0" collapsed="false">
      <c r="A110" s="12"/>
      <c r="B110" s="62"/>
      <c r="C110" s="64"/>
      <c r="D110" s="64"/>
      <c r="E110" s="67" t="str">
        <f aca="false">E9</f>
        <v>IO 11 - AREÁLOVÉ ROZVODY SLP</v>
      </c>
      <c r="F110" s="67"/>
      <c r="G110" s="67"/>
      <c r="H110" s="67"/>
      <c r="I110" s="14"/>
      <c r="J110" s="64"/>
      <c r="K110" s="64"/>
      <c r="L110" s="15"/>
      <c r="S110" s="12"/>
      <c r="T110" s="12"/>
      <c r="U110" s="12"/>
      <c r="V110" s="12"/>
      <c r="W110" s="12"/>
      <c r="X110" s="12"/>
      <c r="Y110" s="12"/>
      <c r="Z110" s="12"/>
      <c r="AA110" s="12"/>
      <c r="AB110" s="12"/>
      <c r="AC110" s="12"/>
      <c r="AD110" s="12"/>
      <c r="AE110" s="12"/>
    </row>
    <row r="111" s="16" customFormat="true" ht="6.95" hidden="false" customHeight="true" outlineLevel="0" collapsed="false">
      <c r="A111" s="12"/>
      <c r="B111" s="62"/>
      <c r="C111" s="64"/>
      <c r="D111" s="64"/>
      <c r="E111" s="64"/>
      <c r="F111" s="64"/>
      <c r="G111" s="64"/>
      <c r="H111" s="64"/>
      <c r="I111" s="14"/>
      <c r="J111" s="64"/>
      <c r="K111" s="64"/>
      <c r="L111" s="15"/>
      <c r="S111" s="12"/>
      <c r="T111" s="12"/>
      <c r="U111" s="12"/>
      <c r="V111" s="12"/>
      <c r="W111" s="12"/>
      <c r="X111" s="12"/>
      <c r="Y111" s="12"/>
      <c r="Z111" s="12"/>
      <c r="AA111" s="12"/>
      <c r="AB111" s="12"/>
      <c r="AC111" s="12"/>
      <c r="AD111" s="12"/>
      <c r="AE111" s="12"/>
    </row>
    <row r="112" s="16" customFormat="true" ht="12" hidden="false" customHeight="true" outlineLevel="0" collapsed="false">
      <c r="A112" s="12"/>
      <c r="B112" s="62"/>
      <c r="C112" s="65" t="s">
        <v>11</v>
      </c>
      <c r="D112" s="64"/>
      <c r="E112" s="64"/>
      <c r="F112" s="68" t="str">
        <f aca="false">F12</f>
        <v>LUHAČOVICE</v>
      </c>
      <c r="G112" s="64"/>
      <c r="H112" s="64"/>
      <c r="I112" s="19" t="s">
        <v>13</v>
      </c>
      <c r="J112" s="69" t="e">
        <f aca="false">IF(J12="","",J12)</f>
        <v>#REF!</v>
      </c>
      <c r="K112" s="64"/>
      <c r="L112" s="15"/>
      <c r="S112" s="12"/>
      <c r="T112" s="12"/>
      <c r="U112" s="12"/>
      <c r="V112" s="12"/>
      <c r="W112" s="12"/>
      <c r="X112" s="12"/>
      <c r="Y112" s="12"/>
      <c r="Z112" s="12"/>
      <c r="AA112" s="12"/>
      <c r="AB112" s="12"/>
      <c r="AC112" s="12"/>
      <c r="AD112" s="12"/>
      <c r="AE112" s="12"/>
    </row>
    <row r="113" s="16" customFormat="true" ht="6.95" hidden="false" customHeight="true" outlineLevel="0" collapsed="false">
      <c r="A113" s="12"/>
      <c r="B113" s="62"/>
      <c r="C113" s="64"/>
      <c r="D113" s="64"/>
      <c r="E113" s="64"/>
      <c r="F113" s="64"/>
      <c r="G113" s="64"/>
      <c r="H113" s="64"/>
      <c r="I113" s="14"/>
      <c r="J113" s="64"/>
      <c r="K113" s="64"/>
      <c r="L113" s="15"/>
      <c r="S113" s="12"/>
      <c r="T113" s="12"/>
      <c r="U113" s="12"/>
      <c r="V113" s="12"/>
      <c r="W113" s="12"/>
      <c r="X113" s="12"/>
      <c r="Y113" s="12"/>
      <c r="Z113" s="12"/>
      <c r="AA113" s="12"/>
      <c r="AB113" s="12"/>
      <c r="AC113" s="12"/>
      <c r="AD113" s="12"/>
      <c r="AE113" s="12"/>
    </row>
    <row r="114" s="16" customFormat="true" ht="40.15" hidden="false" customHeight="true" outlineLevel="0" collapsed="false">
      <c r="A114" s="12"/>
      <c r="B114" s="62"/>
      <c r="C114" s="65" t="s">
        <v>14</v>
      </c>
      <c r="D114" s="64"/>
      <c r="E114" s="64"/>
      <c r="F114" s="68" t="str">
        <f aca="false">E15</f>
        <v>LÁZNĚ LUHAČOVICE a.s.</v>
      </c>
      <c r="G114" s="64"/>
      <c r="H114" s="64"/>
      <c r="I114" s="19" t="s">
        <v>19</v>
      </c>
      <c r="J114" s="70" t="str">
        <f aca="false">E21</f>
        <v>ing. Petr Všetečka, autorizovaný architekt, Brno</v>
      </c>
      <c r="K114" s="64"/>
      <c r="L114" s="15"/>
      <c r="S114" s="12"/>
      <c r="T114" s="12"/>
      <c r="U114" s="12"/>
      <c r="V114" s="12"/>
      <c r="W114" s="12"/>
      <c r="X114" s="12"/>
      <c r="Y114" s="12"/>
      <c r="Z114" s="12"/>
      <c r="AA114" s="12"/>
      <c r="AB114" s="12"/>
      <c r="AC114" s="12"/>
      <c r="AD114" s="12"/>
      <c r="AE114" s="12"/>
    </row>
    <row r="115" s="16" customFormat="true" ht="15.2" hidden="false" customHeight="true" outlineLevel="0" collapsed="false">
      <c r="A115" s="12"/>
      <c r="B115" s="62"/>
      <c r="C115" s="65" t="s">
        <v>18</v>
      </c>
      <c r="D115" s="64"/>
      <c r="E115" s="64"/>
      <c r="F115" s="68" t="e">
        <f aca="false">IF(E18="","",E18)</f>
        <v>#REF!</v>
      </c>
      <c r="G115" s="64"/>
      <c r="H115" s="64"/>
      <c r="I115" s="19" t="s">
        <v>21</v>
      </c>
      <c r="J115" s="70" t="e">
        <f aca="false">E24</f>
        <v>#REF!</v>
      </c>
      <c r="K115" s="64"/>
      <c r="L115" s="15"/>
      <c r="S115" s="12"/>
      <c r="T115" s="12"/>
      <c r="U115" s="12"/>
      <c r="V115" s="12"/>
      <c r="W115" s="12"/>
      <c r="X115" s="12"/>
      <c r="Y115" s="12"/>
      <c r="Z115" s="12"/>
      <c r="AA115" s="12"/>
      <c r="AB115" s="12"/>
      <c r="AC115" s="12"/>
      <c r="AD115" s="12"/>
      <c r="AE115" s="12"/>
    </row>
    <row r="116" s="16" customFormat="true" ht="10.35" hidden="false" customHeight="true" outlineLevel="0" collapsed="false">
      <c r="A116" s="12"/>
      <c r="B116" s="62"/>
      <c r="C116" s="64"/>
      <c r="D116" s="64"/>
      <c r="E116" s="64"/>
      <c r="F116" s="64"/>
      <c r="G116" s="64"/>
      <c r="H116" s="64"/>
      <c r="I116" s="14"/>
      <c r="J116" s="64"/>
      <c r="K116" s="64"/>
      <c r="L116" s="15"/>
      <c r="S116" s="12"/>
      <c r="T116" s="12"/>
      <c r="U116" s="12"/>
      <c r="V116" s="12"/>
      <c r="W116" s="12"/>
      <c r="X116" s="12"/>
      <c r="Y116" s="12"/>
      <c r="Z116" s="12"/>
      <c r="AA116" s="12"/>
      <c r="AB116" s="12"/>
      <c r="AC116" s="12"/>
      <c r="AD116" s="12"/>
      <c r="AE116" s="12"/>
    </row>
    <row r="117" s="99" customFormat="true" ht="29.25" hidden="false" customHeight="true" outlineLevel="0" collapsed="false">
      <c r="A117" s="89"/>
      <c r="B117" s="90"/>
      <c r="C117" s="91" t="s">
        <v>51</v>
      </c>
      <c r="D117" s="92" t="s">
        <v>52</v>
      </c>
      <c r="E117" s="92" t="s">
        <v>53</v>
      </c>
      <c r="F117" s="92" t="s">
        <v>54</v>
      </c>
      <c r="G117" s="92" t="s">
        <v>55</v>
      </c>
      <c r="H117" s="92" t="s">
        <v>56</v>
      </c>
      <c r="I117" s="93" t="s">
        <v>57</v>
      </c>
      <c r="J117" s="92" t="s">
        <v>45</v>
      </c>
      <c r="K117" s="94" t="s">
        <v>58</v>
      </c>
      <c r="L117" s="95"/>
      <c r="M117" s="96"/>
      <c r="N117" s="97" t="s">
        <v>28</v>
      </c>
      <c r="O117" s="97" t="s">
        <v>59</v>
      </c>
      <c r="P117" s="97" t="s">
        <v>60</v>
      </c>
      <c r="Q117" s="97" t="s">
        <v>61</v>
      </c>
      <c r="R117" s="97" t="s">
        <v>62</v>
      </c>
      <c r="S117" s="97" t="s">
        <v>63</v>
      </c>
      <c r="T117" s="98" t="s">
        <v>64</v>
      </c>
      <c r="U117" s="89"/>
      <c r="V117" s="89"/>
      <c r="W117" s="89"/>
      <c r="X117" s="89"/>
      <c r="Y117" s="89"/>
      <c r="Z117" s="89"/>
      <c r="AA117" s="89"/>
      <c r="AB117" s="89"/>
      <c r="AC117" s="89"/>
      <c r="AD117" s="89"/>
      <c r="AE117" s="89"/>
    </row>
    <row r="118" s="16" customFormat="true" ht="22.9" hidden="false" customHeight="true" outlineLevel="0" collapsed="false">
      <c r="A118" s="12"/>
      <c r="B118" s="62"/>
      <c r="C118" s="75" t="s">
        <v>65</v>
      </c>
      <c r="D118" s="64"/>
      <c r="E118" s="64"/>
      <c r="F118" s="64"/>
      <c r="G118" s="64"/>
      <c r="H118" s="64"/>
      <c r="I118" s="14"/>
      <c r="J118" s="100" t="n">
        <f aca="false">BK118</f>
        <v>0</v>
      </c>
      <c r="K118" s="64"/>
      <c r="L118" s="13"/>
      <c r="M118" s="101"/>
      <c r="N118" s="102"/>
      <c r="O118" s="103"/>
      <c r="P118" s="104" t="n">
        <f aca="false">P119+P224</f>
        <v>0</v>
      </c>
      <c r="Q118" s="103"/>
      <c r="R118" s="104" t="n">
        <f aca="false">R119+R224</f>
        <v>0</v>
      </c>
      <c r="S118" s="103"/>
      <c r="T118" s="105" t="n">
        <f aca="false">T119+T224</f>
        <v>0</v>
      </c>
      <c r="U118" s="12"/>
      <c r="V118" s="12"/>
      <c r="W118" s="12"/>
      <c r="X118" s="12"/>
      <c r="Y118" s="12"/>
      <c r="Z118" s="12"/>
      <c r="AA118" s="12"/>
      <c r="AB118" s="12"/>
      <c r="AC118" s="12"/>
      <c r="AD118" s="12"/>
      <c r="AE118" s="12"/>
      <c r="AT118" s="3" t="s">
        <v>66</v>
      </c>
      <c r="AU118" s="3" t="s">
        <v>47</v>
      </c>
      <c r="BK118" s="106" t="n">
        <f aca="false">BK119+BK224</f>
        <v>0</v>
      </c>
    </row>
    <row r="119" s="107" customFormat="true" ht="25.9" hidden="false" customHeight="true" outlineLevel="0" collapsed="false">
      <c r="B119" s="108"/>
      <c r="C119" s="109"/>
      <c r="D119" s="110" t="s">
        <v>66</v>
      </c>
      <c r="E119" s="111" t="s">
        <v>67</v>
      </c>
      <c r="F119" s="111" t="s">
        <v>68</v>
      </c>
      <c r="G119" s="109"/>
      <c r="H119" s="109"/>
      <c r="I119" s="112"/>
      <c r="J119" s="113" t="n">
        <f aca="false">BK119</f>
        <v>0</v>
      </c>
      <c r="K119" s="109"/>
      <c r="L119" s="114"/>
      <c r="M119" s="115"/>
      <c r="N119" s="116"/>
      <c r="O119" s="116"/>
      <c r="P119" s="117" t="n">
        <f aca="false">SUM(P120:P223)</f>
        <v>0</v>
      </c>
      <c r="Q119" s="116"/>
      <c r="R119" s="117" t="n">
        <f aca="false">SUM(R120:R223)</f>
        <v>0</v>
      </c>
      <c r="S119" s="116"/>
      <c r="T119" s="118" t="n">
        <f aca="false">SUM(T120:T223)</f>
        <v>0</v>
      </c>
      <c r="AR119" s="119" t="s">
        <v>69</v>
      </c>
      <c r="AT119" s="120" t="s">
        <v>66</v>
      </c>
      <c r="AU119" s="120" t="s">
        <v>70</v>
      </c>
      <c r="AY119" s="119" t="s">
        <v>71</v>
      </c>
      <c r="BK119" s="121" t="n">
        <f aca="false">SUM(BK120:BK223)</f>
        <v>0</v>
      </c>
    </row>
    <row r="120" s="16" customFormat="true" ht="66.75" hidden="false" customHeight="true" outlineLevel="0" collapsed="false">
      <c r="A120" s="12"/>
      <c r="B120" s="62"/>
      <c r="C120" s="122" t="s">
        <v>69</v>
      </c>
      <c r="D120" s="122" t="s">
        <v>72</v>
      </c>
      <c r="E120" s="123" t="s">
        <v>73</v>
      </c>
      <c r="F120" s="124" t="s">
        <v>74</v>
      </c>
      <c r="G120" s="125" t="s">
        <v>75</v>
      </c>
      <c r="H120" s="126" t="n">
        <v>160</v>
      </c>
      <c r="I120" s="127"/>
      <c r="J120" s="128" t="n">
        <f aca="false">ROUND(I120*H120,2)</f>
        <v>0</v>
      </c>
      <c r="K120" s="124" t="s">
        <v>76</v>
      </c>
      <c r="L120" s="129"/>
      <c r="M120" s="130"/>
      <c r="N120" s="131" t="s">
        <v>29</v>
      </c>
      <c r="O120" s="132"/>
      <c r="P120" s="133" t="n">
        <f aca="false">O120*H120</f>
        <v>0</v>
      </c>
      <c r="Q120" s="133" t="n">
        <v>0</v>
      </c>
      <c r="R120" s="133" t="n">
        <f aca="false">Q120*H120</f>
        <v>0</v>
      </c>
      <c r="S120" s="133" t="n">
        <v>0</v>
      </c>
      <c r="T120" s="134" t="n">
        <f aca="false">S120*H120</f>
        <v>0</v>
      </c>
      <c r="U120" s="12"/>
      <c r="V120" s="12"/>
      <c r="W120" s="12"/>
      <c r="X120" s="12"/>
      <c r="Y120" s="12"/>
      <c r="Z120" s="12"/>
      <c r="AA120" s="12"/>
      <c r="AB120" s="12"/>
      <c r="AC120" s="12"/>
      <c r="AD120" s="12"/>
      <c r="AE120" s="12"/>
      <c r="AR120" s="135" t="s">
        <v>77</v>
      </c>
      <c r="AT120" s="135" t="s">
        <v>72</v>
      </c>
      <c r="AU120" s="135" t="s">
        <v>69</v>
      </c>
      <c r="AY120" s="3" t="s">
        <v>71</v>
      </c>
      <c r="BE120" s="136" t="n">
        <f aca="false">IF(N120="základní",J120,0)</f>
        <v>0</v>
      </c>
      <c r="BF120" s="136" t="n">
        <f aca="false">IF(N120="snížená",J120,0)</f>
        <v>0</v>
      </c>
      <c r="BG120" s="136" t="n">
        <f aca="false">IF(N120="zákl. přenesená",J120,0)</f>
        <v>0</v>
      </c>
      <c r="BH120" s="136" t="n">
        <f aca="false">IF(N120="sníž. přenesená",J120,0)</f>
        <v>0</v>
      </c>
      <c r="BI120" s="136" t="n">
        <f aca="false">IF(N120="nulová",J120,0)</f>
        <v>0</v>
      </c>
      <c r="BJ120" s="3" t="s">
        <v>69</v>
      </c>
      <c r="BK120" s="136" t="n">
        <f aca="false">ROUND(I120*H120,2)</f>
        <v>0</v>
      </c>
      <c r="BL120" s="3" t="s">
        <v>78</v>
      </c>
      <c r="BM120" s="135" t="s">
        <v>1</v>
      </c>
    </row>
    <row r="121" s="16" customFormat="true" ht="47.75" hidden="false" customHeight="false" outlineLevel="0" collapsed="false">
      <c r="A121" s="12"/>
      <c r="B121" s="62"/>
      <c r="C121" s="64"/>
      <c r="D121" s="137" t="s">
        <v>79</v>
      </c>
      <c r="E121" s="64"/>
      <c r="F121" s="138" t="s">
        <v>80</v>
      </c>
      <c r="G121" s="64"/>
      <c r="H121" s="64"/>
      <c r="I121" s="139"/>
      <c r="J121" s="64"/>
      <c r="K121" s="64"/>
      <c r="L121" s="13"/>
      <c r="M121" s="140"/>
      <c r="N121" s="141"/>
      <c r="O121" s="132"/>
      <c r="P121" s="132"/>
      <c r="Q121" s="132"/>
      <c r="R121" s="132"/>
      <c r="S121" s="132"/>
      <c r="T121" s="142"/>
      <c r="U121" s="12"/>
      <c r="V121" s="12"/>
      <c r="W121" s="12"/>
      <c r="X121" s="12"/>
      <c r="Y121" s="12"/>
      <c r="Z121" s="12"/>
      <c r="AA121" s="12"/>
      <c r="AB121" s="12"/>
      <c r="AC121" s="12"/>
      <c r="AD121" s="12"/>
      <c r="AE121" s="12"/>
      <c r="AT121" s="3" t="s">
        <v>79</v>
      </c>
      <c r="AU121" s="3" t="s">
        <v>69</v>
      </c>
    </row>
    <row r="122" s="16" customFormat="true" ht="66.75" hidden="false" customHeight="true" outlineLevel="0" collapsed="false">
      <c r="A122" s="12"/>
      <c r="B122" s="62"/>
      <c r="C122" s="143" t="s">
        <v>1</v>
      </c>
      <c r="D122" s="143" t="s">
        <v>81</v>
      </c>
      <c r="E122" s="144" t="s">
        <v>82</v>
      </c>
      <c r="F122" s="145" t="s">
        <v>83</v>
      </c>
      <c r="G122" s="146" t="s">
        <v>75</v>
      </c>
      <c r="H122" s="147" t="n">
        <v>160</v>
      </c>
      <c r="I122" s="127"/>
      <c r="J122" s="148" t="n">
        <f aca="false">ROUND(I122*H122,2)</f>
        <v>0</v>
      </c>
      <c r="K122" s="145" t="s">
        <v>76</v>
      </c>
      <c r="L122" s="13"/>
      <c r="M122" s="149"/>
      <c r="N122" s="150" t="s">
        <v>29</v>
      </c>
      <c r="O122" s="132"/>
      <c r="P122" s="133" t="n">
        <f aca="false">O122*H122</f>
        <v>0</v>
      </c>
      <c r="Q122" s="133" t="n">
        <v>0</v>
      </c>
      <c r="R122" s="133" t="n">
        <f aca="false">Q122*H122</f>
        <v>0</v>
      </c>
      <c r="S122" s="133" t="n">
        <v>0</v>
      </c>
      <c r="T122" s="134" t="n">
        <f aca="false">S122*H122</f>
        <v>0</v>
      </c>
      <c r="U122" s="12"/>
      <c r="V122" s="12"/>
      <c r="W122" s="12"/>
      <c r="X122" s="12"/>
      <c r="Y122" s="12"/>
      <c r="Z122" s="12"/>
      <c r="AA122" s="12"/>
      <c r="AB122" s="12"/>
      <c r="AC122" s="12"/>
      <c r="AD122" s="12"/>
      <c r="AE122" s="12"/>
      <c r="AR122" s="135" t="s">
        <v>78</v>
      </c>
      <c r="AT122" s="135" t="s">
        <v>81</v>
      </c>
      <c r="AU122" s="135" t="s">
        <v>69</v>
      </c>
      <c r="AY122" s="3" t="s">
        <v>71</v>
      </c>
      <c r="BE122" s="136" t="n">
        <f aca="false">IF(N122="základní",J122,0)</f>
        <v>0</v>
      </c>
      <c r="BF122" s="136" t="n">
        <f aca="false">IF(N122="snížená",J122,0)</f>
        <v>0</v>
      </c>
      <c r="BG122" s="136" t="n">
        <f aca="false">IF(N122="zákl. přenesená",J122,0)</f>
        <v>0</v>
      </c>
      <c r="BH122" s="136" t="n">
        <f aca="false">IF(N122="sníž. přenesená",J122,0)</f>
        <v>0</v>
      </c>
      <c r="BI122" s="136" t="n">
        <f aca="false">IF(N122="nulová",J122,0)</f>
        <v>0</v>
      </c>
      <c r="BJ122" s="3" t="s">
        <v>69</v>
      </c>
      <c r="BK122" s="136" t="n">
        <f aca="false">ROUND(I122*H122,2)</f>
        <v>0</v>
      </c>
      <c r="BL122" s="3" t="s">
        <v>78</v>
      </c>
      <c r="BM122" s="135" t="s">
        <v>78</v>
      </c>
    </row>
    <row r="123" s="16" customFormat="true" ht="47.75" hidden="false" customHeight="false" outlineLevel="0" collapsed="false">
      <c r="A123" s="12"/>
      <c r="B123" s="62"/>
      <c r="C123" s="64"/>
      <c r="D123" s="137" t="s">
        <v>79</v>
      </c>
      <c r="E123" s="64"/>
      <c r="F123" s="138" t="s">
        <v>84</v>
      </c>
      <c r="G123" s="64"/>
      <c r="H123" s="64"/>
      <c r="I123" s="139"/>
      <c r="J123" s="64"/>
      <c r="K123" s="64"/>
      <c r="L123" s="13"/>
      <c r="M123" s="140"/>
      <c r="N123" s="141"/>
      <c r="O123" s="132"/>
      <c r="P123" s="132"/>
      <c r="Q123" s="132"/>
      <c r="R123" s="132"/>
      <c r="S123" s="132"/>
      <c r="T123" s="142"/>
      <c r="U123" s="12"/>
      <c r="V123" s="12"/>
      <c r="W123" s="12"/>
      <c r="X123" s="12"/>
      <c r="Y123" s="12"/>
      <c r="Z123" s="12"/>
      <c r="AA123" s="12"/>
      <c r="AB123" s="12"/>
      <c r="AC123" s="12"/>
      <c r="AD123" s="12"/>
      <c r="AE123" s="12"/>
      <c r="AT123" s="3" t="s">
        <v>79</v>
      </c>
      <c r="AU123" s="3" t="s">
        <v>69</v>
      </c>
    </row>
    <row r="124" s="16" customFormat="true" ht="66.75" hidden="false" customHeight="true" outlineLevel="0" collapsed="false">
      <c r="A124" s="12"/>
      <c r="B124" s="62"/>
      <c r="C124" s="122" t="s">
        <v>85</v>
      </c>
      <c r="D124" s="122" t="s">
        <v>72</v>
      </c>
      <c r="E124" s="123" t="s">
        <v>86</v>
      </c>
      <c r="F124" s="124" t="s">
        <v>87</v>
      </c>
      <c r="G124" s="125" t="s">
        <v>75</v>
      </c>
      <c r="H124" s="126" t="n">
        <v>6</v>
      </c>
      <c r="I124" s="127"/>
      <c r="J124" s="128" t="n">
        <f aca="false">ROUND(I124*H124,2)</f>
        <v>0</v>
      </c>
      <c r="K124" s="124" t="s">
        <v>76</v>
      </c>
      <c r="L124" s="129"/>
      <c r="M124" s="130"/>
      <c r="N124" s="131" t="s">
        <v>29</v>
      </c>
      <c r="O124" s="132"/>
      <c r="P124" s="133" t="n">
        <f aca="false">O124*H124</f>
        <v>0</v>
      </c>
      <c r="Q124" s="133" t="n">
        <v>0</v>
      </c>
      <c r="R124" s="133" t="n">
        <f aca="false">Q124*H124</f>
        <v>0</v>
      </c>
      <c r="S124" s="133" t="n">
        <v>0</v>
      </c>
      <c r="T124" s="134" t="n">
        <f aca="false">S124*H124</f>
        <v>0</v>
      </c>
      <c r="U124" s="12"/>
      <c r="V124" s="12"/>
      <c r="W124" s="12"/>
      <c r="X124" s="12"/>
      <c r="Y124" s="12"/>
      <c r="Z124" s="12"/>
      <c r="AA124" s="12"/>
      <c r="AB124" s="12"/>
      <c r="AC124" s="12"/>
      <c r="AD124" s="12"/>
      <c r="AE124" s="12"/>
      <c r="AR124" s="135" t="s">
        <v>77</v>
      </c>
      <c r="AT124" s="135" t="s">
        <v>72</v>
      </c>
      <c r="AU124" s="135" t="s">
        <v>69</v>
      </c>
      <c r="AY124" s="3" t="s">
        <v>71</v>
      </c>
      <c r="BE124" s="136" t="n">
        <f aca="false">IF(N124="základní",J124,0)</f>
        <v>0</v>
      </c>
      <c r="BF124" s="136" t="n">
        <f aca="false">IF(N124="snížená",J124,0)</f>
        <v>0</v>
      </c>
      <c r="BG124" s="136" t="n">
        <f aca="false">IF(N124="zákl. přenesená",J124,0)</f>
        <v>0</v>
      </c>
      <c r="BH124" s="136" t="n">
        <f aca="false">IF(N124="sníž. přenesená",J124,0)</f>
        <v>0</v>
      </c>
      <c r="BI124" s="136" t="n">
        <f aca="false">IF(N124="nulová",J124,0)</f>
        <v>0</v>
      </c>
      <c r="BJ124" s="3" t="s">
        <v>69</v>
      </c>
      <c r="BK124" s="136" t="n">
        <f aca="false">ROUND(I124*H124,2)</f>
        <v>0</v>
      </c>
      <c r="BL124" s="3" t="s">
        <v>78</v>
      </c>
      <c r="BM124" s="135" t="s">
        <v>88</v>
      </c>
    </row>
    <row r="125" s="16" customFormat="true" ht="40.25" hidden="false" customHeight="false" outlineLevel="0" collapsed="false">
      <c r="A125" s="12"/>
      <c r="B125" s="62"/>
      <c r="C125" s="64"/>
      <c r="D125" s="137" t="s">
        <v>79</v>
      </c>
      <c r="E125" s="64"/>
      <c r="F125" s="138" t="s">
        <v>89</v>
      </c>
      <c r="G125" s="64"/>
      <c r="H125" s="64"/>
      <c r="I125" s="139"/>
      <c r="J125" s="64"/>
      <c r="K125" s="64"/>
      <c r="L125" s="13"/>
      <c r="M125" s="140"/>
      <c r="N125" s="141"/>
      <c r="O125" s="132"/>
      <c r="P125" s="132"/>
      <c r="Q125" s="132"/>
      <c r="R125" s="132"/>
      <c r="S125" s="132"/>
      <c r="T125" s="142"/>
      <c r="U125" s="12"/>
      <c r="V125" s="12"/>
      <c r="W125" s="12"/>
      <c r="X125" s="12"/>
      <c r="Y125" s="12"/>
      <c r="Z125" s="12"/>
      <c r="AA125" s="12"/>
      <c r="AB125" s="12"/>
      <c r="AC125" s="12"/>
      <c r="AD125" s="12"/>
      <c r="AE125" s="12"/>
      <c r="AT125" s="3" t="s">
        <v>79</v>
      </c>
      <c r="AU125" s="3" t="s">
        <v>69</v>
      </c>
    </row>
    <row r="126" s="16" customFormat="true" ht="66.75" hidden="false" customHeight="true" outlineLevel="0" collapsed="false">
      <c r="A126" s="12"/>
      <c r="B126" s="62"/>
      <c r="C126" s="143" t="s">
        <v>78</v>
      </c>
      <c r="D126" s="143" t="s">
        <v>81</v>
      </c>
      <c r="E126" s="144" t="s">
        <v>90</v>
      </c>
      <c r="F126" s="145" t="s">
        <v>91</v>
      </c>
      <c r="G126" s="146" t="s">
        <v>75</v>
      </c>
      <c r="H126" s="147" t="n">
        <v>6</v>
      </c>
      <c r="I126" s="127"/>
      <c r="J126" s="148" t="n">
        <f aca="false">ROUND(I126*H126,2)</f>
        <v>0</v>
      </c>
      <c r="K126" s="145" t="s">
        <v>76</v>
      </c>
      <c r="L126" s="13"/>
      <c r="M126" s="149"/>
      <c r="N126" s="150" t="s">
        <v>29</v>
      </c>
      <c r="O126" s="132"/>
      <c r="P126" s="133" t="n">
        <f aca="false">O126*H126</f>
        <v>0</v>
      </c>
      <c r="Q126" s="133" t="n">
        <v>0</v>
      </c>
      <c r="R126" s="133" t="n">
        <f aca="false">Q126*H126</f>
        <v>0</v>
      </c>
      <c r="S126" s="133" t="n">
        <v>0</v>
      </c>
      <c r="T126" s="134" t="n">
        <f aca="false">S126*H126</f>
        <v>0</v>
      </c>
      <c r="U126" s="12"/>
      <c r="V126" s="12"/>
      <c r="W126" s="12"/>
      <c r="X126" s="12"/>
      <c r="Y126" s="12"/>
      <c r="Z126" s="12"/>
      <c r="AA126" s="12"/>
      <c r="AB126" s="12"/>
      <c r="AC126" s="12"/>
      <c r="AD126" s="12"/>
      <c r="AE126" s="12"/>
      <c r="AR126" s="135" t="s">
        <v>78</v>
      </c>
      <c r="AT126" s="135" t="s">
        <v>81</v>
      </c>
      <c r="AU126" s="135" t="s">
        <v>69</v>
      </c>
      <c r="AY126" s="3" t="s">
        <v>71</v>
      </c>
      <c r="BE126" s="136" t="n">
        <f aca="false">IF(N126="základní",J126,0)</f>
        <v>0</v>
      </c>
      <c r="BF126" s="136" t="n">
        <f aca="false">IF(N126="snížená",J126,0)</f>
        <v>0</v>
      </c>
      <c r="BG126" s="136" t="n">
        <f aca="false">IF(N126="zákl. přenesená",J126,0)</f>
        <v>0</v>
      </c>
      <c r="BH126" s="136" t="n">
        <f aca="false">IF(N126="sníž. přenesená",J126,0)</f>
        <v>0</v>
      </c>
      <c r="BI126" s="136" t="n">
        <f aca="false">IF(N126="nulová",J126,0)</f>
        <v>0</v>
      </c>
      <c r="BJ126" s="3" t="s">
        <v>69</v>
      </c>
      <c r="BK126" s="136" t="n">
        <f aca="false">ROUND(I126*H126,2)</f>
        <v>0</v>
      </c>
      <c r="BL126" s="3" t="s">
        <v>78</v>
      </c>
      <c r="BM126" s="135" t="s">
        <v>77</v>
      </c>
    </row>
    <row r="127" s="16" customFormat="true" ht="40.25" hidden="false" customHeight="false" outlineLevel="0" collapsed="false">
      <c r="A127" s="12"/>
      <c r="B127" s="62"/>
      <c r="C127" s="64"/>
      <c r="D127" s="137" t="s">
        <v>79</v>
      </c>
      <c r="E127" s="64"/>
      <c r="F127" s="138" t="s">
        <v>92</v>
      </c>
      <c r="G127" s="64"/>
      <c r="H127" s="64"/>
      <c r="I127" s="139"/>
      <c r="J127" s="64"/>
      <c r="K127" s="64"/>
      <c r="L127" s="13"/>
      <c r="M127" s="140"/>
      <c r="N127" s="141"/>
      <c r="O127" s="132"/>
      <c r="P127" s="132"/>
      <c r="Q127" s="132"/>
      <c r="R127" s="132"/>
      <c r="S127" s="132"/>
      <c r="T127" s="142"/>
      <c r="U127" s="12"/>
      <c r="V127" s="12"/>
      <c r="W127" s="12"/>
      <c r="X127" s="12"/>
      <c r="Y127" s="12"/>
      <c r="Z127" s="12"/>
      <c r="AA127" s="12"/>
      <c r="AB127" s="12"/>
      <c r="AC127" s="12"/>
      <c r="AD127" s="12"/>
      <c r="AE127" s="12"/>
      <c r="AT127" s="3" t="s">
        <v>79</v>
      </c>
      <c r="AU127" s="3" t="s">
        <v>69</v>
      </c>
    </row>
    <row r="128" s="16" customFormat="true" ht="66.75" hidden="false" customHeight="true" outlineLevel="0" collapsed="false">
      <c r="A128" s="12"/>
      <c r="B128" s="62"/>
      <c r="C128" s="122" t="s">
        <v>93</v>
      </c>
      <c r="D128" s="122" t="s">
        <v>72</v>
      </c>
      <c r="E128" s="123" t="s">
        <v>94</v>
      </c>
      <c r="F128" s="124" t="s">
        <v>95</v>
      </c>
      <c r="G128" s="125" t="s">
        <v>96</v>
      </c>
      <c r="H128" s="126" t="n">
        <v>2</v>
      </c>
      <c r="I128" s="127"/>
      <c r="J128" s="128" t="n">
        <f aca="false">ROUND(I128*H128,2)</f>
        <v>0</v>
      </c>
      <c r="K128" s="124" t="s">
        <v>76</v>
      </c>
      <c r="L128" s="129"/>
      <c r="M128" s="130"/>
      <c r="N128" s="131" t="s">
        <v>29</v>
      </c>
      <c r="O128" s="132"/>
      <c r="P128" s="133" t="n">
        <f aca="false">O128*H128</f>
        <v>0</v>
      </c>
      <c r="Q128" s="133" t="n">
        <v>0</v>
      </c>
      <c r="R128" s="133" t="n">
        <f aca="false">Q128*H128</f>
        <v>0</v>
      </c>
      <c r="S128" s="133" t="n">
        <v>0</v>
      </c>
      <c r="T128" s="134" t="n">
        <f aca="false">S128*H128</f>
        <v>0</v>
      </c>
      <c r="U128" s="12"/>
      <c r="V128" s="12"/>
      <c r="W128" s="12"/>
      <c r="X128" s="12"/>
      <c r="Y128" s="12"/>
      <c r="Z128" s="12"/>
      <c r="AA128" s="12"/>
      <c r="AB128" s="12"/>
      <c r="AC128" s="12"/>
      <c r="AD128" s="12"/>
      <c r="AE128" s="12"/>
      <c r="AR128" s="135" t="s">
        <v>77</v>
      </c>
      <c r="AT128" s="135" t="s">
        <v>72</v>
      </c>
      <c r="AU128" s="135" t="s">
        <v>69</v>
      </c>
      <c r="AY128" s="3" t="s">
        <v>71</v>
      </c>
      <c r="BE128" s="136" t="n">
        <f aca="false">IF(N128="základní",J128,0)</f>
        <v>0</v>
      </c>
      <c r="BF128" s="136" t="n">
        <f aca="false">IF(N128="snížená",J128,0)</f>
        <v>0</v>
      </c>
      <c r="BG128" s="136" t="n">
        <f aca="false">IF(N128="zákl. přenesená",J128,0)</f>
        <v>0</v>
      </c>
      <c r="BH128" s="136" t="n">
        <f aca="false">IF(N128="sníž. přenesená",J128,0)</f>
        <v>0</v>
      </c>
      <c r="BI128" s="136" t="n">
        <f aca="false">IF(N128="nulová",J128,0)</f>
        <v>0</v>
      </c>
      <c r="BJ128" s="3" t="s">
        <v>69</v>
      </c>
      <c r="BK128" s="136" t="n">
        <f aca="false">ROUND(I128*H128,2)</f>
        <v>0</v>
      </c>
      <c r="BL128" s="3" t="s">
        <v>78</v>
      </c>
      <c r="BM128" s="135" t="s">
        <v>97</v>
      </c>
    </row>
    <row r="129" s="16" customFormat="true" ht="77.6" hidden="false" customHeight="false" outlineLevel="0" collapsed="false">
      <c r="A129" s="12"/>
      <c r="B129" s="62"/>
      <c r="C129" s="64"/>
      <c r="D129" s="137" t="s">
        <v>79</v>
      </c>
      <c r="E129" s="64"/>
      <c r="F129" s="138" t="s">
        <v>98</v>
      </c>
      <c r="G129" s="64"/>
      <c r="H129" s="64"/>
      <c r="I129" s="139"/>
      <c r="J129" s="64"/>
      <c r="K129" s="64"/>
      <c r="L129" s="13"/>
      <c r="M129" s="140"/>
      <c r="N129" s="141"/>
      <c r="O129" s="132"/>
      <c r="P129" s="132"/>
      <c r="Q129" s="132"/>
      <c r="R129" s="132"/>
      <c r="S129" s="132"/>
      <c r="T129" s="142"/>
      <c r="U129" s="12"/>
      <c r="V129" s="12"/>
      <c r="W129" s="12"/>
      <c r="X129" s="12"/>
      <c r="Y129" s="12"/>
      <c r="Z129" s="12"/>
      <c r="AA129" s="12"/>
      <c r="AB129" s="12"/>
      <c r="AC129" s="12"/>
      <c r="AD129" s="12"/>
      <c r="AE129" s="12"/>
      <c r="AT129" s="3" t="s">
        <v>79</v>
      </c>
      <c r="AU129" s="3" t="s">
        <v>69</v>
      </c>
    </row>
    <row r="130" s="16" customFormat="true" ht="55.5" hidden="false" customHeight="true" outlineLevel="0" collapsed="false">
      <c r="A130" s="12"/>
      <c r="B130" s="62"/>
      <c r="C130" s="143" t="s">
        <v>88</v>
      </c>
      <c r="D130" s="143" t="s">
        <v>81</v>
      </c>
      <c r="E130" s="144" t="s">
        <v>99</v>
      </c>
      <c r="F130" s="145" t="s">
        <v>100</v>
      </c>
      <c r="G130" s="146" t="s">
        <v>96</v>
      </c>
      <c r="H130" s="147" t="n">
        <v>2</v>
      </c>
      <c r="I130" s="127"/>
      <c r="J130" s="148" t="n">
        <f aca="false">ROUND(I130*H130,2)</f>
        <v>0</v>
      </c>
      <c r="K130" s="145" t="s">
        <v>76</v>
      </c>
      <c r="L130" s="13"/>
      <c r="M130" s="149"/>
      <c r="N130" s="150" t="s">
        <v>29</v>
      </c>
      <c r="O130" s="132"/>
      <c r="P130" s="133" t="n">
        <f aca="false">O130*H130</f>
        <v>0</v>
      </c>
      <c r="Q130" s="133" t="n">
        <v>0</v>
      </c>
      <c r="R130" s="133" t="n">
        <f aca="false">Q130*H130</f>
        <v>0</v>
      </c>
      <c r="S130" s="133" t="n">
        <v>0</v>
      </c>
      <c r="T130" s="134" t="n">
        <f aca="false">S130*H130</f>
        <v>0</v>
      </c>
      <c r="U130" s="12"/>
      <c r="V130" s="12"/>
      <c r="W130" s="12"/>
      <c r="X130" s="12"/>
      <c r="Y130" s="12"/>
      <c r="Z130" s="12"/>
      <c r="AA130" s="12"/>
      <c r="AB130" s="12"/>
      <c r="AC130" s="12"/>
      <c r="AD130" s="12"/>
      <c r="AE130" s="12"/>
      <c r="AR130" s="135" t="s">
        <v>78</v>
      </c>
      <c r="AT130" s="135" t="s">
        <v>81</v>
      </c>
      <c r="AU130" s="135" t="s">
        <v>69</v>
      </c>
      <c r="AY130" s="3" t="s">
        <v>71</v>
      </c>
      <c r="BE130" s="136" t="n">
        <f aca="false">IF(N130="základní",J130,0)</f>
        <v>0</v>
      </c>
      <c r="BF130" s="136" t="n">
        <f aca="false">IF(N130="snížená",J130,0)</f>
        <v>0</v>
      </c>
      <c r="BG130" s="136" t="n">
        <f aca="false">IF(N130="zákl. přenesená",J130,0)</f>
        <v>0</v>
      </c>
      <c r="BH130" s="136" t="n">
        <f aca="false">IF(N130="sníž. přenesená",J130,0)</f>
        <v>0</v>
      </c>
      <c r="BI130" s="136" t="n">
        <f aca="false">IF(N130="nulová",J130,0)</f>
        <v>0</v>
      </c>
      <c r="BJ130" s="3" t="s">
        <v>69</v>
      </c>
      <c r="BK130" s="136" t="n">
        <f aca="false">ROUND(I130*H130,2)</f>
        <v>0</v>
      </c>
      <c r="BL130" s="3" t="s">
        <v>78</v>
      </c>
      <c r="BM130" s="135" t="s">
        <v>101</v>
      </c>
    </row>
    <row r="131" s="16" customFormat="true" ht="32.8" hidden="false" customHeight="false" outlineLevel="0" collapsed="false">
      <c r="A131" s="12"/>
      <c r="B131" s="62"/>
      <c r="C131" s="64"/>
      <c r="D131" s="137" t="s">
        <v>79</v>
      </c>
      <c r="E131" s="64"/>
      <c r="F131" s="138" t="s">
        <v>100</v>
      </c>
      <c r="G131" s="64"/>
      <c r="H131" s="64"/>
      <c r="I131" s="139"/>
      <c r="J131" s="64"/>
      <c r="K131" s="64"/>
      <c r="L131" s="13"/>
      <c r="M131" s="140"/>
      <c r="N131" s="141"/>
      <c r="O131" s="132"/>
      <c r="P131" s="132"/>
      <c r="Q131" s="132"/>
      <c r="R131" s="132"/>
      <c r="S131" s="132"/>
      <c r="T131" s="142"/>
      <c r="U131" s="12"/>
      <c r="V131" s="12"/>
      <c r="W131" s="12"/>
      <c r="X131" s="12"/>
      <c r="Y131" s="12"/>
      <c r="Z131" s="12"/>
      <c r="AA131" s="12"/>
      <c r="AB131" s="12"/>
      <c r="AC131" s="12"/>
      <c r="AD131" s="12"/>
      <c r="AE131" s="12"/>
      <c r="AT131" s="3" t="s">
        <v>79</v>
      </c>
      <c r="AU131" s="3" t="s">
        <v>69</v>
      </c>
    </row>
    <row r="132" s="16" customFormat="true" ht="55.5" hidden="false" customHeight="true" outlineLevel="0" collapsed="false">
      <c r="A132" s="12"/>
      <c r="B132" s="62"/>
      <c r="C132" s="122" t="s">
        <v>102</v>
      </c>
      <c r="D132" s="122" t="s">
        <v>72</v>
      </c>
      <c r="E132" s="123" t="s">
        <v>103</v>
      </c>
      <c r="F132" s="124" t="s">
        <v>104</v>
      </c>
      <c r="G132" s="125" t="s">
        <v>96</v>
      </c>
      <c r="H132" s="126" t="n">
        <v>1</v>
      </c>
      <c r="I132" s="127"/>
      <c r="J132" s="128" t="n">
        <f aca="false">ROUND(I132*H132,2)</f>
        <v>0</v>
      </c>
      <c r="K132" s="124" t="s">
        <v>76</v>
      </c>
      <c r="L132" s="129"/>
      <c r="M132" s="130"/>
      <c r="N132" s="131" t="s">
        <v>29</v>
      </c>
      <c r="O132" s="132"/>
      <c r="P132" s="133" t="n">
        <f aca="false">O132*H132</f>
        <v>0</v>
      </c>
      <c r="Q132" s="133" t="n">
        <v>0</v>
      </c>
      <c r="R132" s="133" t="n">
        <f aca="false">Q132*H132</f>
        <v>0</v>
      </c>
      <c r="S132" s="133" t="n">
        <v>0</v>
      </c>
      <c r="T132" s="134" t="n">
        <f aca="false">S132*H132</f>
        <v>0</v>
      </c>
      <c r="U132" s="12"/>
      <c r="V132" s="12"/>
      <c r="W132" s="12"/>
      <c r="X132" s="12"/>
      <c r="Y132" s="12"/>
      <c r="Z132" s="12"/>
      <c r="AA132" s="12"/>
      <c r="AB132" s="12"/>
      <c r="AC132" s="12"/>
      <c r="AD132" s="12"/>
      <c r="AE132" s="12"/>
      <c r="AR132" s="135" t="s">
        <v>77</v>
      </c>
      <c r="AT132" s="135" t="s">
        <v>72</v>
      </c>
      <c r="AU132" s="135" t="s">
        <v>69</v>
      </c>
      <c r="AY132" s="3" t="s">
        <v>71</v>
      </c>
      <c r="BE132" s="136" t="n">
        <f aca="false">IF(N132="základní",J132,0)</f>
        <v>0</v>
      </c>
      <c r="BF132" s="136" t="n">
        <f aca="false">IF(N132="snížená",J132,0)</f>
        <v>0</v>
      </c>
      <c r="BG132" s="136" t="n">
        <f aca="false">IF(N132="zákl. přenesená",J132,0)</f>
        <v>0</v>
      </c>
      <c r="BH132" s="136" t="n">
        <f aca="false">IF(N132="sníž. přenesená",J132,0)</f>
        <v>0</v>
      </c>
      <c r="BI132" s="136" t="n">
        <f aca="false">IF(N132="nulová",J132,0)</f>
        <v>0</v>
      </c>
      <c r="BJ132" s="3" t="s">
        <v>69</v>
      </c>
      <c r="BK132" s="136" t="n">
        <f aca="false">ROUND(I132*H132,2)</f>
        <v>0</v>
      </c>
      <c r="BL132" s="3" t="s">
        <v>78</v>
      </c>
      <c r="BM132" s="135" t="s">
        <v>105</v>
      </c>
    </row>
    <row r="133" s="16" customFormat="true" ht="77.6" hidden="false" customHeight="false" outlineLevel="0" collapsed="false">
      <c r="A133" s="12"/>
      <c r="B133" s="62"/>
      <c r="C133" s="64"/>
      <c r="D133" s="137" t="s">
        <v>79</v>
      </c>
      <c r="E133" s="64"/>
      <c r="F133" s="138" t="s">
        <v>106</v>
      </c>
      <c r="G133" s="64"/>
      <c r="H133" s="64"/>
      <c r="I133" s="139"/>
      <c r="J133" s="64"/>
      <c r="K133" s="64"/>
      <c r="L133" s="13"/>
      <c r="M133" s="140"/>
      <c r="N133" s="141"/>
      <c r="O133" s="132"/>
      <c r="P133" s="132"/>
      <c r="Q133" s="132"/>
      <c r="R133" s="132"/>
      <c r="S133" s="132"/>
      <c r="T133" s="142"/>
      <c r="U133" s="12"/>
      <c r="V133" s="12"/>
      <c r="W133" s="12"/>
      <c r="X133" s="12"/>
      <c r="Y133" s="12"/>
      <c r="Z133" s="12"/>
      <c r="AA133" s="12"/>
      <c r="AB133" s="12"/>
      <c r="AC133" s="12"/>
      <c r="AD133" s="12"/>
      <c r="AE133" s="12"/>
      <c r="AT133" s="3" t="s">
        <v>79</v>
      </c>
      <c r="AU133" s="3" t="s">
        <v>69</v>
      </c>
    </row>
    <row r="134" s="16" customFormat="true" ht="55.5" hidden="false" customHeight="true" outlineLevel="0" collapsed="false">
      <c r="A134" s="12"/>
      <c r="B134" s="62"/>
      <c r="C134" s="143" t="s">
        <v>77</v>
      </c>
      <c r="D134" s="143" t="s">
        <v>81</v>
      </c>
      <c r="E134" s="144" t="s">
        <v>107</v>
      </c>
      <c r="F134" s="145" t="s">
        <v>108</v>
      </c>
      <c r="G134" s="146" t="s">
        <v>96</v>
      </c>
      <c r="H134" s="147" t="n">
        <v>1</v>
      </c>
      <c r="I134" s="127"/>
      <c r="J134" s="148" t="n">
        <f aca="false">ROUND(I134*H134,2)</f>
        <v>0</v>
      </c>
      <c r="K134" s="145" t="s">
        <v>76</v>
      </c>
      <c r="L134" s="13"/>
      <c r="M134" s="149"/>
      <c r="N134" s="150" t="s">
        <v>29</v>
      </c>
      <c r="O134" s="132"/>
      <c r="P134" s="133" t="n">
        <f aca="false">O134*H134</f>
        <v>0</v>
      </c>
      <c r="Q134" s="133" t="n">
        <v>0</v>
      </c>
      <c r="R134" s="133" t="n">
        <f aca="false">Q134*H134</f>
        <v>0</v>
      </c>
      <c r="S134" s="133" t="n">
        <v>0</v>
      </c>
      <c r="T134" s="134" t="n">
        <f aca="false">S134*H134</f>
        <v>0</v>
      </c>
      <c r="U134" s="12"/>
      <c r="V134" s="12"/>
      <c r="W134" s="12"/>
      <c r="X134" s="12"/>
      <c r="Y134" s="12"/>
      <c r="Z134" s="12"/>
      <c r="AA134" s="12"/>
      <c r="AB134" s="12"/>
      <c r="AC134" s="12"/>
      <c r="AD134" s="12"/>
      <c r="AE134" s="12"/>
      <c r="AR134" s="135" t="s">
        <v>78</v>
      </c>
      <c r="AT134" s="135" t="s">
        <v>81</v>
      </c>
      <c r="AU134" s="135" t="s">
        <v>69</v>
      </c>
      <c r="AY134" s="3" t="s">
        <v>71</v>
      </c>
      <c r="BE134" s="136" t="n">
        <f aca="false">IF(N134="základní",J134,0)</f>
        <v>0</v>
      </c>
      <c r="BF134" s="136" t="n">
        <f aca="false">IF(N134="snížená",J134,0)</f>
        <v>0</v>
      </c>
      <c r="BG134" s="136" t="n">
        <f aca="false">IF(N134="zákl. přenesená",J134,0)</f>
        <v>0</v>
      </c>
      <c r="BH134" s="136" t="n">
        <f aca="false">IF(N134="sníž. přenesená",J134,0)</f>
        <v>0</v>
      </c>
      <c r="BI134" s="136" t="n">
        <f aca="false">IF(N134="nulová",J134,0)</f>
        <v>0</v>
      </c>
      <c r="BJ134" s="3" t="s">
        <v>69</v>
      </c>
      <c r="BK134" s="136" t="n">
        <f aca="false">ROUND(I134*H134,2)</f>
        <v>0</v>
      </c>
      <c r="BL134" s="3" t="s">
        <v>78</v>
      </c>
      <c r="BM134" s="135" t="s">
        <v>109</v>
      </c>
    </row>
    <row r="135" s="16" customFormat="true" ht="32.8" hidden="false" customHeight="false" outlineLevel="0" collapsed="false">
      <c r="A135" s="12"/>
      <c r="B135" s="62"/>
      <c r="C135" s="64"/>
      <c r="D135" s="137" t="s">
        <v>79</v>
      </c>
      <c r="E135" s="64"/>
      <c r="F135" s="138" t="s">
        <v>108</v>
      </c>
      <c r="G135" s="64"/>
      <c r="H135" s="64"/>
      <c r="I135" s="139"/>
      <c r="J135" s="64"/>
      <c r="K135" s="64"/>
      <c r="L135" s="13"/>
      <c r="M135" s="140"/>
      <c r="N135" s="141"/>
      <c r="O135" s="132"/>
      <c r="P135" s="132"/>
      <c r="Q135" s="132"/>
      <c r="R135" s="132"/>
      <c r="S135" s="132"/>
      <c r="T135" s="142"/>
      <c r="U135" s="12"/>
      <c r="V135" s="12"/>
      <c r="W135" s="12"/>
      <c r="X135" s="12"/>
      <c r="Y135" s="12"/>
      <c r="Z135" s="12"/>
      <c r="AA135" s="12"/>
      <c r="AB135" s="12"/>
      <c r="AC135" s="12"/>
      <c r="AD135" s="12"/>
      <c r="AE135" s="12"/>
      <c r="AT135" s="3" t="s">
        <v>79</v>
      </c>
      <c r="AU135" s="3" t="s">
        <v>69</v>
      </c>
    </row>
    <row r="136" s="16" customFormat="true" ht="66.75" hidden="false" customHeight="true" outlineLevel="0" collapsed="false">
      <c r="A136" s="12"/>
      <c r="B136" s="62"/>
      <c r="C136" s="122" t="s">
        <v>110</v>
      </c>
      <c r="D136" s="122" t="s">
        <v>72</v>
      </c>
      <c r="E136" s="123" t="s">
        <v>111</v>
      </c>
      <c r="F136" s="124" t="s">
        <v>112</v>
      </c>
      <c r="G136" s="125" t="s">
        <v>75</v>
      </c>
      <c r="H136" s="126" t="n">
        <v>200</v>
      </c>
      <c r="I136" s="127"/>
      <c r="J136" s="128" t="n">
        <f aca="false">ROUND(I136*H136,2)</f>
        <v>0</v>
      </c>
      <c r="K136" s="124" t="s">
        <v>76</v>
      </c>
      <c r="L136" s="129"/>
      <c r="M136" s="130"/>
      <c r="N136" s="131" t="s">
        <v>29</v>
      </c>
      <c r="O136" s="132"/>
      <c r="P136" s="133" t="n">
        <f aca="false">O136*H136</f>
        <v>0</v>
      </c>
      <c r="Q136" s="133" t="n">
        <v>0</v>
      </c>
      <c r="R136" s="133" t="n">
        <f aca="false">Q136*H136</f>
        <v>0</v>
      </c>
      <c r="S136" s="133" t="n">
        <v>0</v>
      </c>
      <c r="T136" s="134" t="n">
        <f aca="false">S136*H136</f>
        <v>0</v>
      </c>
      <c r="U136" s="12"/>
      <c r="V136" s="12"/>
      <c r="W136" s="12"/>
      <c r="X136" s="12"/>
      <c r="Y136" s="12"/>
      <c r="Z136" s="12"/>
      <c r="AA136" s="12"/>
      <c r="AB136" s="12"/>
      <c r="AC136" s="12"/>
      <c r="AD136" s="12"/>
      <c r="AE136" s="12"/>
      <c r="AR136" s="135" t="s">
        <v>77</v>
      </c>
      <c r="AT136" s="135" t="s">
        <v>72</v>
      </c>
      <c r="AU136" s="135" t="s">
        <v>69</v>
      </c>
      <c r="AY136" s="3" t="s">
        <v>71</v>
      </c>
      <c r="BE136" s="136" t="n">
        <f aca="false">IF(N136="základní",J136,0)</f>
        <v>0</v>
      </c>
      <c r="BF136" s="136" t="n">
        <f aca="false">IF(N136="snížená",J136,0)</f>
        <v>0</v>
      </c>
      <c r="BG136" s="136" t="n">
        <f aca="false">IF(N136="zákl. přenesená",J136,0)</f>
        <v>0</v>
      </c>
      <c r="BH136" s="136" t="n">
        <f aca="false">IF(N136="sníž. přenesená",J136,0)</f>
        <v>0</v>
      </c>
      <c r="BI136" s="136" t="n">
        <f aca="false">IF(N136="nulová",J136,0)</f>
        <v>0</v>
      </c>
      <c r="BJ136" s="3" t="s">
        <v>69</v>
      </c>
      <c r="BK136" s="136" t="n">
        <f aca="false">ROUND(I136*H136,2)</f>
        <v>0</v>
      </c>
      <c r="BL136" s="3" t="s">
        <v>78</v>
      </c>
      <c r="BM136" s="135" t="s">
        <v>113</v>
      </c>
    </row>
    <row r="137" s="16" customFormat="true" ht="47.75" hidden="false" customHeight="false" outlineLevel="0" collapsed="false">
      <c r="A137" s="12"/>
      <c r="B137" s="62"/>
      <c r="C137" s="64"/>
      <c r="D137" s="137" t="s">
        <v>79</v>
      </c>
      <c r="E137" s="64"/>
      <c r="F137" s="138" t="s">
        <v>114</v>
      </c>
      <c r="G137" s="64"/>
      <c r="H137" s="64"/>
      <c r="I137" s="139"/>
      <c r="J137" s="64"/>
      <c r="K137" s="64"/>
      <c r="L137" s="13"/>
      <c r="M137" s="140"/>
      <c r="N137" s="141"/>
      <c r="O137" s="132"/>
      <c r="P137" s="132"/>
      <c r="Q137" s="132"/>
      <c r="R137" s="132"/>
      <c r="S137" s="132"/>
      <c r="T137" s="142"/>
      <c r="U137" s="12"/>
      <c r="V137" s="12"/>
      <c r="W137" s="12"/>
      <c r="X137" s="12"/>
      <c r="Y137" s="12"/>
      <c r="Z137" s="12"/>
      <c r="AA137" s="12"/>
      <c r="AB137" s="12"/>
      <c r="AC137" s="12"/>
      <c r="AD137" s="12"/>
      <c r="AE137" s="12"/>
      <c r="AT137" s="3" t="s">
        <v>79</v>
      </c>
      <c r="AU137" s="3" t="s">
        <v>69</v>
      </c>
    </row>
    <row r="138" s="16" customFormat="true" ht="55.5" hidden="false" customHeight="true" outlineLevel="0" collapsed="false">
      <c r="A138" s="12"/>
      <c r="B138" s="62"/>
      <c r="C138" s="143" t="s">
        <v>97</v>
      </c>
      <c r="D138" s="143" t="s">
        <v>81</v>
      </c>
      <c r="E138" s="144" t="s">
        <v>115</v>
      </c>
      <c r="F138" s="145" t="s">
        <v>116</v>
      </c>
      <c r="G138" s="146" t="s">
        <v>75</v>
      </c>
      <c r="H138" s="147" t="n">
        <v>200</v>
      </c>
      <c r="I138" s="127"/>
      <c r="J138" s="148" t="n">
        <f aca="false">ROUND(I138*H138,2)</f>
        <v>0</v>
      </c>
      <c r="K138" s="145" t="s">
        <v>76</v>
      </c>
      <c r="L138" s="13"/>
      <c r="M138" s="149"/>
      <c r="N138" s="150" t="s">
        <v>29</v>
      </c>
      <c r="O138" s="132"/>
      <c r="P138" s="133" t="n">
        <f aca="false">O138*H138</f>
        <v>0</v>
      </c>
      <c r="Q138" s="133" t="n">
        <v>0</v>
      </c>
      <c r="R138" s="133" t="n">
        <f aca="false">Q138*H138</f>
        <v>0</v>
      </c>
      <c r="S138" s="133" t="n">
        <v>0</v>
      </c>
      <c r="T138" s="134" t="n">
        <f aca="false">S138*H138</f>
        <v>0</v>
      </c>
      <c r="U138" s="12"/>
      <c r="V138" s="12"/>
      <c r="W138" s="12"/>
      <c r="X138" s="12"/>
      <c r="Y138" s="12"/>
      <c r="Z138" s="12"/>
      <c r="AA138" s="12"/>
      <c r="AB138" s="12"/>
      <c r="AC138" s="12"/>
      <c r="AD138" s="12"/>
      <c r="AE138" s="12"/>
      <c r="AR138" s="135" t="s">
        <v>78</v>
      </c>
      <c r="AT138" s="135" t="s">
        <v>81</v>
      </c>
      <c r="AU138" s="135" t="s">
        <v>69</v>
      </c>
      <c r="AY138" s="3" t="s">
        <v>71</v>
      </c>
      <c r="BE138" s="136" t="n">
        <f aca="false">IF(N138="základní",J138,0)</f>
        <v>0</v>
      </c>
      <c r="BF138" s="136" t="n">
        <f aca="false">IF(N138="snížená",J138,0)</f>
        <v>0</v>
      </c>
      <c r="BG138" s="136" t="n">
        <f aca="false">IF(N138="zákl. přenesená",J138,0)</f>
        <v>0</v>
      </c>
      <c r="BH138" s="136" t="n">
        <f aca="false">IF(N138="sníž. přenesená",J138,0)</f>
        <v>0</v>
      </c>
      <c r="BI138" s="136" t="n">
        <f aca="false">IF(N138="nulová",J138,0)</f>
        <v>0</v>
      </c>
      <c r="BJ138" s="3" t="s">
        <v>69</v>
      </c>
      <c r="BK138" s="136" t="n">
        <f aca="false">ROUND(I138*H138,2)</f>
        <v>0</v>
      </c>
      <c r="BL138" s="3" t="s">
        <v>78</v>
      </c>
      <c r="BM138" s="135" t="s">
        <v>117</v>
      </c>
    </row>
    <row r="139" s="16" customFormat="true" ht="25.35" hidden="false" customHeight="false" outlineLevel="0" collapsed="false">
      <c r="A139" s="12"/>
      <c r="B139" s="62"/>
      <c r="C139" s="64"/>
      <c r="D139" s="137" t="s">
        <v>79</v>
      </c>
      <c r="E139" s="64"/>
      <c r="F139" s="138" t="s">
        <v>116</v>
      </c>
      <c r="G139" s="64"/>
      <c r="H139" s="64"/>
      <c r="I139" s="139"/>
      <c r="J139" s="64"/>
      <c r="K139" s="64"/>
      <c r="L139" s="13"/>
      <c r="M139" s="140"/>
      <c r="N139" s="141"/>
      <c r="O139" s="132"/>
      <c r="P139" s="132"/>
      <c r="Q139" s="132"/>
      <c r="R139" s="132"/>
      <c r="S139" s="132"/>
      <c r="T139" s="142"/>
      <c r="U139" s="12"/>
      <c r="V139" s="12"/>
      <c r="W139" s="12"/>
      <c r="X139" s="12"/>
      <c r="Y139" s="12"/>
      <c r="Z139" s="12"/>
      <c r="AA139" s="12"/>
      <c r="AB139" s="12"/>
      <c r="AC139" s="12"/>
      <c r="AD139" s="12"/>
      <c r="AE139" s="12"/>
      <c r="AT139" s="3" t="s">
        <v>79</v>
      </c>
      <c r="AU139" s="3" t="s">
        <v>69</v>
      </c>
    </row>
    <row r="140" s="16" customFormat="true" ht="66.75" hidden="false" customHeight="true" outlineLevel="0" collapsed="false">
      <c r="A140" s="12"/>
      <c r="B140" s="62"/>
      <c r="C140" s="122" t="s">
        <v>118</v>
      </c>
      <c r="D140" s="122" t="s">
        <v>72</v>
      </c>
      <c r="E140" s="123" t="s">
        <v>119</v>
      </c>
      <c r="F140" s="124" t="s">
        <v>120</v>
      </c>
      <c r="G140" s="125" t="s">
        <v>75</v>
      </c>
      <c r="H140" s="126" t="n">
        <v>90</v>
      </c>
      <c r="I140" s="127"/>
      <c r="J140" s="128" t="n">
        <f aca="false">ROUND(I140*H140,2)</f>
        <v>0</v>
      </c>
      <c r="K140" s="124" t="s">
        <v>76</v>
      </c>
      <c r="L140" s="129"/>
      <c r="M140" s="130"/>
      <c r="N140" s="131" t="s">
        <v>29</v>
      </c>
      <c r="O140" s="132"/>
      <c r="P140" s="133" t="n">
        <f aca="false">O140*H140</f>
        <v>0</v>
      </c>
      <c r="Q140" s="133" t="n">
        <v>0</v>
      </c>
      <c r="R140" s="133" t="n">
        <f aca="false">Q140*H140</f>
        <v>0</v>
      </c>
      <c r="S140" s="133" t="n">
        <v>0</v>
      </c>
      <c r="T140" s="134" t="n">
        <f aca="false">S140*H140</f>
        <v>0</v>
      </c>
      <c r="U140" s="12"/>
      <c r="V140" s="12"/>
      <c r="W140" s="12"/>
      <c r="X140" s="12"/>
      <c r="Y140" s="12"/>
      <c r="Z140" s="12"/>
      <c r="AA140" s="12"/>
      <c r="AB140" s="12"/>
      <c r="AC140" s="12"/>
      <c r="AD140" s="12"/>
      <c r="AE140" s="12"/>
      <c r="AR140" s="135" t="s">
        <v>77</v>
      </c>
      <c r="AT140" s="135" t="s">
        <v>72</v>
      </c>
      <c r="AU140" s="135" t="s">
        <v>69</v>
      </c>
      <c r="AY140" s="3" t="s">
        <v>71</v>
      </c>
      <c r="BE140" s="136" t="n">
        <f aca="false">IF(N140="základní",J140,0)</f>
        <v>0</v>
      </c>
      <c r="BF140" s="136" t="n">
        <f aca="false">IF(N140="snížená",J140,0)</f>
        <v>0</v>
      </c>
      <c r="BG140" s="136" t="n">
        <f aca="false">IF(N140="zákl. přenesená",J140,0)</f>
        <v>0</v>
      </c>
      <c r="BH140" s="136" t="n">
        <f aca="false">IF(N140="sníž. přenesená",J140,0)</f>
        <v>0</v>
      </c>
      <c r="BI140" s="136" t="n">
        <f aca="false">IF(N140="nulová",J140,0)</f>
        <v>0</v>
      </c>
      <c r="BJ140" s="3" t="s">
        <v>69</v>
      </c>
      <c r="BK140" s="136" t="n">
        <f aca="false">ROUND(I140*H140,2)</f>
        <v>0</v>
      </c>
      <c r="BL140" s="3" t="s">
        <v>78</v>
      </c>
      <c r="BM140" s="135" t="s">
        <v>121</v>
      </c>
    </row>
    <row r="141" s="16" customFormat="true" ht="47.75" hidden="false" customHeight="false" outlineLevel="0" collapsed="false">
      <c r="A141" s="12"/>
      <c r="B141" s="62"/>
      <c r="C141" s="64"/>
      <c r="D141" s="137" t="s">
        <v>79</v>
      </c>
      <c r="E141" s="64"/>
      <c r="F141" s="138" t="s">
        <v>122</v>
      </c>
      <c r="G141" s="64"/>
      <c r="H141" s="64"/>
      <c r="I141" s="139"/>
      <c r="J141" s="64"/>
      <c r="K141" s="64"/>
      <c r="L141" s="13"/>
      <c r="M141" s="140"/>
      <c r="N141" s="141"/>
      <c r="O141" s="132"/>
      <c r="P141" s="132"/>
      <c r="Q141" s="132"/>
      <c r="R141" s="132"/>
      <c r="S141" s="132"/>
      <c r="T141" s="142"/>
      <c r="U141" s="12"/>
      <c r="V141" s="12"/>
      <c r="W141" s="12"/>
      <c r="X141" s="12"/>
      <c r="Y141" s="12"/>
      <c r="Z141" s="12"/>
      <c r="AA141" s="12"/>
      <c r="AB141" s="12"/>
      <c r="AC141" s="12"/>
      <c r="AD141" s="12"/>
      <c r="AE141" s="12"/>
      <c r="AT141" s="3" t="s">
        <v>79</v>
      </c>
      <c r="AU141" s="3" t="s">
        <v>69</v>
      </c>
    </row>
    <row r="142" s="16" customFormat="true" ht="55.5" hidden="false" customHeight="true" outlineLevel="0" collapsed="false">
      <c r="A142" s="12"/>
      <c r="B142" s="62"/>
      <c r="C142" s="143" t="s">
        <v>101</v>
      </c>
      <c r="D142" s="143" t="s">
        <v>81</v>
      </c>
      <c r="E142" s="144" t="s">
        <v>123</v>
      </c>
      <c r="F142" s="145" t="s">
        <v>116</v>
      </c>
      <c r="G142" s="146" t="s">
        <v>75</v>
      </c>
      <c r="H142" s="147" t="n">
        <v>90</v>
      </c>
      <c r="I142" s="127"/>
      <c r="J142" s="148" t="n">
        <f aca="false">ROUND(I142*H142,2)</f>
        <v>0</v>
      </c>
      <c r="K142" s="145" t="s">
        <v>76</v>
      </c>
      <c r="L142" s="13"/>
      <c r="M142" s="149"/>
      <c r="N142" s="150" t="s">
        <v>29</v>
      </c>
      <c r="O142" s="132"/>
      <c r="P142" s="133" t="n">
        <f aca="false">O142*H142</f>
        <v>0</v>
      </c>
      <c r="Q142" s="133" t="n">
        <v>0</v>
      </c>
      <c r="R142" s="133" t="n">
        <f aca="false">Q142*H142</f>
        <v>0</v>
      </c>
      <c r="S142" s="133" t="n">
        <v>0</v>
      </c>
      <c r="T142" s="134" t="n">
        <f aca="false">S142*H142</f>
        <v>0</v>
      </c>
      <c r="U142" s="12"/>
      <c r="V142" s="12"/>
      <c r="W142" s="12"/>
      <c r="X142" s="12"/>
      <c r="Y142" s="12"/>
      <c r="Z142" s="12"/>
      <c r="AA142" s="12"/>
      <c r="AB142" s="12"/>
      <c r="AC142" s="12"/>
      <c r="AD142" s="12"/>
      <c r="AE142" s="12"/>
      <c r="AR142" s="135" t="s">
        <v>78</v>
      </c>
      <c r="AT142" s="135" t="s">
        <v>81</v>
      </c>
      <c r="AU142" s="135" t="s">
        <v>69</v>
      </c>
      <c r="AY142" s="3" t="s">
        <v>71</v>
      </c>
      <c r="BE142" s="136" t="n">
        <f aca="false">IF(N142="základní",J142,0)</f>
        <v>0</v>
      </c>
      <c r="BF142" s="136" t="n">
        <f aca="false">IF(N142="snížená",J142,0)</f>
        <v>0</v>
      </c>
      <c r="BG142" s="136" t="n">
        <f aca="false">IF(N142="zákl. přenesená",J142,0)</f>
        <v>0</v>
      </c>
      <c r="BH142" s="136" t="n">
        <f aca="false">IF(N142="sníž. přenesená",J142,0)</f>
        <v>0</v>
      </c>
      <c r="BI142" s="136" t="n">
        <f aca="false">IF(N142="nulová",J142,0)</f>
        <v>0</v>
      </c>
      <c r="BJ142" s="3" t="s">
        <v>69</v>
      </c>
      <c r="BK142" s="136" t="n">
        <f aca="false">ROUND(I142*H142,2)</f>
        <v>0</v>
      </c>
      <c r="BL142" s="3" t="s">
        <v>78</v>
      </c>
      <c r="BM142" s="135" t="s">
        <v>124</v>
      </c>
    </row>
    <row r="143" s="16" customFormat="true" ht="25.35" hidden="false" customHeight="false" outlineLevel="0" collapsed="false">
      <c r="A143" s="12"/>
      <c r="B143" s="62"/>
      <c r="C143" s="64"/>
      <c r="D143" s="137" t="s">
        <v>79</v>
      </c>
      <c r="E143" s="64"/>
      <c r="F143" s="138" t="s">
        <v>116</v>
      </c>
      <c r="G143" s="64"/>
      <c r="H143" s="64"/>
      <c r="I143" s="139"/>
      <c r="J143" s="64"/>
      <c r="K143" s="64"/>
      <c r="L143" s="13"/>
      <c r="M143" s="140"/>
      <c r="N143" s="141"/>
      <c r="O143" s="132"/>
      <c r="P143" s="132"/>
      <c r="Q143" s="132"/>
      <c r="R143" s="132"/>
      <c r="S143" s="132"/>
      <c r="T143" s="142"/>
      <c r="U143" s="12"/>
      <c r="V143" s="12"/>
      <c r="W143" s="12"/>
      <c r="X143" s="12"/>
      <c r="Y143" s="12"/>
      <c r="Z143" s="12"/>
      <c r="AA143" s="12"/>
      <c r="AB143" s="12"/>
      <c r="AC143" s="12"/>
      <c r="AD143" s="12"/>
      <c r="AE143" s="12"/>
      <c r="AT143" s="3" t="s">
        <v>79</v>
      </c>
      <c r="AU143" s="3" t="s">
        <v>69</v>
      </c>
    </row>
    <row r="144" s="16" customFormat="true" ht="66.75" hidden="false" customHeight="true" outlineLevel="0" collapsed="false">
      <c r="A144" s="12"/>
      <c r="B144" s="62"/>
      <c r="C144" s="122" t="s">
        <v>125</v>
      </c>
      <c r="D144" s="122" t="s">
        <v>72</v>
      </c>
      <c r="E144" s="123" t="s">
        <v>126</v>
      </c>
      <c r="F144" s="124" t="s">
        <v>127</v>
      </c>
      <c r="G144" s="125" t="s">
        <v>75</v>
      </c>
      <c r="H144" s="126" t="n">
        <v>200</v>
      </c>
      <c r="I144" s="127"/>
      <c r="J144" s="128" t="n">
        <f aca="false">ROUND(I144*H144,2)</f>
        <v>0</v>
      </c>
      <c r="K144" s="124" t="s">
        <v>76</v>
      </c>
      <c r="L144" s="129"/>
      <c r="M144" s="130"/>
      <c r="N144" s="131" t="s">
        <v>29</v>
      </c>
      <c r="O144" s="132"/>
      <c r="P144" s="133" t="n">
        <f aca="false">O144*H144</f>
        <v>0</v>
      </c>
      <c r="Q144" s="133" t="n">
        <v>0</v>
      </c>
      <c r="R144" s="133" t="n">
        <f aca="false">Q144*H144</f>
        <v>0</v>
      </c>
      <c r="S144" s="133" t="n">
        <v>0</v>
      </c>
      <c r="T144" s="134" t="n">
        <f aca="false">S144*H144</f>
        <v>0</v>
      </c>
      <c r="U144" s="12"/>
      <c r="V144" s="12"/>
      <c r="W144" s="12"/>
      <c r="X144" s="12"/>
      <c r="Y144" s="12"/>
      <c r="Z144" s="12"/>
      <c r="AA144" s="12"/>
      <c r="AB144" s="12"/>
      <c r="AC144" s="12"/>
      <c r="AD144" s="12"/>
      <c r="AE144" s="12"/>
      <c r="AR144" s="135" t="s">
        <v>77</v>
      </c>
      <c r="AT144" s="135" t="s">
        <v>72</v>
      </c>
      <c r="AU144" s="135" t="s">
        <v>69</v>
      </c>
      <c r="AY144" s="3" t="s">
        <v>71</v>
      </c>
      <c r="BE144" s="136" t="n">
        <f aca="false">IF(N144="základní",J144,0)</f>
        <v>0</v>
      </c>
      <c r="BF144" s="136" t="n">
        <f aca="false">IF(N144="snížená",J144,0)</f>
        <v>0</v>
      </c>
      <c r="BG144" s="136" t="n">
        <f aca="false">IF(N144="zákl. přenesená",J144,0)</f>
        <v>0</v>
      </c>
      <c r="BH144" s="136" t="n">
        <f aca="false">IF(N144="sníž. přenesená",J144,0)</f>
        <v>0</v>
      </c>
      <c r="BI144" s="136" t="n">
        <f aca="false">IF(N144="nulová",J144,0)</f>
        <v>0</v>
      </c>
      <c r="BJ144" s="3" t="s">
        <v>69</v>
      </c>
      <c r="BK144" s="136" t="n">
        <f aca="false">ROUND(I144*H144,2)</f>
        <v>0</v>
      </c>
      <c r="BL144" s="3" t="s">
        <v>78</v>
      </c>
      <c r="BM144" s="135" t="s">
        <v>128</v>
      </c>
    </row>
    <row r="145" s="16" customFormat="true" ht="47.75" hidden="false" customHeight="false" outlineLevel="0" collapsed="false">
      <c r="A145" s="12"/>
      <c r="B145" s="62"/>
      <c r="C145" s="64"/>
      <c r="D145" s="137" t="s">
        <v>79</v>
      </c>
      <c r="E145" s="64"/>
      <c r="F145" s="138" t="s">
        <v>129</v>
      </c>
      <c r="G145" s="64"/>
      <c r="H145" s="64"/>
      <c r="I145" s="139"/>
      <c r="J145" s="64"/>
      <c r="K145" s="64"/>
      <c r="L145" s="13"/>
      <c r="M145" s="140"/>
      <c r="N145" s="141"/>
      <c r="O145" s="132"/>
      <c r="P145" s="132"/>
      <c r="Q145" s="132"/>
      <c r="R145" s="132"/>
      <c r="S145" s="132"/>
      <c r="T145" s="142"/>
      <c r="U145" s="12"/>
      <c r="V145" s="12"/>
      <c r="W145" s="12"/>
      <c r="X145" s="12"/>
      <c r="Y145" s="12"/>
      <c r="Z145" s="12"/>
      <c r="AA145" s="12"/>
      <c r="AB145" s="12"/>
      <c r="AC145" s="12"/>
      <c r="AD145" s="12"/>
      <c r="AE145" s="12"/>
      <c r="AT145" s="3" t="s">
        <v>79</v>
      </c>
      <c r="AU145" s="3" t="s">
        <v>69</v>
      </c>
    </row>
    <row r="146" s="16" customFormat="true" ht="55.5" hidden="false" customHeight="true" outlineLevel="0" collapsed="false">
      <c r="A146" s="12"/>
      <c r="B146" s="62"/>
      <c r="C146" s="143" t="s">
        <v>105</v>
      </c>
      <c r="D146" s="143" t="s">
        <v>81</v>
      </c>
      <c r="E146" s="144" t="s">
        <v>130</v>
      </c>
      <c r="F146" s="145" t="s">
        <v>116</v>
      </c>
      <c r="G146" s="146" t="s">
        <v>75</v>
      </c>
      <c r="H146" s="147" t="n">
        <v>200</v>
      </c>
      <c r="I146" s="127"/>
      <c r="J146" s="148" t="n">
        <f aca="false">ROUND(I146*H146,2)</f>
        <v>0</v>
      </c>
      <c r="K146" s="145" t="s">
        <v>76</v>
      </c>
      <c r="L146" s="13"/>
      <c r="M146" s="149"/>
      <c r="N146" s="150" t="s">
        <v>29</v>
      </c>
      <c r="O146" s="132"/>
      <c r="P146" s="133" t="n">
        <f aca="false">O146*H146</f>
        <v>0</v>
      </c>
      <c r="Q146" s="133" t="n">
        <v>0</v>
      </c>
      <c r="R146" s="133" t="n">
        <f aca="false">Q146*H146</f>
        <v>0</v>
      </c>
      <c r="S146" s="133" t="n">
        <v>0</v>
      </c>
      <c r="T146" s="134" t="n">
        <f aca="false">S146*H146</f>
        <v>0</v>
      </c>
      <c r="U146" s="12"/>
      <c r="V146" s="12"/>
      <c r="W146" s="12"/>
      <c r="X146" s="12"/>
      <c r="Y146" s="12"/>
      <c r="Z146" s="12"/>
      <c r="AA146" s="12"/>
      <c r="AB146" s="12"/>
      <c r="AC146" s="12"/>
      <c r="AD146" s="12"/>
      <c r="AE146" s="12"/>
      <c r="AR146" s="135" t="s">
        <v>78</v>
      </c>
      <c r="AT146" s="135" t="s">
        <v>81</v>
      </c>
      <c r="AU146" s="135" t="s">
        <v>69</v>
      </c>
      <c r="AY146" s="3" t="s">
        <v>71</v>
      </c>
      <c r="BE146" s="136" t="n">
        <f aca="false">IF(N146="základní",J146,0)</f>
        <v>0</v>
      </c>
      <c r="BF146" s="136" t="n">
        <f aca="false">IF(N146="snížená",J146,0)</f>
        <v>0</v>
      </c>
      <c r="BG146" s="136" t="n">
        <f aca="false">IF(N146="zákl. přenesená",J146,0)</f>
        <v>0</v>
      </c>
      <c r="BH146" s="136" t="n">
        <f aca="false">IF(N146="sníž. přenesená",J146,0)</f>
        <v>0</v>
      </c>
      <c r="BI146" s="136" t="n">
        <f aca="false">IF(N146="nulová",J146,0)</f>
        <v>0</v>
      </c>
      <c r="BJ146" s="3" t="s">
        <v>69</v>
      </c>
      <c r="BK146" s="136" t="n">
        <f aca="false">ROUND(I146*H146,2)</f>
        <v>0</v>
      </c>
      <c r="BL146" s="3" t="s">
        <v>78</v>
      </c>
      <c r="BM146" s="135" t="s">
        <v>131</v>
      </c>
    </row>
    <row r="147" s="16" customFormat="true" ht="25.35" hidden="false" customHeight="false" outlineLevel="0" collapsed="false">
      <c r="A147" s="12"/>
      <c r="B147" s="62"/>
      <c r="C147" s="64"/>
      <c r="D147" s="137" t="s">
        <v>79</v>
      </c>
      <c r="E147" s="64"/>
      <c r="F147" s="138" t="s">
        <v>116</v>
      </c>
      <c r="G147" s="64"/>
      <c r="H147" s="64"/>
      <c r="I147" s="139"/>
      <c r="J147" s="64"/>
      <c r="K147" s="64"/>
      <c r="L147" s="13"/>
      <c r="M147" s="140"/>
      <c r="N147" s="141"/>
      <c r="O147" s="132"/>
      <c r="P147" s="132"/>
      <c r="Q147" s="132"/>
      <c r="R147" s="132"/>
      <c r="S147" s="132"/>
      <c r="T147" s="142"/>
      <c r="U147" s="12"/>
      <c r="V147" s="12"/>
      <c r="W147" s="12"/>
      <c r="X147" s="12"/>
      <c r="Y147" s="12"/>
      <c r="Z147" s="12"/>
      <c r="AA147" s="12"/>
      <c r="AB147" s="12"/>
      <c r="AC147" s="12"/>
      <c r="AD147" s="12"/>
      <c r="AE147" s="12"/>
      <c r="AT147" s="3" t="s">
        <v>79</v>
      </c>
      <c r="AU147" s="3" t="s">
        <v>69</v>
      </c>
    </row>
    <row r="148" s="16" customFormat="true" ht="21.75" hidden="false" customHeight="true" outlineLevel="0" collapsed="false">
      <c r="A148" s="12"/>
      <c r="B148" s="62"/>
      <c r="C148" s="122" t="s">
        <v>132</v>
      </c>
      <c r="D148" s="122" t="s">
        <v>72</v>
      </c>
      <c r="E148" s="123" t="s">
        <v>133</v>
      </c>
      <c r="F148" s="124" t="s">
        <v>134</v>
      </c>
      <c r="G148" s="125" t="s">
        <v>75</v>
      </c>
      <c r="H148" s="126" t="n">
        <v>40</v>
      </c>
      <c r="I148" s="127"/>
      <c r="J148" s="128" t="n">
        <f aca="false">ROUND(I148*H148,2)</f>
        <v>0</v>
      </c>
      <c r="K148" s="124" t="s">
        <v>76</v>
      </c>
      <c r="L148" s="129"/>
      <c r="M148" s="130"/>
      <c r="N148" s="131" t="s">
        <v>29</v>
      </c>
      <c r="O148" s="132"/>
      <c r="P148" s="133" t="n">
        <f aca="false">O148*H148</f>
        <v>0</v>
      </c>
      <c r="Q148" s="133" t="n">
        <v>0</v>
      </c>
      <c r="R148" s="133" t="n">
        <f aca="false">Q148*H148</f>
        <v>0</v>
      </c>
      <c r="S148" s="133" t="n">
        <v>0</v>
      </c>
      <c r="T148" s="134" t="n">
        <f aca="false">S148*H148</f>
        <v>0</v>
      </c>
      <c r="U148" s="12"/>
      <c r="V148" s="12"/>
      <c r="W148" s="12"/>
      <c r="X148" s="12"/>
      <c r="Y148" s="12"/>
      <c r="Z148" s="12"/>
      <c r="AA148" s="12"/>
      <c r="AB148" s="12"/>
      <c r="AC148" s="12"/>
      <c r="AD148" s="12"/>
      <c r="AE148" s="12"/>
      <c r="AR148" s="135" t="s">
        <v>77</v>
      </c>
      <c r="AT148" s="135" t="s">
        <v>72</v>
      </c>
      <c r="AU148" s="135" t="s">
        <v>69</v>
      </c>
      <c r="AY148" s="3" t="s">
        <v>71</v>
      </c>
      <c r="BE148" s="136" t="n">
        <f aca="false">IF(N148="základní",J148,0)</f>
        <v>0</v>
      </c>
      <c r="BF148" s="136" t="n">
        <f aca="false">IF(N148="snížená",J148,0)</f>
        <v>0</v>
      </c>
      <c r="BG148" s="136" t="n">
        <f aca="false">IF(N148="zákl. přenesená",J148,0)</f>
        <v>0</v>
      </c>
      <c r="BH148" s="136" t="n">
        <f aca="false">IF(N148="sníž. přenesená",J148,0)</f>
        <v>0</v>
      </c>
      <c r="BI148" s="136" t="n">
        <f aca="false">IF(N148="nulová",J148,0)</f>
        <v>0</v>
      </c>
      <c r="BJ148" s="3" t="s">
        <v>69</v>
      </c>
      <c r="BK148" s="136" t="n">
        <f aca="false">ROUND(I148*H148,2)</f>
        <v>0</v>
      </c>
      <c r="BL148" s="3" t="s">
        <v>78</v>
      </c>
      <c r="BM148" s="135" t="s">
        <v>135</v>
      </c>
    </row>
    <row r="149" s="16" customFormat="true" ht="17.9" hidden="false" customHeight="false" outlineLevel="0" collapsed="false">
      <c r="A149" s="12"/>
      <c r="B149" s="62"/>
      <c r="C149" s="64"/>
      <c r="D149" s="137" t="s">
        <v>79</v>
      </c>
      <c r="E149" s="64"/>
      <c r="F149" s="138" t="s">
        <v>134</v>
      </c>
      <c r="G149" s="64"/>
      <c r="H149" s="64"/>
      <c r="I149" s="139"/>
      <c r="J149" s="64"/>
      <c r="K149" s="64"/>
      <c r="L149" s="13"/>
      <c r="M149" s="140"/>
      <c r="N149" s="141"/>
      <c r="O149" s="132"/>
      <c r="P149" s="132"/>
      <c r="Q149" s="132"/>
      <c r="R149" s="132"/>
      <c r="S149" s="132"/>
      <c r="T149" s="142"/>
      <c r="U149" s="12"/>
      <c r="V149" s="12"/>
      <c r="W149" s="12"/>
      <c r="X149" s="12"/>
      <c r="Y149" s="12"/>
      <c r="Z149" s="12"/>
      <c r="AA149" s="12"/>
      <c r="AB149" s="12"/>
      <c r="AC149" s="12"/>
      <c r="AD149" s="12"/>
      <c r="AE149" s="12"/>
      <c r="AT149" s="3" t="s">
        <v>79</v>
      </c>
      <c r="AU149" s="3" t="s">
        <v>69</v>
      </c>
    </row>
    <row r="150" s="16" customFormat="true" ht="55.5" hidden="false" customHeight="true" outlineLevel="0" collapsed="false">
      <c r="A150" s="12"/>
      <c r="B150" s="62"/>
      <c r="C150" s="143" t="s">
        <v>109</v>
      </c>
      <c r="D150" s="143" t="s">
        <v>81</v>
      </c>
      <c r="E150" s="144" t="s">
        <v>136</v>
      </c>
      <c r="F150" s="145" t="s">
        <v>116</v>
      </c>
      <c r="G150" s="146" t="s">
        <v>75</v>
      </c>
      <c r="H150" s="147" t="n">
        <v>40</v>
      </c>
      <c r="I150" s="127"/>
      <c r="J150" s="148" t="n">
        <f aca="false">ROUND(I150*H150,2)</f>
        <v>0</v>
      </c>
      <c r="K150" s="145" t="s">
        <v>76</v>
      </c>
      <c r="L150" s="13"/>
      <c r="M150" s="149"/>
      <c r="N150" s="150" t="s">
        <v>29</v>
      </c>
      <c r="O150" s="132"/>
      <c r="P150" s="133" t="n">
        <f aca="false">O150*H150</f>
        <v>0</v>
      </c>
      <c r="Q150" s="133" t="n">
        <v>0</v>
      </c>
      <c r="R150" s="133" t="n">
        <f aca="false">Q150*H150</f>
        <v>0</v>
      </c>
      <c r="S150" s="133" t="n">
        <v>0</v>
      </c>
      <c r="T150" s="134" t="n">
        <f aca="false">S150*H150</f>
        <v>0</v>
      </c>
      <c r="U150" s="12"/>
      <c r="V150" s="12"/>
      <c r="W150" s="12"/>
      <c r="X150" s="12"/>
      <c r="Y150" s="12"/>
      <c r="Z150" s="12"/>
      <c r="AA150" s="12"/>
      <c r="AB150" s="12"/>
      <c r="AC150" s="12"/>
      <c r="AD150" s="12"/>
      <c r="AE150" s="12"/>
      <c r="AR150" s="135" t="s">
        <v>78</v>
      </c>
      <c r="AT150" s="135" t="s">
        <v>81</v>
      </c>
      <c r="AU150" s="135" t="s">
        <v>69</v>
      </c>
      <c r="AY150" s="3" t="s">
        <v>71</v>
      </c>
      <c r="BE150" s="136" t="n">
        <f aca="false">IF(N150="základní",J150,0)</f>
        <v>0</v>
      </c>
      <c r="BF150" s="136" t="n">
        <f aca="false">IF(N150="snížená",J150,0)</f>
        <v>0</v>
      </c>
      <c r="BG150" s="136" t="n">
        <f aca="false">IF(N150="zákl. přenesená",J150,0)</f>
        <v>0</v>
      </c>
      <c r="BH150" s="136" t="n">
        <f aca="false">IF(N150="sníž. přenesená",J150,0)</f>
        <v>0</v>
      </c>
      <c r="BI150" s="136" t="n">
        <f aca="false">IF(N150="nulová",J150,0)</f>
        <v>0</v>
      </c>
      <c r="BJ150" s="3" t="s">
        <v>69</v>
      </c>
      <c r="BK150" s="136" t="n">
        <f aca="false">ROUND(I150*H150,2)</f>
        <v>0</v>
      </c>
      <c r="BL150" s="3" t="s">
        <v>78</v>
      </c>
      <c r="BM150" s="135" t="s">
        <v>137</v>
      </c>
    </row>
    <row r="151" s="16" customFormat="true" ht="25.35" hidden="false" customHeight="false" outlineLevel="0" collapsed="false">
      <c r="A151" s="12"/>
      <c r="B151" s="62"/>
      <c r="C151" s="64"/>
      <c r="D151" s="137" t="s">
        <v>79</v>
      </c>
      <c r="E151" s="64"/>
      <c r="F151" s="138" t="s">
        <v>116</v>
      </c>
      <c r="G151" s="64"/>
      <c r="H151" s="64"/>
      <c r="I151" s="139"/>
      <c r="J151" s="64"/>
      <c r="K151" s="64"/>
      <c r="L151" s="13"/>
      <c r="M151" s="140"/>
      <c r="N151" s="141"/>
      <c r="O151" s="132"/>
      <c r="P151" s="132"/>
      <c r="Q151" s="132"/>
      <c r="R151" s="132"/>
      <c r="S151" s="132"/>
      <c r="T151" s="142"/>
      <c r="U151" s="12"/>
      <c r="V151" s="12"/>
      <c r="W151" s="12"/>
      <c r="X151" s="12"/>
      <c r="Y151" s="12"/>
      <c r="Z151" s="12"/>
      <c r="AA151" s="12"/>
      <c r="AB151" s="12"/>
      <c r="AC151" s="12"/>
      <c r="AD151" s="12"/>
      <c r="AE151" s="12"/>
      <c r="AT151" s="3" t="s">
        <v>79</v>
      </c>
      <c r="AU151" s="3" t="s">
        <v>69</v>
      </c>
    </row>
    <row r="152" s="16" customFormat="true" ht="66.75" hidden="false" customHeight="true" outlineLevel="0" collapsed="false">
      <c r="A152" s="12"/>
      <c r="B152" s="62"/>
      <c r="C152" s="122" t="s">
        <v>138</v>
      </c>
      <c r="D152" s="122" t="s">
        <v>72</v>
      </c>
      <c r="E152" s="123" t="s">
        <v>139</v>
      </c>
      <c r="F152" s="124" t="s">
        <v>140</v>
      </c>
      <c r="G152" s="125" t="s">
        <v>75</v>
      </c>
      <c r="H152" s="126" t="n">
        <v>15</v>
      </c>
      <c r="I152" s="127"/>
      <c r="J152" s="128" t="n">
        <f aca="false">ROUND(I152*H152,2)</f>
        <v>0</v>
      </c>
      <c r="K152" s="124" t="s">
        <v>76</v>
      </c>
      <c r="L152" s="129"/>
      <c r="M152" s="130"/>
      <c r="N152" s="131" t="s">
        <v>29</v>
      </c>
      <c r="O152" s="132"/>
      <c r="P152" s="133" t="n">
        <f aca="false">O152*H152</f>
        <v>0</v>
      </c>
      <c r="Q152" s="133" t="n">
        <v>0</v>
      </c>
      <c r="R152" s="133" t="n">
        <f aca="false">Q152*H152</f>
        <v>0</v>
      </c>
      <c r="S152" s="133" t="n">
        <v>0</v>
      </c>
      <c r="T152" s="134" t="n">
        <f aca="false">S152*H152</f>
        <v>0</v>
      </c>
      <c r="U152" s="12"/>
      <c r="V152" s="12"/>
      <c r="W152" s="12"/>
      <c r="X152" s="12"/>
      <c r="Y152" s="12"/>
      <c r="Z152" s="12"/>
      <c r="AA152" s="12"/>
      <c r="AB152" s="12"/>
      <c r="AC152" s="12"/>
      <c r="AD152" s="12"/>
      <c r="AE152" s="12"/>
      <c r="AR152" s="135" t="s">
        <v>77</v>
      </c>
      <c r="AT152" s="135" t="s">
        <v>72</v>
      </c>
      <c r="AU152" s="135" t="s">
        <v>69</v>
      </c>
      <c r="AY152" s="3" t="s">
        <v>71</v>
      </c>
      <c r="BE152" s="136" t="n">
        <f aca="false">IF(N152="základní",J152,0)</f>
        <v>0</v>
      </c>
      <c r="BF152" s="136" t="n">
        <f aca="false">IF(N152="snížená",J152,0)</f>
        <v>0</v>
      </c>
      <c r="BG152" s="136" t="n">
        <f aca="false">IF(N152="zákl. přenesená",J152,0)</f>
        <v>0</v>
      </c>
      <c r="BH152" s="136" t="n">
        <f aca="false">IF(N152="sníž. přenesená",J152,0)</f>
        <v>0</v>
      </c>
      <c r="BI152" s="136" t="n">
        <f aca="false">IF(N152="nulová",J152,0)</f>
        <v>0</v>
      </c>
      <c r="BJ152" s="3" t="s">
        <v>69</v>
      </c>
      <c r="BK152" s="136" t="n">
        <f aca="false">ROUND(I152*H152,2)</f>
        <v>0</v>
      </c>
      <c r="BL152" s="3" t="s">
        <v>78</v>
      </c>
      <c r="BM152" s="135" t="s">
        <v>141</v>
      </c>
    </row>
    <row r="153" s="16" customFormat="true" ht="47.75" hidden="false" customHeight="false" outlineLevel="0" collapsed="false">
      <c r="A153" s="12"/>
      <c r="B153" s="62"/>
      <c r="C153" s="64"/>
      <c r="D153" s="137" t="s">
        <v>79</v>
      </c>
      <c r="E153" s="64"/>
      <c r="F153" s="138" t="s">
        <v>142</v>
      </c>
      <c r="G153" s="64"/>
      <c r="H153" s="64"/>
      <c r="I153" s="139"/>
      <c r="J153" s="64"/>
      <c r="K153" s="64"/>
      <c r="L153" s="13"/>
      <c r="M153" s="140"/>
      <c r="N153" s="141"/>
      <c r="O153" s="132"/>
      <c r="P153" s="132"/>
      <c r="Q153" s="132"/>
      <c r="R153" s="132"/>
      <c r="S153" s="132"/>
      <c r="T153" s="142"/>
      <c r="U153" s="12"/>
      <c r="V153" s="12"/>
      <c r="W153" s="12"/>
      <c r="X153" s="12"/>
      <c r="Y153" s="12"/>
      <c r="Z153" s="12"/>
      <c r="AA153" s="12"/>
      <c r="AB153" s="12"/>
      <c r="AC153" s="12"/>
      <c r="AD153" s="12"/>
      <c r="AE153" s="12"/>
      <c r="AT153" s="3" t="s">
        <v>79</v>
      </c>
      <c r="AU153" s="3" t="s">
        <v>69</v>
      </c>
    </row>
    <row r="154" s="16" customFormat="true" ht="55.5" hidden="false" customHeight="true" outlineLevel="0" collapsed="false">
      <c r="A154" s="12"/>
      <c r="B154" s="62"/>
      <c r="C154" s="143" t="s">
        <v>113</v>
      </c>
      <c r="D154" s="143" t="s">
        <v>81</v>
      </c>
      <c r="E154" s="144" t="s">
        <v>143</v>
      </c>
      <c r="F154" s="145" t="s">
        <v>116</v>
      </c>
      <c r="G154" s="146" t="s">
        <v>75</v>
      </c>
      <c r="H154" s="147" t="n">
        <v>15</v>
      </c>
      <c r="I154" s="127"/>
      <c r="J154" s="148" t="n">
        <f aca="false">ROUND(I154*H154,2)</f>
        <v>0</v>
      </c>
      <c r="K154" s="145" t="s">
        <v>76</v>
      </c>
      <c r="L154" s="13"/>
      <c r="M154" s="149"/>
      <c r="N154" s="150" t="s">
        <v>29</v>
      </c>
      <c r="O154" s="132"/>
      <c r="P154" s="133" t="n">
        <f aca="false">O154*H154</f>
        <v>0</v>
      </c>
      <c r="Q154" s="133" t="n">
        <v>0</v>
      </c>
      <c r="R154" s="133" t="n">
        <f aca="false">Q154*H154</f>
        <v>0</v>
      </c>
      <c r="S154" s="133" t="n">
        <v>0</v>
      </c>
      <c r="T154" s="134" t="n">
        <f aca="false">S154*H154</f>
        <v>0</v>
      </c>
      <c r="U154" s="12"/>
      <c r="V154" s="12"/>
      <c r="W154" s="12"/>
      <c r="X154" s="12"/>
      <c r="Y154" s="12"/>
      <c r="Z154" s="12"/>
      <c r="AA154" s="12"/>
      <c r="AB154" s="12"/>
      <c r="AC154" s="12"/>
      <c r="AD154" s="12"/>
      <c r="AE154" s="12"/>
      <c r="AR154" s="135" t="s">
        <v>78</v>
      </c>
      <c r="AT154" s="135" t="s">
        <v>81</v>
      </c>
      <c r="AU154" s="135" t="s">
        <v>69</v>
      </c>
      <c r="AY154" s="3" t="s">
        <v>71</v>
      </c>
      <c r="BE154" s="136" t="n">
        <f aca="false">IF(N154="základní",J154,0)</f>
        <v>0</v>
      </c>
      <c r="BF154" s="136" t="n">
        <f aca="false">IF(N154="snížená",J154,0)</f>
        <v>0</v>
      </c>
      <c r="BG154" s="136" t="n">
        <f aca="false">IF(N154="zákl. přenesená",J154,0)</f>
        <v>0</v>
      </c>
      <c r="BH154" s="136" t="n">
        <f aca="false">IF(N154="sníž. přenesená",J154,0)</f>
        <v>0</v>
      </c>
      <c r="BI154" s="136" t="n">
        <f aca="false">IF(N154="nulová",J154,0)</f>
        <v>0</v>
      </c>
      <c r="BJ154" s="3" t="s">
        <v>69</v>
      </c>
      <c r="BK154" s="136" t="n">
        <f aca="false">ROUND(I154*H154,2)</f>
        <v>0</v>
      </c>
      <c r="BL154" s="3" t="s">
        <v>78</v>
      </c>
      <c r="BM154" s="135" t="s">
        <v>144</v>
      </c>
    </row>
    <row r="155" s="16" customFormat="true" ht="25.35" hidden="false" customHeight="false" outlineLevel="0" collapsed="false">
      <c r="A155" s="12"/>
      <c r="B155" s="62"/>
      <c r="C155" s="64"/>
      <c r="D155" s="137" t="s">
        <v>79</v>
      </c>
      <c r="E155" s="64"/>
      <c r="F155" s="138" t="s">
        <v>116</v>
      </c>
      <c r="G155" s="64"/>
      <c r="H155" s="64"/>
      <c r="I155" s="139"/>
      <c r="J155" s="64"/>
      <c r="K155" s="64"/>
      <c r="L155" s="13"/>
      <c r="M155" s="140"/>
      <c r="N155" s="141"/>
      <c r="O155" s="132"/>
      <c r="P155" s="132"/>
      <c r="Q155" s="132"/>
      <c r="R155" s="132"/>
      <c r="S155" s="132"/>
      <c r="T155" s="142"/>
      <c r="U155" s="12"/>
      <c r="V155" s="12"/>
      <c r="W155" s="12"/>
      <c r="X155" s="12"/>
      <c r="Y155" s="12"/>
      <c r="Z155" s="12"/>
      <c r="AA155" s="12"/>
      <c r="AB155" s="12"/>
      <c r="AC155" s="12"/>
      <c r="AD155" s="12"/>
      <c r="AE155" s="12"/>
      <c r="AT155" s="3" t="s">
        <v>79</v>
      </c>
      <c r="AU155" s="3" t="s">
        <v>69</v>
      </c>
    </row>
    <row r="156" s="16" customFormat="true" ht="21.75" hidden="false" customHeight="true" outlineLevel="0" collapsed="false">
      <c r="A156" s="12"/>
      <c r="B156" s="62"/>
      <c r="C156" s="122" t="s">
        <v>145</v>
      </c>
      <c r="D156" s="122" t="s">
        <v>72</v>
      </c>
      <c r="E156" s="123" t="s">
        <v>146</v>
      </c>
      <c r="F156" s="124" t="s">
        <v>147</v>
      </c>
      <c r="G156" s="125" t="s">
        <v>75</v>
      </c>
      <c r="H156" s="126" t="n">
        <v>40</v>
      </c>
      <c r="I156" s="127"/>
      <c r="J156" s="128" t="n">
        <f aca="false">ROUND(I156*H156,2)</f>
        <v>0</v>
      </c>
      <c r="K156" s="124" t="s">
        <v>76</v>
      </c>
      <c r="L156" s="129"/>
      <c r="M156" s="130"/>
      <c r="N156" s="131" t="s">
        <v>29</v>
      </c>
      <c r="O156" s="132"/>
      <c r="P156" s="133" t="n">
        <f aca="false">O156*H156</f>
        <v>0</v>
      </c>
      <c r="Q156" s="133" t="n">
        <v>0</v>
      </c>
      <c r="R156" s="133" t="n">
        <f aca="false">Q156*H156</f>
        <v>0</v>
      </c>
      <c r="S156" s="133" t="n">
        <v>0</v>
      </c>
      <c r="T156" s="134" t="n">
        <f aca="false">S156*H156</f>
        <v>0</v>
      </c>
      <c r="U156" s="12"/>
      <c r="V156" s="12"/>
      <c r="W156" s="12"/>
      <c r="X156" s="12"/>
      <c r="Y156" s="12"/>
      <c r="Z156" s="12"/>
      <c r="AA156" s="12"/>
      <c r="AB156" s="12"/>
      <c r="AC156" s="12"/>
      <c r="AD156" s="12"/>
      <c r="AE156" s="12"/>
      <c r="AR156" s="135" t="s">
        <v>77</v>
      </c>
      <c r="AT156" s="135" t="s">
        <v>72</v>
      </c>
      <c r="AU156" s="135" t="s">
        <v>69</v>
      </c>
      <c r="AY156" s="3" t="s">
        <v>71</v>
      </c>
      <c r="BE156" s="136" t="n">
        <f aca="false">IF(N156="základní",J156,0)</f>
        <v>0</v>
      </c>
      <c r="BF156" s="136" t="n">
        <f aca="false">IF(N156="snížená",J156,0)</f>
        <v>0</v>
      </c>
      <c r="BG156" s="136" t="n">
        <f aca="false">IF(N156="zákl. přenesená",J156,0)</f>
        <v>0</v>
      </c>
      <c r="BH156" s="136" t="n">
        <f aca="false">IF(N156="sníž. přenesená",J156,0)</f>
        <v>0</v>
      </c>
      <c r="BI156" s="136" t="n">
        <f aca="false">IF(N156="nulová",J156,0)</f>
        <v>0</v>
      </c>
      <c r="BJ156" s="3" t="s">
        <v>69</v>
      </c>
      <c r="BK156" s="136" t="n">
        <f aca="false">ROUND(I156*H156,2)</f>
        <v>0</v>
      </c>
      <c r="BL156" s="3" t="s">
        <v>78</v>
      </c>
      <c r="BM156" s="135" t="s">
        <v>148</v>
      </c>
    </row>
    <row r="157" s="16" customFormat="true" ht="17.9" hidden="false" customHeight="false" outlineLevel="0" collapsed="false">
      <c r="A157" s="12"/>
      <c r="B157" s="62"/>
      <c r="C157" s="64"/>
      <c r="D157" s="137" t="s">
        <v>79</v>
      </c>
      <c r="E157" s="64"/>
      <c r="F157" s="138" t="s">
        <v>147</v>
      </c>
      <c r="G157" s="64"/>
      <c r="H157" s="64"/>
      <c r="I157" s="139"/>
      <c r="J157" s="64"/>
      <c r="K157" s="64"/>
      <c r="L157" s="13"/>
      <c r="M157" s="140"/>
      <c r="N157" s="141"/>
      <c r="O157" s="132"/>
      <c r="P157" s="132"/>
      <c r="Q157" s="132"/>
      <c r="R157" s="132"/>
      <c r="S157" s="132"/>
      <c r="T157" s="142"/>
      <c r="U157" s="12"/>
      <c r="V157" s="12"/>
      <c r="W157" s="12"/>
      <c r="X157" s="12"/>
      <c r="Y157" s="12"/>
      <c r="Z157" s="12"/>
      <c r="AA157" s="12"/>
      <c r="AB157" s="12"/>
      <c r="AC157" s="12"/>
      <c r="AD157" s="12"/>
      <c r="AE157" s="12"/>
      <c r="AT157" s="3" t="s">
        <v>79</v>
      </c>
      <c r="AU157" s="3" t="s">
        <v>69</v>
      </c>
    </row>
    <row r="158" s="16" customFormat="true" ht="16.5" hidden="false" customHeight="true" outlineLevel="0" collapsed="false">
      <c r="A158" s="12"/>
      <c r="B158" s="62"/>
      <c r="C158" s="143" t="s">
        <v>117</v>
      </c>
      <c r="D158" s="143" t="s">
        <v>81</v>
      </c>
      <c r="E158" s="144" t="s">
        <v>149</v>
      </c>
      <c r="F158" s="145" t="s">
        <v>150</v>
      </c>
      <c r="G158" s="146" t="s">
        <v>75</v>
      </c>
      <c r="H158" s="147" t="n">
        <v>40</v>
      </c>
      <c r="I158" s="127"/>
      <c r="J158" s="148" t="n">
        <f aca="false">ROUND(I158*H158,2)</f>
        <v>0</v>
      </c>
      <c r="K158" s="145" t="s">
        <v>76</v>
      </c>
      <c r="L158" s="13"/>
      <c r="M158" s="149"/>
      <c r="N158" s="150" t="s">
        <v>29</v>
      </c>
      <c r="O158" s="132"/>
      <c r="P158" s="133" t="n">
        <f aca="false">O158*H158</f>
        <v>0</v>
      </c>
      <c r="Q158" s="133" t="n">
        <v>0</v>
      </c>
      <c r="R158" s="133" t="n">
        <f aca="false">Q158*H158</f>
        <v>0</v>
      </c>
      <c r="S158" s="133" t="n">
        <v>0</v>
      </c>
      <c r="T158" s="134" t="n">
        <f aca="false">S158*H158</f>
        <v>0</v>
      </c>
      <c r="U158" s="12"/>
      <c r="V158" s="12"/>
      <c r="W158" s="12"/>
      <c r="X158" s="12"/>
      <c r="Y158" s="12"/>
      <c r="Z158" s="12"/>
      <c r="AA158" s="12"/>
      <c r="AB158" s="12"/>
      <c r="AC158" s="12"/>
      <c r="AD158" s="12"/>
      <c r="AE158" s="12"/>
      <c r="AR158" s="135" t="s">
        <v>78</v>
      </c>
      <c r="AT158" s="135" t="s">
        <v>81</v>
      </c>
      <c r="AU158" s="135" t="s">
        <v>69</v>
      </c>
      <c r="AY158" s="3" t="s">
        <v>71</v>
      </c>
      <c r="BE158" s="136" t="n">
        <f aca="false">IF(N158="základní",J158,0)</f>
        <v>0</v>
      </c>
      <c r="BF158" s="136" t="n">
        <f aca="false">IF(N158="snížená",J158,0)</f>
        <v>0</v>
      </c>
      <c r="BG158" s="136" t="n">
        <f aca="false">IF(N158="zákl. přenesená",J158,0)</f>
        <v>0</v>
      </c>
      <c r="BH158" s="136" t="n">
        <f aca="false">IF(N158="sníž. přenesená",J158,0)</f>
        <v>0</v>
      </c>
      <c r="BI158" s="136" t="n">
        <f aca="false">IF(N158="nulová",J158,0)</f>
        <v>0</v>
      </c>
      <c r="BJ158" s="3" t="s">
        <v>69</v>
      </c>
      <c r="BK158" s="136" t="n">
        <f aca="false">ROUND(I158*H158,2)</f>
        <v>0</v>
      </c>
      <c r="BL158" s="3" t="s">
        <v>78</v>
      </c>
      <c r="BM158" s="135" t="s">
        <v>151</v>
      </c>
    </row>
    <row r="159" s="16" customFormat="true" ht="12.8" hidden="false" customHeight="false" outlineLevel="0" collapsed="false">
      <c r="A159" s="12"/>
      <c r="B159" s="62"/>
      <c r="C159" s="64"/>
      <c r="D159" s="137" t="s">
        <v>79</v>
      </c>
      <c r="E159" s="64"/>
      <c r="F159" s="138" t="s">
        <v>150</v>
      </c>
      <c r="G159" s="64"/>
      <c r="H159" s="64"/>
      <c r="I159" s="139"/>
      <c r="J159" s="64"/>
      <c r="K159" s="64"/>
      <c r="L159" s="13"/>
      <c r="M159" s="140"/>
      <c r="N159" s="141"/>
      <c r="O159" s="132"/>
      <c r="P159" s="132"/>
      <c r="Q159" s="132"/>
      <c r="R159" s="132"/>
      <c r="S159" s="132"/>
      <c r="T159" s="142"/>
      <c r="U159" s="12"/>
      <c r="V159" s="12"/>
      <c r="W159" s="12"/>
      <c r="X159" s="12"/>
      <c r="Y159" s="12"/>
      <c r="Z159" s="12"/>
      <c r="AA159" s="12"/>
      <c r="AB159" s="12"/>
      <c r="AC159" s="12"/>
      <c r="AD159" s="12"/>
      <c r="AE159" s="12"/>
      <c r="AT159" s="3" t="s">
        <v>79</v>
      </c>
      <c r="AU159" s="3" t="s">
        <v>69</v>
      </c>
    </row>
    <row r="160" s="16" customFormat="true" ht="16.5" hidden="false" customHeight="true" outlineLevel="0" collapsed="false">
      <c r="A160" s="12"/>
      <c r="B160" s="62"/>
      <c r="C160" s="122" t="s">
        <v>152</v>
      </c>
      <c r="D160" s="122" t="s">
        <v>72</v>
      </c>
      <c r="E160" s="123" t="s">
        <v>153</v>
      </c>
      <c r="F160" s="124" t="s">
        <v>154</v>
      </c>
      <c r="G160" s="125" t="s">
        <v>75</v>
      </c>
      <c r="H160" s="126" t="n">
        <v>15</v>
      </c>
      <c r="I160" s="127"/>
      <c r="J160" s="128" t="n">
        <f aca="false">ROUND(I160*H160,2)</f>
        <v>0</v>
      </c>
      <c r="K160" s="124" t="s">
        <v>76</v>
      </c>
      <c r="L160" s="129"/>
      <c r="M160" s="130"/>
      <c r="N160" s="131" t="s">
        <v>29</v>
      </c>
      <c r="O160" s="132"/>
      <c r="P160" s="133" t="n">
        <f aca="false">O160*H160</f>
        <v>0</v>
      </c>
      <c r="Q160" s="133" t="n">
        <v>0</v>
      </c>
      <c r="R160" s="133" t="n">
        <f aca="false">Q160*H160</f>
        <v>0</v>
      </c>
      <c r="S160" s="133" t="n">
        <v>0</v>
      </c>
      <c r="T160" s="134" t="n">
        <f aca="false">S160*H160</f>
        <v>0</v>
      </c>
      <c r="U160" s="12"/>
      <c r="V160" s="12"/>
      <c r="W160" s="12"/>
      <c r="X160" s="12"/>
      <c r="Y160" s="12"/>
      <c r="Z160" s="12"/>
      <c r="AA160" s="12"/>
      <c r="AB160" s="12"/>
      <c r="AC160" s="12"/>
      <c r="AD160" s="12"/>
      <c r="AE160" s="12"/>
      <c r="AR160" s="135" t="s">
        <v>77</v>
      </c>
      <c r="AT160" s="135" t="s">
        <v>72</v>
      </c>
      <c r="AU160" s="135" t="s">
        <v>69</v>
      </c>
      <c r="AY160" s="3" t="s">
        <v>71</v>
      </c>
      <c r="BE160" s="136" t="n">
        <f aca="false">IF(N160="základní",J160,0)</f>
        <v>0</v>
      </c>
      <c r="BF160" s="136" t="n">
        <f aca="false">IF(N160="snížená",J160,0)</f>
        <v>0</v>
      </c>
      <c r="BG160" s="136" t="n">
        <f aca="false">IF(N160="zákl. přenesená",J160,0)</f>
        <v>0</v>
      </c>
      <c r="BH160" s="136" t="n">
        <f aca="false">IF(N160="sníž. přenesená",J160,0)</f>
        <v>0</v>
      </c>
      <c r="BI160" s="136" t="n">
        <f aca="false">IF(N160="nulová",J160,0)</f>
        <v>0</v>
      </c>
      <c r="BJ160" s="3" t="s">
        <v>69</v>
      </c>
      <c r="BK160" s="136" t="n">
        <f aca="false">ROUND(I160*H160,2)</f>
        <v>0</v>
      </c>
      <c r="BL160" s="3" t="s">
        <v>78</v>
      </c>
      <c r="BM160" s="135" t="s">
        <v>155</v>
      </c>
    </row>
    <row r="161" s="16" customFormat="true" ht="12.8" hidden="false" customHeight="false" outlineLevel="0" collapsed="false">
      <c r="A161" s="12"/>
      <c r="B161" s="62"/>
      <c r="C161" s="64"/>
      <c r="D161" s="137" t="s">
        <v>79</v>
      </c>
      <c r="E161" s="64"/>
      <c r="F161" s="138" t="s">
        <v>154</v>
      </c>
      <c r="G161" s="64"/>
      <c r="H161" s="64"/>
      <c r="I161" s="139"/>
      <c r="J161" s="64"/>
      <c r="K161" s="64"/>
      <c r="L161" s="13"/>
      <c r="M161" s="140"/>
      <c r="N161" s="141"/>
      <c r="O161" s="132"/>
      <c r="P161" s="132"/>
      <c r="Q161" s="132"/>
      <c r="R161" s="132"/>
      <c r="S161" s="132"/>
      <c r="T161" s="142"/>
      <c r="U161" s="12"/>
      <c r="V161" s="12"/>
      <c r="W161" s="12"/>
      <c r="X161" s="12"/>
      <c r="Y161" s="12"/>
      <c r="Z161" s="12"/>
      <c r="AA161" s="12"/>
      <c r="AB161" s="12"/>
      <c r="AC161" s="12"/>
      <c r="AD161" s="12"/>
      <c r="AE161" s="12"/>
      <c r="AT161" s="3" t="s">
        <v>79</v>
      </c>
      <c r="AU161" s="3" t="s">
        <v>69</v>
      </c>
    </row>
    <row r="162" s="16" customFormat="true" ht="16.5" hidden="false" customHeight="true" outlineLevel="0" collapsed="false">
      <c r="A162" s="12"/>
      <c r="B162" s="62"/>
      <c r="C162" s="143" t="s">
        <v>121</v>
      </c>
      <c r="D162" s="143" t="s">
        <v>81</v>
      </c>
      <c r="E162" s="144" t="s">
        <v>156</v>
      </c>
      <c r="F162" s="145" t="s">
        <v>157</v>
      </c>
      <c r="G162" s="146" t="s">
        <v>75</v>
      </c>
      <c r="H162" s="147" t="n">
        <v>15</v>
      </c>
      <c r="I162" s="127"/>
      <c r="J162" s="148" t="n">
        <f aca="false">ROUND(I162*H162,2)</f>
        <v>0</v>
      </c>
      <c r="K162" s="145" t="s">
        <v>76</v>
      </c>
      <c r="L162" s="13"/>
      <c r="M162" s="149"/>
      <c r="N162" s="150" t="s">
        <v>29</v>
      </c>
      <c r="O162" s="132"/>
      <c r="P162" s="133" t="n">
        <f aca="false">O162*H162</f>
        <v>0</v>
      </c>
      <c r="Q162" s="133" t="n">
        <v>0</v>
      </c>
      <c r="R162" s="133" t="n">
        <f aca="false">Q162*H162</f>
        <v>0</v>
      </c>
      <c r="S162" s="133" t="n">
        <v>0</v>
      </c>
      <c r="T162" s="134" t="n">
        <f aca="false">S162*H162</f>
        <v>0</v>
      </c>
      <c r="U162" s="12"/>
      <c r="V162" s="12"/>
      <c r="W162" s="12"/>
      <c r="X162" s="12"/>
      <c r="Y162" s="12"/>
      <c r="Z162" s="12"/>
      <c r="AA162" s="12"/>
      <c r="AB162" s="12"/>
      <c r="AC162" s="12"/>
      <c r="AD162" s="12"/>
      <c r="AE162" s="12"/>
      <c r="AR162" s="135" t="s">
        <v>78</v>
      </c>
      <c r="AT162" s="135" t="s">
        <v>81</v>
      </c>
      <c r="AU162" s="135" t="s">
        <v>69</v>
      </c>
      <c r="AY162" s="3" t="s">
        <v>71</v>
      </c>
      <c r="BE162" s="136" t="n">
        <f aca="false">IF(N162="základní",J162,0)</f>
        <v>0</v>
      </c>
      <c r="BF162" s="136" t="n">
        <f aca="false">IF(N162="snížená",J162,0)</f>
        <v>0</v>
      </c>
      <c r="BG162" s="136" t="n">
        <f aca="false">IF(N162="zákl. přenesená",J162,0)</f>
        <v>0</v>
      </c>
      <c r="BH162" s="136" t="n">
        <f aca="false">IF(N162="sníž. přenesená",J162,0)</f>
        <v>0</v>
      </c>
      <c r="BI162" s="136" t="n">
        <f aca="false">IF(N162="nulová",J162,0)</f>
        <v>0</v>
      </c>
      <c r="BJ162" s="3" t="s">
        <v>69</v>
      </c>
      <c r="BK162" s="136" t="n">
        <f aca="false">ROUND(I162*H162,2)</f>
        <v>0</v>
      </c>
      <c r="BL162" s="3" t="s">
        <v>78</v>
      </c>
      <c r="BM162" s="135" t="s">
        <v>158</v>
      </c>
    </row>
    <row r="163" s="16" customFormat="true" ht="12.8" hidden="false" customHeight="false" outlineLevel="0" collapsed="false">
      <c r="A163" s="12"/>
      <c r="B163" s="62"/>
      <c r="C163" s="64"/>
      <c r="D163" s="137" t="s">
        <v>79</v>
      </c>
      <c r="E163" s="64"/>
      <c r="F163" s="138" t="s">
        <v>157</v>
      </c>
      <c r="G163" s="64"/>
      <c r="H163" s="64"/>
      <c r="I163" s="139"/>
      <c r="J163" s="64"/>
      <c r="K163" s="64"/>
      <c r="L163" s="13"/>
      <c r="M163" s="140"/>
      <c r="N163" s="141"/>
      <c r="O163" s="132"/>
      <c r="P163" s="132"/>
      <c r="Q163" s="132"/>
      <c r="R163" s="132"/>
      <c r="S163" s="132"/>
      <c r="T163" s="142"/>
      <c r="U163" s="12"/>
      <c r="V163" s="12"/>
      <c r="W163" s="12"/>
      <c r="X163" s="12"/>
      <c r="Y163" s="12"/>
      <c r="Z163" s="12"/>
      <c r="AA163" s="12"/>
      <c r="AB163" s="12"/>
      <c r="AC163" s="12"/>
      <c r="AD163" s="12"/>
      <c r="AE163" s="12"/>
      <c r="AT163" s="3" t="s">
        <v>79</v>
      </c>
      <c r="AU163" s="3" t="s">
        <v>69</v>
      </c>
    </row>
    <row r="164" s="16" customFormat="true" ht="44.25" hidden="false" customHeight="true" outlineLevel="0" collapsed="false">
      <c r="A164" s="12"/>
      <c r="B164" s="62"/>
      <c r="C164" s="122" t="s">
        <v>159</v>
      </c>
      <c r="D164" s="122" t="s">
        <v>72</v>
      </c>
      <c r="E164" s="123" t="s">
        <v>160</v>
      </c>
      <c r="F164" s="124" t="s">
        <v>161</v>
      </c>
      <c r="G164" s="125" t="s">
        <v>162</v>
      </c>
      <c r="H164" s="126" t="n">
        <v>2</v>
      </c>
      <c r="I164" s="127"/>
      <c r="J164" s="128" t="n">
        <f aca="false">ROUND(I164*H164,2)</f>
        <v>0</v>
      </c>
      <c r="K164" s="124" t="s">
        <v>76</v>
      </c>
      <c r="L164" s="129"/>
      <c r="M164" s="130"/>
      <c r="N164" s="131" t="s">
        <v>29</v>
      </c>
      <c r="O164" s="132"/>
      <c r="P164" s="133" t="n">
        <f aca="false">O164*H164</f>
        <v>0</v>
      </c>
      <c r="Q164" s="133" t="n">
        <v>0</v>
      </c>
      <c r="R164" s="133" t="n">
        <f aca="false">Q164*H164</f>
        <v>0</v>
      </c>
      <c r="S164" s="133" t="n">
        <v>0</v>
      </c>
      <c r="T164" s="134" t="n">
        <f aca="false">S164*H164</f>
        <v>0</v>
      </c>
      <c r="U164" s="12"/>
      <c r="V164" s="12"/>
      <c r="W164" s="12"/>
      <c r="X164" s="12"/>
      <c r="Y164" s="12"/>
      <c r="Z164" s="12"/>
      <c r="AA164" s="12"/>
      <c r="AB164" s="12"/>
      <c r="AC164" s="12"/>
      <c r="AD164" s="12"/>
      <c r="AE164" s="12"/>
      <c r="AR164" s="135" t="s">
        <v>77</v>
      </c>
      <c r="AT164" s="135" t="s">
        <v>72</v>
      </c>
      <c r="AU164" s="135" t="s">
        <v>69</v>
      </c>
      <c r="AY164" s="3" t="s">
        <v>71</v>
      </c>
      <c r="BE164" s="136" t="n">
        <f aca="false">IF(N164="základní",J164,0)</f>
        <v>0</v>
      </c>
      <c r="BF164" s="136" t="n">
        <f aca="false">IF(N164="snížená",J164,0)</f>
        <v>0</v>
      </c>
      <c r="BG164" s="136" t="n">
        <f aca="false">IF(N164="zákl. přenesená",J164,0)</f>
        <v>0</v>
      </c>
      <c r="BH164" s="136" t="n">
        <f aca="false">IF(N164="sníž. přenesená",J164,0)</f>
        <v>0</v>
      </c>
      <c r="BI164" s="136" t="n">
        <f aca="false">IF(N164="nulová",J164,0)</f>
        <v>0</v>
      </c>
      <c r="BJ164" s="3" t="s">
        <v>69</v>
      </c>
      <c r="BK164" s="136" t="n">
        <f aca="false">ROUND(I164*H164,2)</f>
        <v>0</v>
      </c>
      <c r="BL164" s="3" t="s">
        <v>78</v>
      </c>
      <c r="BM164" s="135" t="s">
        <v>163</v>
      </c>
    </row>
    <row r="165" s="16" customFormat="true" ht="25.35" hidden="false" customHeight="false" outlineLevel="0" collapsed="false">
      <c r="A165" s="12"/>
      <c r="B165" s="62"/>
      <c r="C165" s="64"/>
      <c r="D165" s="137" t="s">
        <v>79</v>
      </c>
      <c r="E165" s="64"/>
      <c r="F165" s="138" t="s">
        <v>161</v>
      </c>
      <c r="G165" s="64"/>
      <c r="H165" s="64"/>
      <c r="I165" s="139"/>
      <c r="J165" s="64"/>
      <c r="K165" s="64"/>
      <c r="L165" s="13"/>
      <c r="M165" s="140"/>
      <c r="N165" s="141"/>
      <c r="O165" s="132"/>
      <c r="P165" s="132"/>
      <c r="Q165" s="132"/>
      <c r="R165" s="132"/>
      <c r="S165" s="132"/>
      <c r="T165" s="142"/>
      <c r="U165" s="12"/>
      <c r="V165" s="12"/>
      <c r="W165" s="12"/>
      <c r="X165" s="12"/>
      <c r="Y165" s="12"/>
      <c r="Z165" s="12"/>
      <c r="AA165" s="12"/>
      <c r="AB165" s="12"/>
      <c r="AC165" s="12"/>
      <c r="AD165" s="12"/>
      <c r="AE165" s="12"/>
      <c r="AT165" s="3" t="s">
        <v>79</v>
      </c>
      <c r="AU165" s="3" t="s">
        <v>69</v>
      </c>
    </row>
    <row r="166" s="16" customFormat="true" ht="21.75" hidden="false" customHeight="true" outlineLevel="0" collapsed="false">
      <c r="A166" s="12"/>
      <c r="B166" s="62"/>
      <c r="C166" s="143" t="s">
        <v>124</v>
      </c>
      <c r="D166" s="143" t="s">
        <v>81</v>
      </c>
      <c r="E166" s="144" t="s">
        <v>164</v>
      </c>
      <c r="F166" s="145" t="s">
        <v>165</v>
      </c>
      <c r="G166" s="146" t="s">
        <v>162</v>
      </c>
      <c r="H166" s="147" t="n">
        <v>2</v>
      </c>
      <c r="I166" s="127"/>
      <c r="J166" s="148" t="n">
        <f aca="false">ROUND(I166*H166,2)</f>
        <v>0</v>
      </c>
      <c r="K166" s="145" t="s">
        <v>76</v>
      </c>
      <c r="L166" s="13"/>
      <c r="M166" s="149"/>
      <c r="N166" s="150" t="s">
        <v>29</v>
      </c>
      <c r="O166" s="132"/>
      <c r="P166" s="133" t="n">
        <f aca="false">O166*H166</f>
        <v>0</v>
      </c>
      <c r="Q166" s="133" t="n">
        <v>0</v>
      </c>
      <c r="R166" s="133" t="n">
        <f aca="false">Q166*H166</f>
        <v>0</v>
      </c>
      <c r="S166" s="133" t="n">
        <v>0</v>
      </c>
      <c r="T166" s="134" t="n">
        <f aca="false">S166*H166</f>
        <v>0</v>
      </c>
      <c r="U166" s="12"/>
      <c r="V166" s="12"/>
      <c r="W166" s="12"/>
      <c r="X166" s="12"/>
      <c r="Y166" s="12"/>
      <c r="Z166" s="12"/>
      <c r="AA166" s="12"/>
      <c r="AB166" s="12"/>
      <c r="AC166" s="12"/>
      <c r="AD166" s="12"/>
      <c r="AE166" s="12"/>
      <c r="AR166" s="135" t="s">
        <v>78</v>
      </c>
      <c r="AT166" s="135" t="s">
        <v>81</v>
      </c>
      <c r="AU166" s="135" t="s">
        <v>69</v>
      </c>
      <c r="AY166" s="3" t="s">
        <v>71</v>
      </c>
      <c r="BE166" s="136" t="n">
        <f aca="false">IF(N166="základní",J166,0)</f>
        <v>0</v>
      </c>
      <c r="BF166" s="136" t="n">
        <f aca="false">IF(N166="snížená",J166,0)</f>
        <v>0</v>
      </c>
      <c r="BG166" s="136" t="n">
        <f aca="false">IF(N166="zákl. přenesená",J166,0)</f>
        <v>0</v>
      </c>
      <c r="BH166" s="136" t="n">
        <f aca="false">IF(N166="sníž. přenesená",J166,0)</f>
        <v>0</v>
      </c>
      <c r="BI166" s="136" t="n">
        <f aca="false">IF(N166="nulová",J166,0)</f>
        <v>0</v>
      </c>
      <c r="BJ166" s="3" t="s">
        <v>69</v>
      </c>
      <c r="BK166" s="136" t="n">
        <f aca="false">ROUND(I166*H166,2)</f>
        <v>0</v>
      </c>
      <c r="BL166" s="3" t="s">
        <v>78</v>
      </c>
      <c r="BM166" s="135" t="s">
        <v>166</v>
      </c>
    </row>
    <row r="167" s="16" customFormat="true" ht="12.8" hidden="false" customHeight="false" outlineLevel="0" collapsed="false">
      <c r="A167" s="12"/>
      <c r="B167" s="62"/>
      <c r="C167" s="64"/>
      <c r="D167" s="137" t="s">
        <v>79</v>
      </c>
      <c r="E167" s="64"/>
      <c r="F167" s="138" t="s">
        <v>165</v>
      </c>
      <c r="G167" s="64"/>
      <c r="H167" s="64"/>
      <c r="I167" s="139"/>
      <c r="J167" s="64"/>
      <c r="K167" s="64"/>
      <c r="L167" s="13"/>
      <c r="M167" s="140"/>
      <c r="N167" s="141"/>
      <c r="O167" s="132"/>
      <c r="P167" s="132"/>
      <c r="Q167" s="132"/>
      <c r="R167" s="132"/>
      <c r="S167" s="132"/>
      <c r="T167" s="142"/>
      <c r="U167" s="12"/>
      <c r="V167" s="12"/>
      <c r="W167" s="12"/>
      <c r="X167" s="12"/>
      <c r="Y167" s="12"/>
      <c r="Z167" s="12"/>
      <c r="AA167" s="12"/>
      <c r="AB167" s="12"/>
      <c r="AC167" s="12"/>
      <c r="AD167" s="12"/>
      <c r="AE167" s="12"/>
      <c r="AT167" s="3" t="s">
        <v>79</v>
      </c>
      <c r="AU167" s="3" t="s">
        <v>69</v>
      </c>
    </row>
    <row r="168" s="16" customFormat="true" ht="21.75" hidden="false" customHeight="true" outlineLevel="0" collapsed="false">
      <c r="A168" s="12"/>
      <c r="B168" s="62"/>
      <c r="C168" s="122" t="s">
        <v>167</v>
      </c>
      <c r="D168" s="122" t="s">
        <v>72</v>
      </c>
      <c r="E168" s="123" t="s">
        <v>168</v>
      </c>
      <c r="F168" s="124" t="s">
        <v>169</v>
      </c>
      <c r="G168" s="125" t="s">
        <v>75</v>
      </c>
      <c r="H168" s="126" t="n">
        <v>160</v>
      </c>
      <c r="I168" s="127"/>
      <c r="J168" s="128" t="n">
        <f aca="false">ROUND(I168*H168,2)</f>
        <v>0</v>
      </c>
      <c r="K168" s="124" t="s">
        <v>76</v>
      </c>
      <c r="L168" s="129"/>
      <c r="M168" s="130"/>
      <c r="N168" s="131" t="s">
        <v>29</v>
      </c>
      <c r="O168" s="132"/>
      <c r="P168" s="133" t="n">
        <f aca="false">O168*H168</f>
        <v>0</v>
      </c>
      <c r="Q168" s="133" t="n">
        <v>0</v>
      </c>
      <c r="R168" s="133" t="n">
        <f aca="false">Q168*H168</f>
        <v>0</v>
      </c>
      <c r="S168" s="133" t="n">
        <v>0</v>
      </c>
      <c r="T168" s="134" t="n">
        <f aca="false">S168*H168</f>
        <v>0</v>
      </c>
      <c r="U168" s="12"/>
      <c r="V168" s="12"/>
      <c r="W168" s="12"/>
      <c r="X168" s="12"/>
      <c r="Y168" s="12"/>
      <c r="Z168" s="12"/>
      <c r="AA168" s="12"/>
      <c r="AB168" s="12"/>
      <c r="AC168" s="12"/>
      <c r="AD168" s="12"/>
      <c r="AE168" s="12"/>
      <c r="AR168" s="135" t="s">
        <v>77</v>
      </c>
      <c r="AT168" s="135" t="s">
        <v>72</v>
      </c>
      <c r="AU168" s="135" t="s">
        <v>69</v>
      </c>
      <c r="AY168" s="3" t="s">
        <v>71</v>
      </c>
      <c r="BE168" s="136" t="n">
        <f aca="false">IF(N168="základní",J168,0)</f>
        <v>0</v>
      </c>
      <c r="BF168" s="136" t="n">
        <f aca="false">IF(N168="snížená",J168,0)</f>
        <v>0</v>
      </c>
      <c r="BG168" s="136" t="n">
        <f aca="false">IF(N168="zákl. přenesená",J168,0)</f>
        <v>0</v>
      </c>
      <c r="BH168" s="136" t="n">
        <f aca="false">IF(N168="sníž. přenesená",J168,0)</f>
        <v>0</v>
      </c>
      <c r="BI168" s="136" t="n">
        <f aca="false">IF(N168="nulová",J168,0)</f>
        <v>0</v>
      </c>
      <c r="BJ168" s="3" t="s">
        <v>69</v>
      </c>
      <c r="BK168" s="136" t="n">
        <f aca="false">ROUND(I168*H168,2)</f>
        <v>0</v>
      </c>
      <c r="BL168" s="3" t="s">
        <v>78</v>
      </c>
      <c r="BM168" s="135" t="s">
        <v>170</v>
      </c>
    </row>
    <row r="169" s="16" customFormat="true" ht="17.9" hidden="false" customHeight="false" outlineLevel="0" collapsed="false">
      <c r="A169" s="12"/>
      <c r="B169" s="62"/>
      <c r="C169" s="64"/>
      <c r="D169" s="137" t="s">
        <v>79</v>
      </c>
      <c r="E169" s="64"/>
      <c r="F169" s="138" t="s">
        <v>169</v>
      </c>
      <c r="G169" s="64"/>
      <c r="H169" s="64"/>
      <c r="I169" s="139"/>
      <c r="J169" s="64"/>
      <c r="K169" s="64"/>
      <c r="L169" s="13"/>
      <c r="M169" s="140"/>
      <c r="N169" s="141"/>
      <c r="O169" s="132"/>
      <c r="P169" s="132"/>
      <c r="Q169" s="132"/>
      <c r="R169" s="132"/>
      <c r="S169" s="132"/>
      <c r="T169" s="142"/>
      <c r="U169" s="12"/>
      <c r="V169" s="12"/>
      <c r="W169" s="12"/>
      <c r="X169" s="12"/>
      <c r="Y169" s="12"/>
      <c r="Z169" s="12"/>
      <c r="AA169" s="12"/>
      <c r="AB169" s="12"/>
      <c r="AC169" s="12"/>
      <c r="AD169" s="12"/>
      <c r="AE169" s="12"/>
      <c r="AT169" s="3" t="s">
        <v>79</v>
      </c>
      <c r="AU169" s="3" t="s">
        <v>69</v>
      </c>
    </row>
    <row r="170" s="16" customFormat="true" ht="16.5" hidden="false" customHeight="true" outlineLevel="0" collapsed="false">
      <c r="A170" s="12"/>
      <c r="B170" s="62"/>
      <c r="C170" s="143" t="s">
        <v>128</v>
      </c>
      <c r="D170" s="143" t="s">
        <v>81</v>
      </c>
      <c r="E170" s="144" t="s">
        <v>171</v>
      </c>
      <c r="F170" s="145" t="s">
        <v>172</v>
      </c>
      <c r="G170" s="146" t="s">
        <v>75</v>
      </c>
      <c r="H170" s="147" t="n">
        <v>160</v>
      </c>
      <c r="I170" s="127"/>
      <c r="J170" s="148" t="n">
        <f aca="false">ROUND(I170*H170,2)</f>
        <v>0</v>
      </c>
      <c r="K170" s="145" t="s">
        <v>76</v>
      </c>
      <c r="L170" s="13"/>
      <c r="M170" s="149"/>
      <c r="N170" s="150" t="s">
        <v>29</v>
      </c>
      <c r="O170" s="132"/>
      <c r="P170" s="133" t="n">
        <f aca="false">O170*H170</f>
        <v>0</v>
      </c>
      <c r="Q170" s="133" t="n">
        <v>0</v>
      </c>
      <c r="R170" s="133" t="n">
        <f aca="false">Q170*H170</f>
        <v>0</v>
      </c>
      <c r="S170" s="133" t="n">
        <v>0</v>
      </c>
      <c r="T170" s="134" t="n">
        <f aca="false">S170*H170</f>
        <v>0</v>
      </c>
      <c r="U170" s="12"/>
      <c r="V170" s="12"/>
      <c r="W170" s="12"/>
      <c r="X170" s="12"/>
      <c r="Y170" s="12"/>
      <c r="Z170" s="12"/>
      <c r="AA170" s="12"/>
      <c r="AB170" s="12"/>
      <c r="AC170" s="12"/>
      <c r="AD170" s="12"/>
      <c r="AE170" s="12"/>
      <c r="AR170" s="135" t="s">
        <v>78</v>
      </c>
      <c r="AT170" s="135" t="s">
        <v>81</v>
      </c>
      <c r="AU170" s="135" t="s">
        <v>69</v>
      </c>
      <c r="AY170" s="3" t="s">
        <v>71</v>
      </c>
      <c r="BE170" s="136" t="n">
        <f aca="false">IF(N170="základní",J170,0)</f>
        <v>0</v>
      </c>
      <c r="BF170" s="136" t="n">
        <f aca="false">IF(N170="snížená",J170,0)</f>
        <v>0</v>
      </c>
      <c r="BG170" s="136" t="n">
        <f aca="false">IF(N170="zákl. přenesená",J170,0)</f>
        <v>0</v>
      </c>
      <c r="BH170" s="136" t="n">
        <f aca="false">IF(N170="sníž. přenesená",J170,0)</f>
        <v>0</v>
      </c>
      <c r="BI170" s="136" t="n">
        <f aca="false">IF(N170="nulová",J170,0)</f>
        <v>0</v>
      </c>
      <c r="BJ170" s="3" t="s">
        <v>69</v>
      </c>
      <c r="BK170" s="136" t="n">
        <f aca="false">ROUND(I170*H170,2)</f>
        <v>0</v>
      </c>
      <c r="BL170" s="3" t="s">
        <v>78</v>
      </c>
      <c r="BM170" s="135" t="s">
        <v>173</v>
      </c>
    </row>
    <row r="171" s="16" customFormat="true" ht="12.8" hidden="false" customHeight="false" outlineLevel="0" collapsed="false">
      <c r="A171" s="12"/>
      <c r="B171" s="62"/>
      <c r="C171" s="64"/>
      <c r="D171" s="137" t="s">
        <v>79</v>
      </c>
      <c r="E171" s="64"/>
      <c r="F171" s="138" t="s">
        <v>172</v>
      </c>
      <c r="G171" s="64"/>
      <c r="H171" s="64"/>
      <c r="I171" s="139"/>
      <c r="J171" s="64"/>
      <c r="K171" s="64"/>
      <c r="L171" s="13"/>
      <c r="M171" s="140"/>
      <c r="N171" s="141"/>
      <c r="O171" s="132"/>
      <c r="P171" s="132"/>
      <c r="Q171" s="132"/>
      <c r="R171" s="132"/>
      <c r="S171" s="132"/>
      <c r="T171" s="142"/>
      <c r="U171" s="12"/>
      <c r="V171" s="12"/>
      <c r="W171" s="12"/>
      <c r="X171" s="12"/>
      <c r="Y171" s="12"/>
      <c r="Z171" s="12"/>
      <c r="AA171" s="12"/>
      <c r="AB171" s="12"/>
      <c r="AC171" s="12"/>
      <c r="AD171" s="12"/>
      <c r="AE171" s="12"/>
      <c r="AT171" s="3" t="s">
        <v>79</v>
      </c>
      <c r="AU171" s="3" t="s">
        <v>69</v>
      </c>
    </row>
    <row r="172" s="16" customFormat="true" ht="21.75" hidden="false" customHeight="true" outlineLevel="0" collapsed="false">
      <c r="A172" s="12"/>
      <c r="B172" s="62"/>
      <c r="C172" s="122" t="s">
        <v>174</v>
      </c>
      <c r="D172" s="122" t="s">
        <v>72</v>
      </c>
      <c r="E172" s="123" t="s">
        <v>175</v>
      </c>
      <c r="F172" s="124" t="s">
        <v>176</v>
      </c>
      <c r="G172" s="125" t="s">
        <v>75</v>
      </c>
      <c r="H172" s="126" t="n">
        <v>160</v>
      </c>
      <c r="I172" s="127"/>
      <c r="J172" s="128" t="n">
        <f aca="false">ROUND(I172*H172,2)</f>
        <v>0</v>
      </c>
      <c r="K172" s="124" t="s">
        <v>76</v>
      </c>
      <c r="L172" s="129"/>
      <c r="M172" s="130"/>
      <c r="N172" s="131" t="s">
        <v>29</v>
      </c>
      <c r="O172" s="132"/>
      <c r="P172" s="133" t="n">
        <f aca="false">O172*H172</f>
        <v>0</v>
      </c>
      <c r="Q172" s="133" t="n">
        <v>0</v>
      </c>
      <c r="R172" s="133" t="n">
        <f aca="false">Q172*H172</f>
        <v>0</v>
      </c>
      <c r="S172" s="133" t="n">
        <v>0</v>
      </c>
      <c r="T172" s="134" t="n">
        <f aca="false">S172*H172</f>
        <v>0</v>
      </c>
      <c r="U172" s="12"/>
      <c r="V172" s="12"/>
      <c r="W172" s="12"/>
      <c r="X172" s="12"/>
      <c r="Y172" s="12"/>
      <c r="Z172" s="12"/>
      <c r="AA172" s="12"/>
      <c r="AB172" s="12"/>
      <c r="AC172" s="12"/>
      <c r="AD172" s="12"/>
      <c r="AE172" s="12"/>
      <c r="AR172" s="135" t="s">
        <v>77</v>
      </c>
      <c r="AT172" s="135" t="s">
        <v>72</v>
      </c>
      <c r="AU172" s="135" t="s">
        <v>69</v>
      </c>
      <c r="AY172" s="3" t="s">
        <v>71</v>
      </c>
      <c r="BE172" s="136" t="n">
        <f aca="false">IF(N172="základní",J172,0)</f>
        <v>0</v>
      </c>
      <c r="BF172" s="136" t="n">
        <f aca="false">IF(N172="snížená",J172,0)</f>
        <v>0</v>
      </c>
      <c r="BG172" s="136" t="n">
        <f aca="false">IF(N172="zákl. přenesená",J172,0)</f>
        <v>0</v>
      </c>
      <c r="BH172" s="136" t="n">
        <f aca="false">IF(N172="sníž. přenesená",J172,0)</f>
        <v>0</v>
      </c>
      <c r="BI172" s="136" t="n">
        <f aca="false">IF(N172="nulová",J172,0)</f>
        <v>0</v>
      </c>
      <c r="BJ172" s="3" t="s">
        <v>69</v>
      </c>
      <c r="BK172" s="136" t="n">
        <f aca="false">ROUND(I172*H172,2)</f>
        <v>0</v>
      </c>
      <c r="BL172" s="3" t="s">
        <v>78</v>
      </c>
      <c r="BM172" s="135" t="s">
        <v>177</v>
      </c>
    </row>
    <row r="173" s="16" customFormat="true" ht="12.8" hidden="false" customHeight="false" outlineLevel="0" collapsed="false">
      <c r="A173" s="12"/>
      <c r="B173" s="62"/>
      <c r="C173" s="64"/>
      <c r="D173" s="137" t="s">
        <v>79</v>
      </c>
      <c r="E173" s="64"/>
      <c r="F173" s="138" t="s">
        <v>176</v>
      </c>
      <c r="G173" s="64"/>
      <c r="H173" s="64"/>
      <c r="I173" s="139"/>
      <c r="J173" s="64"/>
      <c r="K173" s="64"/>
      <c r="L173" s="13"/>
      <c r="M173" s="140"/>
      <c r="N173" s="141"/>
      <c r="O173" s="132"/>
      <c r="P173" s="132"/>
      <c r="Q173" s="132"/>
      <c r="R173" s="132"/>
      <c r="S173" s="132"/>
      <c r="T173" s="142"/>
      <c r="U173" s="12"/>
      <c r="V173" s="12"/>
      <c r="W173" s="12"/>
      <c r="X173" s="12"/>
      <c r="Y173" s="12"/>
      <c r="Z173" s="12"/>
      <c r="AA173" s="12"/>
      <c r="AB173" s="12"/>
      <c r="AC173" s="12"/>
      <c r="AD173" s="12"/>
      <c r="AE173" s="12"/>
      <c r="AT173" s="3" t="s">
        <v>79</v>
      </c>
      <c r="AU173" s="3" t="s">
        <v>69</v>
      </c>
    </row>
    <row r="174" s="16" customFormat="true" ht="16.5" hidden="false" customHeight="true" outlineLevel="0" collapsed="false">
      <c r="A174" s="12"/>
      <c r="B174" s="62"/>
      <c r="C174" s="143" t="s">
        <v>131</v>
      </c>
      <c r="D174" s="143" t="s">
        <v>81</v>
      </c>
      <c r="E174" s="144" t="s">
        <v>178</v>
      </c>
      <c r="F174" s="145" t="s">
        <v>179</v>
      </c>
      <c r="G174" s="146" t="s">
        <v>75</v>
      </c>
      <c r="H174" s="147" t="n">
        <v>160</v>
      </c>
      <c r="I174" s="127"/>
      <c r="J174" s="148" t="n">
        <f aca="false">ROUND(I174*H174,2)</f>
        <v>0</v>
      </c>
      <c r="K174" s="145" t="s">
        <v>76</v>
      </c>
      <c r="L174" s="13"/>
      <c r="M174" s="149"/>
      <c r="N174" s="150" t="s">
        <v>29</v>
      </c>
      <c r="O174" s="132"/>
      <c r="P174" s="133" t="n">
        <f aca="false">O174*H174</f>
        <v>0</v>
      </c>
      <c r="Q174" s="133" t="n">
        <v>0</v>
      </c>
      <c r="R174" s="133" t="n">
        <f aca="false">Q174*H174</f>
        <v>0</v>
      </c>
      <c r="S174" s="133" t="n">
        <v>0</v>
      </c>
      <c r="T174" s="134" t="n">
        <f aca="false">S174*H174</f>
        <v>0</v>
      </c>
      <c r="U174" s="12"/>
      <c r="V174" s="12"/>
      <c r="W174" s="12"/>
      <c r="X174" s="12"/>
      <c r="Y174" s="12"/>
      <c r="Z174" s="12"/>
      <c r="AA174" s="12"/>
      <c r="AB174" s="12"/>
      <c r="AC174" s="12"/>
      <c r="AD174" s="12"/>
      <c r="AE174" s="12"/>
      <c r="AR174" s="135" t="s">
        <v>78</v>
      </c>
      <c r="AT174" s="135" t="s">
        <v>81</v>
      </c>
      <c r="AU174" s="135" t="s">
        <v>69</v>
      </c>
      <c r="AY174" s="3" t="s">
        <v>71</v>
      </c>
      <c r="BE174" s="136" t="n">
        <f aca="false">IF(N174="základní",J174,0)</f>
        <v>0</v>
      </c>
      <c r="BF174" s="136" t="n">
        <f aca="false">IF(N174="snížená",J174,0)</f>
        <v>0</v>
      </c>
      <c r="BG174" s="136" t="n">
        <f aca="false">IF(N174="zákl. přenesená",J174,0)</f>
        <v>0</v>
      </c>
      <c r="BH174" s="136" t="n">
        <f aca="false">IF(N174="sníž. přenesená",J174,0)</f>
        <v>0</v>
      </c>
      <c r="BI174" s="136" t="n">
        <f aca="false">IF(N174="nulová",J174,0)</f>
        <v>0</v>
      </c>
      <c r="BJ174" s="3" t="s">
        <v>69</v>
      </c>
      <c r="BK174" s="136" t="n">
        <f aca="false">ROUND(I174*H174,2)</f>
        <v>0</v>
      </c>
      <c r="BL174" s="3" t="s">
        <v>78</v>
      </c>
      <c r="BM174" s="135" t="s">
        <v>180</v>
      </c>
    </row>
    <row r="175" s="16" customFormat="true" ht="12.8" hidden="false" customHeight="false" outlineLevel="0" collapsed="false">
      <c r="A175" s="12"/>
      <c r="B175" s="62"/>
      <c r="C175" s="64"/>
      <c r="D175" s="137" t="s">
        <v>79</v>
      </c>
      <c r="E175" s="64"/>
      <c r="F175" s="138" t="s">
        <v>179</v>
      </c>
      <c r="G175" s="64"/>
      <c r="H175" s="64"/>
      <c r="I175" s="139"/>
      <c r="J175" s="64"/>
      <c r="K175" s="64"/>
      <c r="L175" s="13"/>
      <c r="M175" s="140"/>
      <c r="N175" s="141"/>
      <c r="O175" s="132"/>
      <c r="P175" s="132"/>
      <c r="Q175" s="132"/>
      <c r="R175" s="132"/>
      <c r="S175" s="132"/>
      <c r="T175" s="142"/>
      <c r="U175" s="12"/>
      <c r="V175" s="12"/>
      <c r="W175" s="12"/>
      <c r="X175" s="12"/>
      <c r="Y175" s="12"/>
      <c r="Z175" s="12"/>
      <c r="AA175" s="12"/>
      <c r="AB175" s="12"/>
      <c r="AC175" s="12"/>
      <c r="AD175" s="12"/>
      <c r="AE175" s="12"/>
      <c r="AT175" s="3" t="s">
        <v>79</v>
      </c>
      <c r="AU175" s="3" t="s">
        <v>69</v>
      </c>
    </row>
    <row r="176" s="16" customFormat="true" ht="33" hidden="false" customHeight="true" outlineLevel="0" collapsed="false">
      <c r="A176" s="12"/>
      <c r="B176" s="62"/>
      <c r="C176" s="122" t="s">
        <v>181</v>
      </c>
      <c r="D176" s="122" t="s">
        <v>72</v>
      </c>
      <c r="E176" s="123" t="s">
        <v>182</v>
      </c>
      <c r="F176" s="124" t="s">
        <v>183</v>
      </c>
      <c r="G176" s="125" t="s">
        <v>162</v>
      </c>
      <c r="H176" s="126" t="n">
        <v>1</v>
      </c>
      <c r="I176" s="127"/>
      <c r="J176" s="128" t="n">
        <f aca="false">ROUND(I176*H176,2)</f>
        <v>0</v>
      </c>
      <c r="K176" s="124" t="s">
        <v>76</v>
      </c>
      <c r="L176" s="129"/>
      <c r="M176" s="130"/>
      <c r="N176" s="131" t="s">
        <v>29</v>
      </c>
      <c r="O176" s="132"/>
      <c r="P176" s="133" t="n">
        <f aca="false">O176*H176</f>
        <v>0</v>
      </c>
      <c r="Q176" s="133" t="n">
        <v>0</v>
      </c>
      <c r="R176" s="133" t="n">
        <f aca="false">Q176*H176</f>
        <v>0</v>
      </c>
      <c r="S176" s="133" t="n">
        <v>0</v>
      </c>
      <c r="T176" s="134" t="n">
        <f aca="false">S176*H176</f>
        <v>0</v>
      </c>
      <c r="U176" s="12"/>
      <c r="V176" s="12"/>
      <c r="W176" s="12"/>
      <c r="X176" s="12"/>
      <c r="Y176" s="12"/>
      <c r="Z176" s="12"/>
      <c r="AA176" s="12"/>
      <c r="AB176" s="12"/>
      <c r="AC176" s="12"/>
      <c r="AD176" s="12"/>
      <c r="AE176" s="12"/>
      <c r="AR176" s="135" t="s">
        <v>77</v>
      </c>
      <c r="AT176" s="135" t="s">
        <v>72</v>
      </c>
      <c r="AU176" s="135" t="s">
        <v>69</v>
      </c>
      <c r="AY176" s="3" t="s">
        <v>71</v>
      </c>
      <c r="BE176" s="136" t="n">
        <f aca="false">IF(N176="základní",J176,0)</f>
        <v>0</v>
      </c>
      <c r="BF176" s="136" t="n">
        <f aca="false">IF(N176="snížená",J176,0)</f>
        <v>0</v>
      </c>
      <c r="BG176" s="136" t="n">
        <f aca="false">IF(N176="zákl. přenesená",J176,0)</f>
        <v>0</v>
      </c>
      <c r="BH176" s="136" t="n">
        <f aca="false">IF(N176="sníž. přenesená",J176,0)</f>
        <v>0</v>
      </c>
      <c r="BI176" s="136" t="n">
        <f aca="false">IF(N176="nulová",J176,0)</f>
        <v>0</v>
      </c>
      <c r="BJ176" s="3" t="s">
        <v>69</v>
      </c>
      <c r="BK176" s="136" t="n">
        <f aca="false">ROUND(I176*H176,2)</f>
        <v>0</v>
      </c>
      <c r="BL176" s="3" t="s">
        <v>78</v>
      </c>
      <c r="BM176" s="135" t="s">
        <v>184</v>
      </c>
    </row>
    <row r="177" s="16" customFormat="true" ht="17.9" hidden="false" customHeight="false" outlineLevel="0" collapsed="false">
      <c r="A177" s="12"/>
      <c r="B177" s="62"/>
      <c r="C177" s="64"/>
      <c r="D177" s="137" t="s">
        <v>79</v>
      </c>
      <c r="E177" s="64"/>
      <c r="F177" s="138" t="s">
        <v>183</v>
      </c>
      <c r="G177" s="64"/>
      <c r="H177" s="64"/>
      <c r="I177" s="139"/>
      <c r="J177" s="64"/>
      <c r="K177" s="64"/>
      <c r="L177" s="13"/>
      <c r="M177" s="140"/>
      <c r="N177" s="141"/>
      <c r="O177" s="132"/>
      <c r="P177" s="132"/>
      <c r="Q177" s="132"/>
      <c r="R177" s="132"/>
      <c r="S177" s="132"/>
      <c r="T177" s="142"/>
      <c r="U177" s="12"/>
      <c r="V177" s="12"/>
      <c r="W177" s="12"/>
      <c r="X177" s="12"/>
      <c r="Y177" s="12"/>
      <c r="Z177" s="12"/>
      <c r="AA177" s="12"/>
      <c r="AB177" s="12"/>
      <c r="AC177" s="12"/>
      <c r="AD177" s="12"/>
      <c r="AE177" s="12"/>
      <c r="AT177" s="3" t="s">
        <v>79</v>
      </c>
      <c r="AU177" s="3" t="s">
        <v>69</v>
      </c>
    </row>
    <row r="178" s="16" customFormat="true" ht="16.5" hidden="false" customHeight="true" outlineLevel="0" collapsed="false">
      <c r="A178" s="12"/>
      <c r="B178" s="62"/>
      <c r="C178" s="143" t="s">
        <v>135</v>
      </c>
      <c r="D178" s="143" t="s">
        <v>81</v>
      </c>
      <c r="E178" s="144" t="s">
        <v>185</v>
      </c>
      <c r="F178" s="145" t="s">
        <v>186</v>
      </c>
      <c r="G178" s="146" t="s">
        <v>162</v>
      </c>
      <c r="H178" s="147" t="n">
        <v>1</v>
      </c>
      <c r="I178" s="127"/>
      <c r="J178" s="148" t="n">
        <f aca="false">ROUND(I178*H178,2)</f>
        <v>0</v>
      </c>
      <c r="K178" s="145" t="s">
        <v>76</v>
      </c>
      <c r="L178" s="13"/>
      <c r="M178" s="149"/>
      <c r="N178" s="150" t="s">
        <v>29</v>
      </c>
      <c r="O178" s="132"/>
      <c r="P178" s="133" t="n">
        <f aca="false">O178*H178</f>
        <v>0</v>
      </c>
      <c r="Q178" s="133" t="n">
        <v>0</v>
      </c>
      <c r="R178" s="133" t="n">
        <f aca="false">Q178*H178</f>
        <v>0</v>
      </c>
      <c r="S178" s="133" t="n">
        <v>0</v>
      </c>
      <c r="T178" s="134" t="n">
        <f aca="false">S178*H178</f>
        <v>0</v>
      </c>
      <c r="U178" s="12"/>
      <c r="V178" s="12"/>
      <c r="W178" s="12"/>
      <c r="X178" s="12"/>
      <c r="Y178" s="12"/>
      <c r="Z178" s="12"/>
      <c r="AA178" s="12"/>
      <c r="AB178" s="12"/>
      <c r="AC178" s="12"/>
      <c r="AD178" s="12"/>
      <c r="AE178" s="12"/>
      <c r="AR178" s="135" t="s">
        <v>78</v>
      </c>
      <c r="AT178" s="135" t="s">
        <v>81</v>
      </c>
      <c r="AU178" s="135" t="s">
        <v>69</v>
      </c>
      <c r="AY178" s="3" t="s">
        <v>71</v>
      </c>
      <c r="BE178" s="136" t="n">
        <f aca="false">IF(N178="základní",J178,0)</f>
        <v>0</v>
      </c>
      <c r="BF178" s="136" t="n">
        <f aca="false">IF(N178="snížená",J178,0)</f>
        <v>0</v>
      </c>
      <c r="BG178" s="136" t="n">
        <f aca="false">IF(N178="zákl. přenesená",J178,0)</f>
        <v>0</v>
      </c>
      <c r="BH178" s="136" t="n">
        <f aca="false">IF(N178="sníž. přenesená",J178,0)</f>
        <v>0</v>
      </c>
      <c r="BI178" s="136" t="n">
        <f aca="false">IF(N178="nulová",J178,0)</f>
        <v>0</v>
      </c>
      <c r="BJ178" s="3" t="s">
        <v>69</v>
      </c>
      <c r="BK178" s="136" t="n">
        <f aca="false">ROUND(I178*H178,2)</f>
        <v>0</v>
      </c>
      <c r="BL178" s="3" t="s">
        <v>78</v>
      </c>
      <c r="BM178" s="135" t="s">
        <v>187</v>
      </c>
    </row>
    <row r="179" s="16" customFormat="true" ht="12.8" hidden="false" customHeight="false" outlineLevel="0" collapsed="false">
      <c r="A179" s="12"/>
      <c r="B179" s="62"/>
      <c r="C179" s="64"/>
      <c r="D179" s="137" t="s">
        <v>79</v>
      </c>
      <c r="E179" s="64"/>
      <c r="F179" s="138" t="s">
        <v>186</v>
      </c>
      <c r="G179" s="64"/>
      <c r="H179" s="64"/>
      <c r="I179" s="139"/>
      <c r="J179" s="64"/>
      <c r="K179" s="64"/>
      <c r="L179" s="13"/>
      <c r="M179" s="140"/>
      <c r="N179" s="141"/>
      <c r="O179" s="132"/>
      <c r="P179" s="132"/>
      <c r="Q179" s="132"/>
      <c r="R179" s="132"/>
      <c r="S179" s="132"/>
      <c r="T179" s="142"/>
      <c r="U179" s="12"/>
      <c r="V179" s="12"/>
      <c r="W179" s="12"/>
      <c r="X179" s="12"/>
      <c r="Y179" s="12"/>
      <c r="Z179" s="12"/>
      <c r="AA179" s="12"/>
      <c r="AB179" s="12"/>
      <c r="AC179" s="12"/>
      <c r="AD179" s="12"/>
      <c r="AE179" s="12"/>
      <c r="AT179" s="3" t="s">
        <v>79</v>
      </c>
      <c r="AU179" s="3" t="s">
        <v>69</v>
      </c>
    </row>
    <row r="180" s="16" customFormat="true" ht="21.75" hidden="false" customHeight="true" outlineLevel="0" collapsed="false">
      <c r="A180" s="12"/>
      <c r="B180" s="62"/>
      <c r="C180" s="122" t="s">
        <v>188</v>
      </c>
      <c r="D180" s="122" t="s">
        <v>72</v>
      </c>
      <c r="E180" s="123" t="s">
        <v>189</v>
      </c>
      <c r="F180" s="124" t="s">
        <v>190</v>
      </c>
      <c r="G180" s="125" t="s">
        <v>162</v>
      </c>
      <c r="H180" s="126" t="n">
        <v>1</v>
      </c>
      <c r="I180" s="127"/>
      <c r="J180" s="128" t="n">
        <f aca="false">ROUND(I180*H180,2)</f>
        <v>0</v>
      </c>
      <c r="K180" s="124" t="s">
        <v>76</v>
      </c>
      <c r="L180" s="129"/>
      <c r="M180" s="130"/>
      <c r="N180" s="131" t="s">
        <v>29</v>
      </c>
      <c r="O180" s="132"/>
      <c r="P180" s="133" t="n">
        <f aca="false">O180*H180</f>
        <v>0</v>
      </c>
      <c r="Q180" s="133" t="n">
        <v>0</v>
      </c>
      <c r="R180" s="133" t="n">
        <f aca="false">Q180*H180</f>
        <v>0</v>
      </c>
      <c r="S180" s="133" t="n">
        <v>0</v>
      </c>
      <c r="T180" s="134" t="n">
        <f aca="false">S180*H180</f>
        <v>0</v>
      </c>
      <c r="U180" s="12"/>
      <c r="V180" s="12"/>
      <c r="W180" s="12"/>
      <c r="X180" s="12"/>
      <c r="Y180" s="12"/>
      <c r="Z180" s="12"/>
      <c r="AA180" s="12"/>
      <c r="AB180" s="12"/>
      <c r="AC180" s="12"/>
      <c r="AD180" s="12"/>
      <c r="AE180" s="12"/>
      <c r="AR180" s="135" t="s">
        <v>77</v>
      </c>
      <c r="AT180" s="135" t="s">
        <v>72</v>
      </c>
      <c r="AU180" s="135" t="s">
        <v>69</v>
      </c>
      <c r="AY180" s="3" t="s">
        <v>71</v>
      </c>
      <c r="BE180" s="136" t="n">
        <f aca="false">IF(N180="základní",J180,0)</f>
        <v>0</v>
      </c>
      <c r="BF180" s="136" t="n">
        <f aca="false">IF(N180="snížená",J180,0)</f>
        <v>0</v>
      </c>
      <c r="BG180" s="136" t="n">
        <f aca="false">IF(N180="zákl. přenesená",J180,0)</f>
        <v>0</v>
      </c>
      <c r="BH180" s="136" t="n">
        <f aca="false">IF(N180="sníž. přenesená",J180,0)</f>
        <v>0</v>
      </c>
      <c r="BI180" s="136" t="n">
        <f aca="false">IF(N180="nulová",J180,0)</f>
        <v>0</v>
      </c>
      <c r="BJ180" s="3" t="s">
        <v>69</v>
      </c>
      <c r="BK180" s="136" t="n">
        <f aca="false">ROUND(I180*H180,2)</f>
        <v>0</v>
      </c>
      <c r="BL180" s="3" t="s">
        <v>78</v>
      </c>
      <c r="BM180" s="135" t="s">
        <v>191</v>
      </c>
    </row>
    <row r="181" s="16" customFormat="true" ht="12.8" hidden="false" customHeight="false" outlineLevel="0" collapsed="false">
      <c r="A181" s="12"/>
      <c r="B181" s="62"/>
      <c r="C181" s="64"/>
      <c r="D181" s="137" t="s">
        <v>79</v>
      </c>
      <c r="E181" s="64"/>
      <c r="F181" s="138" t="s">
        <v>190</v>
      </c>
      <c r="G181" s="64"/>
      <c r="H181" s="64"/>
      <c r="I181" s="139"/>
      <c r="J181" s="64"/>
      <c r="K181" s="64"/>
      <c r="L181" s="13"/>
      <c r="M181" s="140"/>
      <c r="N181" s="141"/>
      <c r="O181" s="132"/>
      <c r="P181" s="132"/>
      <c r="Q181" s="132"/>
      <c r="R181" s="132"/>
      <c r="S181" s="132"/>
      <c r="T181" s="142"/>
      <c r="U181" s="12"/>
      <c r="V181" s="12"/>
      <c r="W181" s="12"/>
      <c r="X181" s="12"/>
      <c r="Y181" s="12"/>
      <c r="Z181" s="12"/>
      <c r="AA181" s="12"/>
      <c r="AB181" s="12"/>
      <c r="AC181" s="12"/>
      <c r="AD181" s="12"/>
      <c r="AE181" s="12"/>
      <c r="AT181" s="3" t="s">
        <v>79</v>
      </c>
      <c r="AU181" s="3" t="s">
        <v>69</v>
      </c>
    </row>
    <row r="182" s="16" customFormat="true" ht="16.5" hidden="false" customHeight="true" outlineLevel="0" collapsed="false">
      <c r="A182" s="12"/>
      <c r="B182" s="62"/>
      <c r="C182" s="143" t="s">
        <v>137</v>
      </c>
      <c r="D182" s="143" t="s">
        <v>81</v>
      </c>
      <c r="E182" s="144" t="s">
        <v>192</v>
      </c>
      <c r="F182" s="145" t="s">
        <v>193</v>
      </c>
      <c r="G182" s="146" t="s">
        <v>162</v>
      </c>
      <c r="H182" s="147" t="n">
        <v>1</v>
      </c>
      <c r="I182" s="127"/>
      <c r="J182" s="148" t="n">
        <f aca="false">ROUND(I182*H182,2)</f>
        <v>0</v>
      </c>
      <c r="K182" s="145" t="s">
        <v>76</v>
      </c>
      <c r="L182" s="13"/>
      <c r="M182" s="149"/>
      <c r="N182" s="150" t="s">
        <v>29</v>
      </c>
      <c r="O182" s="132"/>
      <c r="P182" s="133" t="n">
        <f aca="false">O182*H182</f>
        <v>0</v>
      </c>
      <c r="Q182" s="133" t="n">
        <v>0</v>
      </c>
      <c r="R182" s="133" t="n">
        <f aca="false">Q182*H182</f>
        <v>0</v>
      </c>
      <c r="S182" s="133" t="n">
        <v>0</v>
      </c>
      <c r="T182" s="134" t="n">
        <f aca="false">S182*H182</f>
        <v>0</v>
      </c>
      <c r="U182" s="12"/>
      <c r="V182" s="12"/>
      <c r="W182" s="12"/>
      <c r="X182" s="12"/>
      <c r="Y182" s="12"/>
      <c r="Z182" s="12"/>
      <c r="AA182" s="12"/>
      <c r="AB182" s="12"/>
      <c r="AC182" s="12"/>
      <c r="AD182" s="12"/>
      <c r="AE182" s="12"/>
      <c r="AR182" s="135" t="s">
        <v>78</v>
      </c>
      <c r="AT182" s="135" t="s">
        <v>81</v>
      </c>
      <c r="AU182" s="135" t="s">
        <v>69</v>
      </c>
      <c r="AY182" s="3" t="s">
        <v>71</v>
      </c>
      <c r="BE182" s="136" t="n">
        <f aca="false">IF(N182="základní",J182,0)</f>
        <v>0</v>
      </c>
      <c r="BF182" s="136" t="n">
        <f aca="false">IF(N182="snížená",J182,0)</f>
        <v>0</v>
      </c>
      <c r="BG182" s="136" t="n">
        <f aca="false">IF(N182="zákl. přenesená",J182,0)</f>
        <v>0</v>
      </c>
      <c r="BH182" s="136" t="n">
        <f aca="false">IF(N182="sníž. přenesená",J182,0)</f>
        <v>0</v>
      </c>
      <c r="BI182" s="136" t="n">
        <f aca="false">IF(N182="nulová",J182,0)</f>
        <v>0</v>
      </c>
      <c r="BJ182" s="3" t="s">
        <v>69</v>
      </c>
      <c r="BK182" s="136" t="n">
        <f aca="false">ROUND(I182*H182,2)</f>
        <v>0</v>
      </c>
      <c r="BL182" s="3" t="s">
        <v>78</v>
      </c>
      <c r="BM182" s="135" t="s">
        <v>194</v>
      </c>
    </row>
    <row r="183" s="16" customFormat="true" ht="12.8" hidden="false" customHeight="false" outlineLevel="0" collapsed="false">
      <c r="A183" s="12"/>
      <c r="B183" s="62"/>
      <c r="C183" s="64"/>
      <c r="D183" s="137" t="s">
        <v>79</v>
      </c>
      <c r="E183" s="64"/>
      <c r="F183" s="138" t="s">
        <v>193</v>
      </c>
      <c r="G183" s="64"/>
      <c r="H183" s="64"/>
      <c r="I183" s="139"/>
      <c r="J183" s="64"/>
      <c r="K183" s="64"/>
      <c r="L183" s="13"/>
      <c r="M183" s="140"/>
      <c r="N183" s="141"/>
      <c r="O183" s="132"/>
      <c r="P183" s="132"/>
      <c r="Q183" s="132"/>
      <c r="R183" s="132"/>
      <c r="S183" s="132"/>
      <c r="T183" s="142"/>
      <c r="U183" s="12"/>
      <c r="V183" s="12"/>
      <c r="W183" s="12"/>
      <c r="X183" s="12"/>
      <c r="Y183" s="12"/>
      <c r="Z183" s="12"/>
      <c r="AA183" s="12"/>
      <c r="AB183" s="12"/>
      <c r="AC183" s="12"/>
      <c r="AD183" s="12"/>
      <c r="AE183" s="12"/>
      <c r="AT183" s="3" t="s">
        <v>79</v>
      </c>
      <c r="AU183" s="3" t="s">
        <v>69</v>
      </c>
    </row>
    <row r="184" s="16" customFormat="true" ht="55.5" hidden="false" customHeight="true" outlineLevel="0" collapsed="false">
      <c r="A184" s="12"/>
      <c r="B184" s="62"/>
      <c r="C184" s="122" t="s">
        <v>195</v>
      </c>
      <c r="D184" s="122" t="s">
        <v>72</v>
      </c>
      <c r="E184" s="123" t="s">
        <v>196</v>
      </c>
      <c r="F184" s="124" t="s">
        <v>197</v>
      </c>
      <c r="G184" s="125" t="s">
        <v>162</v>
      </c>
      <c r="H184" s="126" t="n">
        <v>1</v>
      </c>
      <c r="I184" s="127"/>
      <c r="J184" s="128" t="n">
        <f aca="false">ROUND(I184*H184,2)</f>
        <v>0</v>
      </c>
      <c r="K184" s="124" t="s">
        <v>76</v>
      </c>
      <c r="L184" s="129"/>
      <c r="M184" s="130"/>
      <c r="N184" s="131" t="s">
        <v>29</v>
      </c>
      <c r="O184" s="132"/>
      <c r="P184" s="133" t="n">
        <f aca="false">O184*H184</f>
        <v>0</v>
      </c>
      <c r="Q184" s="133" t="n">
        <v>0</v>
      </c>
      <c r="R184" s="133" t="n">
        <f aca="false">Q184*H184</f>
        <v>0</v>
      </c>
      <c r="S184" s="133" t="n">
        <v>0</v>
      </c>
      <c r="T184" s="134" t="n">
        <f aca="false">S184*H184</f>
        <v>0</v>
      </c>
      <c r="U184" s="12"/>
      <c r="V184" s="12"/>
      <c r="W184" s="12"/>
      <c r="X184" s="12"/>
      <c r="Y184" s="12"/>
      <c r="Z184" s="12"/>
      <c r="AA184" s="12"/>
      <c r="AB184" s="12"/>
      <c r="AC184" s="12"/>
      <c r="AD184" s="12"/>
      <c r="AE184" s="12"/>
      <c r="AR184" s="135" t="s">
        <v>77</v>
      </c>
      <c r="AT184" s="135" t="s">
        <v>72</v>
      </c>
      <c r="AU184" s="135" t="s">
        <v>69</v>
      </c>
      <c r="AY184" s="3" t="s">
        <v>71</v>
      </c>
      <c r="BE184" s="136" t="n">
        <f aca="false">IF(N184="základní",J184,0)</f>
        <v>0</v>
      </c>
      <c r="BF184" s="136" t="n">
        <f aca="false">IF(N184="snížená",J184,0)</f>
        <v>0</v>
      </c>
      <c r="BG184" s="136" t="n">
        <f aca="false">IF(N184="zákl. přenesená",J184,0)</f>
        <v>0</v>
      </c>
      <c r="BH184" s="136" t="n">
        <f aca="false">IF(N184="sníž. přenesená",J184,0)</f>
        <v>0</v>
      </c>
      <c r="BI184" s="136" t="n">
        <f aca="false">IF(N184="nulová",J184,0)</f>
        <v>0</v>
      </c>
      <c r="BJ184" s="3" t="s">
        <v>69</v>
      </c>
      <c r="BK184" s="136" t="n">
        <f aca="false">ROUND(I184*H184,2)</f>
        <v>0</v>
      </c>
      <c r="BL184" s="3" t="s">
        <v>78</v>
      </c>
      <c r="BM184" s="135" t="s">
        <v>198</v>
      </c>
    </row>
    <row r="185" s="16" customFormat="true" ht="32.8" hidden="false" customHeight="false" outlineLevel="0" collapsed="false">
      <c r="A185" s="12"/>
      <c r="B185" s="62"/>
      <c r="C185" s="64"/>
      <c r="D185" s="137" t="s">
        <v>79</v>
      </c>
      <c r="E185" s="64"/>
      <c r="F185" s="138" t="s">
        <v>197</v>
      </c>
      <c r="G185" s="64"/>
      <c r="H185" s="64"/>
      <c r="I185" s="139"/>
      <c r="J185" s="64"/>
      <c r="K185" s="64"/>
      <c r="L185" s="13"/>
      <c r="M185" s="140"/>
      <c r="N185" s="141"/>
      <c r="O185" s="132"/>
      <c r="P185" s="132"/>
      <c r="Q185" s="132"/>
      <c r="R185" s="132"/>
      <c r="S185" s="132"/>
      <c r="T185" s="142"/>
      <c r="U185" s="12"/>
      <c r="V185" s="12"/>
      <c r="W185" s="12"/>
      <c r="X185" s="12"/>
      <c r="Y185" s="12"/>
      <c r="Z185" s="12"/>
      <c r="AA185" s="12"/>
      <c r="AB185" s="12"/>
      <c r="AC185" s="12"/>
      <c r="AD185" s="12"/>
      <c r="AE185" s="12"/>
      <c r="AT185" s="3" t="s">
        <v>79</v>
      </c>
      <c r="AU185" s="3" t="s">
        <v>69</v>
      </c>
    </row>
    <row r="186" s="16" customFormat="true" ht="16.5" hidden="false" customHeight="true" outlineLevel="0" collapsed="false">
      <c r="A186" s="12"/>
      <c r="B186" s="62"/>
      <c r="C186" s="143" t="s">
        <v>141</v>
      </c>
      <c r="D186" s="143" t="s">
        <v>81</v>
      </c>
      <c r="E186" s="144" t="s">
        <v>199</v>
      </c>
      <c r="F186" s="145" t="s">
        <v>193</v>
      </c>
      <c r="G186" s="146" t="s">
        <v>162</v>
      </c>
      <c r="H186" s="147" t="n">
        <v>1</v>
      </c>
      <c r="I186" s="127"/>
      <c r="J186" s="148" t="n">
        <f aca="false">ROUND(I186*H186,2)</f>
        <v>0</v>
      </c>
      <c r="K186" s="145" t="s">
        <v>76</v>
      </c>
      <c r="L186" s="13"/>
      <c r="M186" s="149"/>
      <c r="N186" s="150" t="s">
        <v>29</v>
      </c>
      <c r="O186" s="132"/>
      <c r="P186" s="133" t="n">
        <f aca="false">O186*H186</f>
        <v>0</v>
      </c>
      <c r="Q186" s="133" t="n">
        <v>0</v>
      </c>
      <c r="R186" s="133" t="n">
        <f aca="false">Q186*H186</f>
        <v>0</v>
      </c>
      <c r="S186" s="133" t="n">
        <v>0</v>
      </c>
      <c r="T186" s="134" t="n">
        <f aca="false">S186*H186</f>
        <v>0</v>
      </c>
      <c r="U186" s="12"/>
      <c r="V186" s="12"/>
      <c r="W186" s="12"/>
      <c r="X186" s="12"/>
      <c r="Y186" s="12"/>
      <c r="Z186" s="12"/>
      <c r="AA186" s="12"/>
      <c r="AB186" s="12"/>
      <c r="AC186" s="12"/>
      <c r="AD186" s="12"/>
      <c r="AE186" s="12"/>
      <c r="AR186" s="135" t="s">
        <v>78</v>
      </c>
      <c r="AT186" s="135" t="s">
        <v>81</v>
      </c>
      <c r="AU186" s="135" t="s">
        <v>69</v>
      </c>
      <c r="AY186" s="3" t="s">
        <v>71</v>
      </c>
      <c r="BE186" s="136" t="n">
        <f aca="false">IF(N186="základní",J186,0)</f>
        <v>0</v>
      </c>
      <c r="BF186" s="136" t="n">
        <f aca="false">IF(N186="snížená",J186,0)</f>
        <v>0</v>
      </c>
      <c r="BG186" s="136" t="n">
        <f aca="false">IF(N186="zákl. přenesená",J186,0)</f>
        <v>0</v>
      </c>
      <c r="BH186" s="136" t="n">
        <f aca="false">IF(N186="sníž. přenesená",J186,0)</f>
        <v>0</v>
      </c>
      <c r="BI186" s="136" t="n">
        <f aca="false">IF(N186="nulová",J186,0)</f>
        <v>0</v>
      </c>
      <c r="BJ186" s="3" t="s">
        <v>69</v>
      </c>
      <c r="BK186" s="136" t="n">
        <f aca="false">ROUND(I186*H186,2)</f>
        <v>0</v>
      </c>
      <c r="BL186" s="3" t="s">
        <v>78</v>
      </c>
      <c r="BM186" s="135" t="s">
        <v>200</v>
      </c>
    </row>
    <row r="187" s="16" customFormat="true" ht="12.8" hidden="false" customHeight="false" outlineLevel="0" collapsed="false">
      <c r="A187" s="12"/>
      <c r="B187" s="62"/>
      <c r="C187" s="64"/>
      <c r="D187" s="137" t="s">
        <v>79</v>
      </c>
      <c r="E187" s="64"/>
      <c r="F187" s="138" t="s">
        <v>193</v>
      </c>
      <c r="G187" s="64"/>
      <c r="H187" s="64"/>
      <c r="I187" s="139"/>
      <c r="J187" s="64"/>
      <c r="K187" s="64"/>
      <c r="L187" s="13"/>
      <c r="M187" s="140"/>
      <c r="N187" s="141"/>
      <c r="O187" s="132"/>
      <c r="P187" s="132"/>
      <c r="Q187" s="132"/>
      <c r="R187" s="132"/>
      <c r="S187" s="132"/>
      <c r="T187" s="142"/>
      <c r="U187" s="12"/>
      <c r="V187" s="12"/>
      <c r="W187" s="12"/>
      <c r="X187" s="12"/>
      <c r="Y187" s="12"/>
      <c r="Z187" s="12"/>
      <c r="AA187" s="12"/>
      <c r="AB187" s="12"/>
      <c r="AC187" s="12"/>
      <c r="AD187" s="12"/>
      <c r="AE187" s="12"/>
      <c r="AT187" s="3" t="s">
        <v>79</v>
      </c>
      <c r="AU187" s="3" t="s">
        <v>69</v>
      </c>
    </row>
    <row r="188" s="16" customFormat="true" ht="16.5" hidden="false" customHeight="true" outlineLevel="0" collapsed="false">
      <c r="A188" s="12"/>
      <c r="B188" s="62"/>
      <c r="C188" s="122" t="s">
        <v>201</v>
      </c>
      <c r="D188" s="122" t="s">
        <v>72</v>
      </c>
      <c r="E188" s="123" t="s">
        <v>202</v>
      </c>
      <c r="F188" s="124" t="s">
        <v>203</v>
      </c>
      <c r="G188" s="125" t="s">
        <v>75</v>
      </c>
      <c r="H188" s="126" t="n">
        <v>160</v>
      </c>
      <c r="I188" s="127"/>
      <c r="J188" s="128" t="n">
        <f aca="false">ROUND(I188*H188,2)</f>
        <v>0</v>
      </c>
      <c r="K188" s="124" t="s">
        <v>76</v>
      </c>
      <c r="L188" s="129"/>
      <c r="M188" s="130"/>
      <c r="N188" s="131" t="s">
        <v>29</v>
      </c>
      <c r="O188" s="132"/>
      <c r="P188" s="133" t="n">
        <f aca="false">O188*H188</f>
        <v>0</v>
      </c>
      <c r="Q188" s="133" t="n">
        <v>0</v>
      </c>
      <c r="R188" s="133" t="n">
        <f aca="false">Q188*H188</f>
        <v>0</v>
      </c>
      <c r="S188" s="133" t="n">
        <v>0</v>
      </c>
      <c r="T188" s="134" t="n">
        <f aca="false">S188*H188</f>
        <v>0</v>
      </c>
      <c r="U188" s="12"/>
      <c r="V188" s="12"/>
      <c r="W188" s="12"/>
      <c r="X188" s="12"/>
      <c r="Y188" s="12"/>
      <c r="Z188" s="12"/>
      <c r="AA188" s="12"/>
      <c r="AB188" s="12"/>
      <c r="AC188" s="12"/>
      <c r="AD188" s="12"/>
      <c r="AE188" s="12"/>
      <c r="AR188" s="135" t="s">
        <v>77</v>
      </c>
      <c r="AT188" s="135" t="s">
        <v>72</v>
      </c>
      <c r="AU188" s="135" t="s">
        <v>69</v>
      </c>
      <c r="AY188" s="3" t="s">
        <v>71</v>
      </c>
      <c r="BE188" s="136" t="n">
        <f aca="false">IF(N188="základní",J188,0)</f>
        <v>0</v>
      </c>
      <c r="BF188" s="136" t="n">
        <f aca="false">IF(N188="snížená",J188,0)</f>
        <v>0</v>
      </c>
      <c r="BG188" s="136" t="n">
        <f aca="false">IF(N188="zákl. přenesená",J188,0)</f>
        <v>0</v>
      </c>
      <c r="BH188" s="136" t="n">
        <f aca="false">IF(N188="sníž. přenesená",J188,0)</f>
        <v>0</v>
      </c>
      <c r="BI188" s="136" t="n">
        <f aca="false">IF(N188="nulová",J188,0)</f>
        <v>0</v>
      </c>
      <c r="BJ188" s="3" t="s">
        <v>69</v>
      </c>
      <c r="BK188" s="136" t="n">
        <f aca="false">ROUND(I188*H188,2)</f>
        <v>0</v>
      </c>
      <c r="BL188" s="3" t="s">
        <v>78</v>
      </c>
      <c r="BM188" s="135" t="s">
        <v>204</v>
      </c>
    </row>
    <row r="189" s="16" customFormat="true" ht="12.8" hidden="false" customHeight="false" outlineLevel="0" collapsed="false">
      <c r="A189" s="12"/>
      <c r="B189" s="62"/>
      <c r="C189" s="64"/>
      <c r="D189" s="137" t="s">
        <v>79</v>
      </c>
      <c r="E189" s="64"/>
      <c r="F189" s="138" t="s">
        <v>203</v>
      </c>
      <c r="G189" s="64"/>
      <c r="H189" s="64"/>
      <c r="I189" s="139"/>
      <c r="J189" s="64"/>
      <c r="K189" s="64"/>
      <c r="L189" s="13"/>
      <c r="M189" s="140"/>
      <c r="N189" s="141"/>
      <c r="O189" s="132"/>
      <c r="P189" s="132"/>
      <c r="Q189" s="132"/>
      <c r="R189" s="132"/>
      <c r="S189" s="132"/>
      <c r="T189" s="142"/>
      <c r="U189" s="12"/>
      <c r="V189" s="12"/>
      <c r="W189" s="12"/>
      <c r="X189" s="12"/>
      <c r="Y189" s="12"/>
      <c r="Z189" s="12"/>
      <c r="AA189" s="12"/>
      <c r="AB189" s="12"/>
      <c r="AC189" s="12"/>
      <c r="AD189" s="12"/>
      <c r="AE189" s="12"/>
      <c r="AT189" s="3" t="s">
        <v>79</v>
      </c>
      <c r="AU189" s="3" t="s">
        <v>69</v>
      </c>
    </row>
    <row r="190" s="16" customFormat="true" ht="21.75" hidden="false" customHeight="true" outlineLevel="0" collapsed="false">
      <c r="A190" s="12"/>
      <c r="B190" s="62"/>
      <c r="C190" s="143" t="s">
        <v>144</v>
      </c>
      <c r="D190" s="143" t="s">
        <v>81</v>
      </c>
      <c r="E190" s="144" t="s">
        <v>205</v>
      </c>
      <c r="F190" s="145" t="s">
        <v>206</v>
      </c>
      <c r="G190" s="146" t="s">
        <v>75</v>
      </c>
      <c r="H190" s="147" t="n">
        <v>160</v>
      </c>
      <c r="I190" s="127"/>
      <c r="J190" s="148" t="n">
        <f aca="false">ROUND(I190*H190,2)</f>
        <v>0</v>
      </c>
      <c r="K190" s="145" t="s">
        <v>76</v>
      </c>
      <c r="L190" s="13"/>
      <c r="M190" s="149"/>
      <c r="N190" s="150" t="s">
        <v>29</v>
      </c>
      <c r="O190" s="132"/>
      <c r="P190" s="133" t="n">
        <f aca="false">O190*H190</f>
        <v>0</v>
      </c>
      <c r="Q190" s="133" t="n">
        <v>0</v>
      </c>
      <c r="R190" s="133" t="n">
        <f aca="false">Q190*H190</f>
        <v>0</v>
      </c>
      <c r="S190" s="133" t="n">
        <v>0</v>
      </c>
      <c r="T190" s="134" t="n">
        <f aca="false">S190*H190</f>
        <v>0</v>
      </c>
      <c r="U190" s="12"/>
      <c r="V190" s="12"/>
      <c r="W190" s="12"/>
      <c r="X190" s="12"/>
      <c r="Y190" s="12"/>
      <c r="Z190" s="12"/>
      <c r="AA190" s="12"/>
      <c r="AB190" s="12"/>
      <c r="AC190" s="12"/>
      <c r="AD190" s="12"/>
      <c r="AE190" s="12"/>
      <c r="AR190" s="135" t="s">
        <v>78</v>
      </c>
      <c r="AT190" s="135" t="s">
        <v>81</v>
      </c>
      <c r="AU190" s="135" t="s">
        <v>69</v>
      </c>
      <c r="AY190" s="3" t="s">
        <v>71</v>
      </c>
      <c r="BE190" s="136" t="n">
        <f aca="false">IF(N190="základní",J190,0)</f>
        <v>0</v>
      </c>
      <c r="BF190" s="136" t="n">
        <f aca="false">IF(N190="snížená",J190,0)</f>
        <v>0</v>
      </c>
      <c r="BG190" s="136" t="n">
        <f aca="false">IF(N190="zákl. přenesená",J190,0)</f>
        <v>0</v>
      </c>
      <c r="BH190" s="136" t="n">
        <f aca="false">IF(N190="sníž. přenesená",J190,0)</f>
        <v>0</v>
      </c>
      <c r="BI190" s="136" t="n">
        <f aca="false">IF(N190="nulová",J190,0)</f>
        <v>0</v>
      </c>
      <c r="BJ190" s="3" t="s">
        <v>69</v>
      </c>
      <c r="BK190" s="136" t="n">
        <f aca="false">ROUND(I190*H190,2)</f>
        <v>0</v>
      </c>
      <c r="BL190" s="3" t="s">
        <v>78</v>
      </c>
      <c r="BM190" s="135" t="s">
        <v>207</v>
      </c>
    </row>
    <row r="191" s="16" customFormat="true" ht="12.8" hidden="false" customHeight="false" outlineLevel="0" collapsed="false">
      <c r="A191" s="12"/>
      <c r="B191" s="62"/>
      <c r="C191" s="64"/>
      <c r="D191" s="137" t="s">
        <v>79</v>
      </c>
      <c r="E191" s="64"/>
      <c r="F191" s="138" t="s">
        <v>206</v>
      </c>
      <c r="G191" s="64"/>
      <c r="H191" s="64"/>
      <c r="I191" s="139"/>
      <c r="J191" s="64"/>
      <c r="K191" s="64"/>
      <c r="L191" s="13"/>
      <c r="M191" s="140"/>
      <c r="N191" s="141"/>
      <c r="O191" s="132"/>
      <c r="P191" s="132"/>
      <c r="Q191" s="132"/>
      <c r="R191" s="132"/>
      <c r="S191" s="132"/>
      <c r="T191" s="142"/>
      <c r="U191" s="12"/>
      <c r="V191" s="12"/>
      <c r="W191" s="12"/>
      <c r="X191" s="12"/>
      <c r="Y191" s="12"/>
      <c r="Z191" s="12"/>
      <c r="AA191" s="12"/>
      <c r="AB191" s="12"/>
      <c r="AC191" s="12"/>
      <c r="AD191" s="12"/>
      <c r="AE191" s="12"/>
      <c r="AT191" s="3" t="s">
        <v>79</v>
      </c>
      <c r="AU191" s="3" t="s">
        <v>69</v>
      </c>
    </row>
    <row r="192" s="16" customFormat="true" ht="44.25" hidden="false" customHeight="true" outlineLevel="0" collapsed="false">
      <c r="A192" s="12"/>
      <c r="B192" s="62"/>
      <c r="C192" s="122" t="s">
        <v>208</v>
      </c>
      <c r="D192" s="122" t="s">
        <v>72</v>
      </c>
      <c r="E192" s="123" t="s">
        <v>209</v>
      </c>
      <c r="F192" s="124" t="s">
        <v>210</v>
      </c>
      <c r="G192" s="125" t="s">
        <v>162</v>
      </c>
      <c r="H192" s="126" t="n">
        <v>1</v>
      </c>
      <c r="I192" s="127"/>
      <c r="J192" s="128" t="n">
        <f aca="false">ROUND(I192*H192,2)</f>
        <v>0</v>
      </c>
      <c r="K192" s="124" t="s">
        <v>76</v>
      </c>
      <c r="L192" s="129"/>
      <c r="M192" s="130"/>
      <c r="N192" s="131" t="s">
        <v>29</v>
      </c>
      <c r="O192" s="132"/>
      <c r="P192" s="133" t="n">
        <f aca="false">O192*H192</f>
        <v>0</v>
      </c>
      <c r="Q192" s="133" t="n">
        <v>0</v>
      </c>
      <c r="R192" s="133" t="n">
        <f aca="false">Q192*H192</f>
        <v>0</v>
      </c>
      <c r="S192" s="133" t="n">
        <v>0</v>
      </c>
      <c r="T192" s="134" t="n">
        <f aca="false">S192*H192</f>
        <v>0</v>
      </c>
      <c r="U192" s="12"/>
      <c r="V192" s="12"/>
      <c r="W192" s="12"/>
      <c r="X192" s="12"/>
      <c r="Y192" s="12"/>
      <c r="Z192" s="12"/>
      <c r="AA192" s="12"/>
      <c r="AB192" s="12"/>
      <c r="AC192" s="12"/>
      <c r="AD192" s="12"/>
      <c r="AE192" s="12"/>
      <c r="AR192" s="135" t="s">
        <v>77</v>
      </c>
      <c r="AT192" s="135" t="s">
        <v>72</v>
      </c>
      <c r="AU192" s="135" t="s">
        <v>69</v>
      </c>
      <c r="AY192" s="3" t="s">
        <v>71</v>
      </c>
      <c r="BE192" s="136" t="n">
        <f aca="false">IF(N192="základní",J192,0)</f>
        <v>0</v>
      </c>
      <c r="BF192" s="136" t="n">
        <f aca="false">IF(N192="snížená",J192,0)</f>
        <v>0</v>
      </c>
      <c r="BG192" s="136" t="n">
        <f aca="false">IF(N192="zákl. přenesená",J192,0)</f>
        <v>0</v>
      </c>
      <c r="BH192" s="136" t="n">
        <f aca="false">IF(N192="sníž. přenesená",J192,0)</f>
        <v>0</v>
      </c>
      <c r="BI192" s="136" t="n">
        <f aca="false">IF(N192="nulová",J192,0)</f>
        <v>0</v>
      </c>
      <c r="BJ192" s="3" t="s">
        <v>69</v>
      </c>
      <c r="BK192" s="136" t="n">
        <f aca="false">ROUND(I192*H192,2)</f>
        <v>0</v>
      </c>
      <c r="BL192" s="3" t="s">
        <v>78</v>
      </c>
      <c r="BM192" s="135" t="s">
        <v>211</v>
      </c>
    </row>
    <row r="193" s="16" customFormat="true" ht="25.35" hidden="false" customHeight="false" outlineLevel="0" collapsed="false">
      <c r="A193" s="12"/>
      <c r="B193" s="62"/>
      <c r="C193" s="64"/>
      <c r="D193" s="137" t="s">
        <v>79</v>
      </c>
      <c r="E193" s="64"/>
      <c r="F193" s="138" t="s">
        <v>210</v>
      </c>
      <c r="G193" s="64"/>
      <c r="H193" s="64"/>
      <c r="I193" s="139"/>
      <c r="J193" s="64"/>
      <c r="K193" s="64"/>
      <c r="L193" s="13"/>
      <c r="M193" s="140"/>
      <c r="N193" s="141"/>
      <c r="O193" s="132"/>
      <c r="P193" s="132"/>
      <c r="Q193" s="132"/>
      <c r="R193" s="132"/>
      <c r="S193" s="132"/>
      <c r="T193" s="142"/>
      <c r="U193" s="12"/>
      <c r="V193" s="12"/>
      <c r="W193" s="12"/>
      <c r="X193" s="12"/>
      <c r="Y193" s="12"/>
      <c r="Z193" s="12"/>
      <c r="AA193" s="12"/>
      <c r="AB193" s="12"/>
      <c r="AC193" s="12"/>
      <c r="AD193" s="12"/>
      <c r="AE193" s="12"/>
      <c r="AT193" s="3" t="s">
        <v>79</v>
      </c>
      <c r="AU193" s="3" t="s">
        <v>69</v>
      </c>
    </row>
    <row r="194" s="16" customFormat="true" ht="44.25" hidden="false" customHeight="true" outlineLevel="0" collapsed="false">
      <c r="A194" s="12"/>
      <c r="B194" s="62"/>
      <c r="C194" s="143" t="s">
        <v>148</v>
      </c>
      <c r="D194" s="143" t="s">
        <v>81</v>
      </c>
      <c r="E194" s="144" t="s">
        <v>212</v>
      </c>
      <c r="F194" s="145" t="s">
        <v>213</v>
      </c>
      <c r="G194" s="146" t="s">
        <v>162</v>
      </c>
      <c r="H194" s="147" t="n">
        <v>1</v>
      </c>
      <c r="I194" s="127"/>
      <c r="J194" s="148" t="n">
        <f aca="false">ROUND(I194*H194,2)</f>
        <v>0</v>
      </c>
      <c r="K194" s="145" t="s">
        <v>76</v>
      </c>
      <c r="L194" s="13"/>
      <c r="M194" s="149"/>
      <c r="N194" s="150" t="s">
        <v>29</v>
      </c>
      <c r="O194" s="132"/>
      <c r="P194" s="133" t="n">
        <f aca="false">O194*H194</f>
        <v>0</v>
      </c>
      <c r="Q194" s="133" t="n">
        <v>0</v>
      </c>
      <c r="R194" s="133" t="n">
        <f aca="false">Q194*H194</f>
        <v>0</v>
      </c>
      <c r="S194" s="133" t="n">
        <v>0</v>
      </c>
      <c r="T194" s="134" t="n">
        <f aca="false">S194*H194</f>
        <v>0</v>
      </c>
      <c r="U194" s="12"/>
      <c r="V194" s="12"/>
      <c r="W194" s="12"/>
      <c r="X194" s="12"/>
      <c r="Y194" s="12"/>
      <c r="Z194" s="12"/>
      <c r="AA194" s="12"/>
      <c r="AB194" s="12"/>
      <c r="AC194" s="12"/>
      <c r="AD194" s="12"/>
      <c r="AE194" s="12"/>
      <c r="AR194" s="135" t="s">
        <v>78</v>
      </c>
      <c r="AT194" s="135" t="s">
        <v>81</v>
      </c>
      <c r="AU194" s="135" t="s">
        <v>69</v>
      </c>
      <c r="AY194" s="3" t="s">
        <v>71</v>
      </c>
      <c r="BE194" s="136" t="n">
        <f aca="false">IF(N194="základní",J194,0)</f>
        <v>0</v>
      </c>
      <c r="BF194" s="136" t="n">
        <f aca="false">IF(N194="snížená",J194,0)</f>
        <v>0</v>
      </c>
      <c r="BG194" s="136" t="n">
        <f aca="false">IF(N194="zákl. přenesená",J194,0)</f>
        <v>0</v>
      </c>
      <c r="BH194" s="136" t="n">
        <f aca="false">IF(N194="sníž. přenesená",J194,0)</f>
        <v>0</v>
      </c>
      <c r="BI194" s="136" t="n">
        <f aca="false">IF(N194="nulová",J194,0)</f>
        <v>0</v>
      </c>
      <c r="BJ194" s="3" t="s">
        <v>69</v>
      </c>
      <c r="BK194" s="136" t="n">
        <f aca="false">ROUND(I194*H194,2)</f>
        <v>0</v>
      </c>
      <c r="BL194" s="3" t="s">
        <v>78</v>
      </c>
      <c r="BM194" s="135" t="s">
        <v>214</v>
      </c>
    </row>
    <row r="195" s="16" customFormat="true" ht="25.35" hidden="false" customHeight="false" outlineLevel="0" collapsed="false">
      <c r="A195" s="12"/>
      <c r="B195" s="62"/>
      <c r="C195" s="64"/>
      <c r="D195" s="137" t="s">
        <v>79</v>
      </c>
      <c r="E195" s="64"/>
      <c r="F195" s="138" t="s">
        <v>213</v>
      </c>
      <c r="G195" s="64"/>
      <c r="H195" s="64"/>
      <c r="I195" s="139"/>
      <c r="J195" s="64"/>
      <c r="K195" s="64"/>
      <c r="L195" s="13"/>
      <c r="M195" s="140"/>
      <c r="N195" s="141"/>
      <c r="O195" s="132"/>
      <c r="P195" s="132"/>
      <c r="Q195" s="132"/>
      <c r="R195" s="132"/>
      <c r="S195" s="132"/>
      <c r="T195" s="142"/>
      <c r="U195" s="12"/>
      <c r="V195" s="12"/>
      <c r="W195" s="12"/>
      <c r="X195" s="12"/>
      <c r="Y195" s="12"/>
      <c r="Z195" s="12"/>
      <c r="AA195" s="12"/>
      <c r="AB195" s="12"/>
      <c r="AC195" s="12"/>
      <c r="AD195" s="12"/>
      <c r="AE195" s="12"/>
      <c r="AT195" s="3" t="s">
        <v>79</v>
      </c>
      <c r="AU195" s="3" t="s">
        <v>69</v>
      </c>
    </row>
    <row r="196" s="16" customFormat="true" ht="33" hidden="false" customHeight="true" outlineLevel="0" collapsed="false">
      <c r="A196" s="12"/>
      <c r="B196" s="62"/>
      <c r="C196" s="122" t="s">
        <v>215</v>
      </c>
      <c r="D196" s="122" t="s">
        <v>72</v>
      </c>
      <c r="E196" s="123" t="s">
        <v>216</v>
      </c>
      <c r="F196" s="124" t="s">
        <v>217</v>
      </c>
      <c r="G196" s="125" t="s">
        <v>162</v>
      </c>
      <c r="H196" s="126" t="n">
        <v>1</v>
      </c>
      <c r="I196" s="127"/>
      <c r="J196" s="128" t="n">
        <f aca="false">ROUND(I196*H196,2)</f>
        <v>0</v>
      </c>
      <c r="K196" s="124" t="s">
        <v>76</v>
      </c>
      <c r="L196" s="129"/>
      <c r="M196" s="130"/>
      <c r="N196" s="131" t="s">
        <v>29</v>
      </c>
      <c r="O196" s="132"/>
      <c r="P196" s="133" t="n">
        <f aca="false">O196*H196</f>
        <v>0</v>
      </c>
      <c r="Q196" s="133" t="n">
        <v>0</v>
      </c>
      <c r="R196" s="133" t="n">
        <f aca="false">Q196*H196</f>
        <v>0</v>
      </c>
      <c r="S196" s="133" t="n">
        <v>0</v>
      </c>
      <c r="T196" s="134" t="n">
        <f aca="false">S196*H196</f>
        <v>0</v>
      </c>
      <c r="U196" s="12"/>
      <c r="V196" s="12"/>
      <c r="W196" s="12"/>
      <c r="X196" s="12"/>
      <c r="Y196" s="12"/>
      <c r="Z196" s="12"/>
      <c r="AA196" s="12"/>
      <c r="AB196" s="12"/>
      <c r="AC196" s="12"/>
      <c r="AD196" s="12"/>
      <c r="AE196" s="12"/>
      <c r="AR196" s="135" t="s">
        <v>77</v>
      </c>
      <c r="AT196" s="135" t="s">
        <v>72</v>
      </c>
      <c r="AU196" s="135" t="s">
        <v>69</v>
      </c>
      <c r="AY196" s="3" t="s">
        <v>71</v>
      </c>
      <c r="BE196" s="136" t="n">
        <f aca="false">IF(N196="základní",J196,0)</f>
        <v>0</v>
      </c>
      <c r="BF196" s="136" t="n">
        <f aca="false">IF(N196="snížená",J196,0)</f>
        <v>0</v>
      </c>
      <c r="BG196" s="136" t="n">
        <f aca="false">IF(N196="zákl. přenesená",J196,0)</f>
        <v>0</v>
      </c>
      <c r="BH196" s="136" t="n">
        <f aca="false">IF(N196="sníž. přenesená",J196,0)</f>
        <v>0</v>
      </c>
      <c r="BI196" s="136" t="n">
        <f aca="false">IF(N196="nulová",J196,0)</f>
        <v>0</v>
      </c>
      <c r="BJ196" s="3" t="s">
        <v>69</v>
      </c>
      <c r="BK196" s="136" t="n">
        <f aca="false">ROUND(I196*H196,2)</f>
        <v>0</v>
      </c>
      <c r="BL196" s="3" t="s">
        <v>78</v>
      </c>
      <c r="BM196" s="135" t="s">
        <v>218</v>
      </c>
    </row>
    <row r="197" s="16" customFormat="true" ht="17.9" hidden="false" customHeight="false" outlineLevel="0" collapsed="false">
      <c r="A197" s="12"/>
      <c r="B197" s="62"/>
      <c r="C197" s="64"/>
      <c r="D197" s="137" t="s">
        <v>79</v>
      </c>
      <c r="E197" s="64"/>
      <c r="F197" s="138" t="s">
        <v>217</v>
      </c>
      <c r="G197" s="64"/>
      <c r="H197" s="64"/>
      <c r="I197" s="139"/>
      <c r="J197" s="64"/>
      <c r="K197" s="64"/>
      <c r="L197" s="13"/>
      <c r="M197" s="140"/>
      <c r="N197" s="141"/>
      <c r="O197" s="132"/>
      <c r="P197" s="132"/>
      <c r="Q197" s="132"/>
      <c r="R197" s="132"/>
      <c r="S197" s="132"/>
      <c r="T197" s="142"/>
      <c r="U197" s="12"/>
      <c r="V197" s="12"/>
      <c r="W197" s="12"/>
      <c r="X197" s="12"/>
      <c r="Y197" s="12"/>
      <c r="Z197" s="12"/>
      <c r="AA197" s="12"/>
      <c r="AB197" s="12"/>
      <c r="AC197" s="12"/>
      <c r="AD197" s="12"/>
      <c r="AE197" s="12"/>
      <c r="AT197" s="3" t="s">
        <v>79</v>
      </c>
      <c r="AU197" s="3" t="s">
        <v>69</v>
      </c>
    </row>
    <row r="198" s="16" customFormat="true" ht="21.75" hidden="false" customHeight="true" outlineLevel="0" collapsed="false">
      <c r="A198" s="12"/>
      <c r="B198" s="62"/>
      <c r="C198" s="143" t="s">
        <v>151</v>
      </c>
      <c r="D198" s="143" t="s">
        <v>81</v>
      </c>
      <c r="E198" s="144" t="s">
        <v>219</v>
      </c>
      <c r="F198" s="145" t="s">
        <v>206</v>
      </c>
      <c r="G198" s="146" t="s">
        <v>162</v>
      </c>
      <c r="H198" s="147" t="n">
        <v>1</v>
      </c>
      <c r="I198" s="127"/>
      <c r="J198" s="148" t="n">
        <f aca="false">ROUND(I198*H198,2)</f>
        <v>0</v>
      </c>
      <c r="K198" s="145" t="s">
        <v>76</v>
      </c>
      <c r="L198" s="13"/>
      <c r="M198" s="149"/>
      <c r="N198" s="150" t="s">
        <v>29</v>
      </c>
      <c r="O198" s="132"/>
      <c r="P198" s="133" t="n">
        <f aca="false">O198*H198</f>
        <v>0</v>
      </c>
      <c r="Q198" s="133" t="n">
        <v>0</v>
      </c>
      <c r="R198" s="133" t="n">
        <f aca="false">Q198*H198</f>
        <v>0</v>
      </c>
      <c r="S198" s="133" t="n">
        <v>0</v>
      </c>
      <c r="T198" s="134" t="n">
        <f aca="false">S198*H198</f>
        <v>0</v>
      </c>
      <c r="U198" s="12"/>
      <c r="V198" s="12"/>
      <c r="W198" s="12"/>
      <c r="X198" s="12"/>
      <c r="Y198" s="12"/>
      <c r="Z198" s="12"/>
      <c r="AA198" s="12"/>
      <c r="AB198" s="12"/>
      <c r="AC198" s="12"/>
      <c r="AD198" s="12"/>
      <c r="AE198" s="12"/>
      <c r="AR198" s="135" t="s">
        <v>78</v>
      </c>
      <c r="AT198" s="135" t="s">
        <v>81</v>
      </c>
      <c r="AU198" s="135" t="s">
        <v>69</v>
      </c>
      <c r="AY198" s="3" t="s">
        <v>71</v>
      </c>
      <c r="BE198" s="136" t="n">
        <f aca="false">IF(N198="základní",J198,0)</f>
        <v>0</v>
      </c>
      <c r="BF198" s="136" t="n">
        <f aca="false">IF(N198="snížená",J198,0)</f>
        <v>0</v>
      </c>
      <c r="BG198" s="136" t="n">
        <f aca="false">IF(N198="zákl. přenesená",J198,0)</f>
        <v>0</v>
      </c>
      <c r="BH198" s="136" t="n">
        <f aca="false">IF(N198="sníž. přenesená",J198,0)</f>
        <v>0</v>
      </c>
      <c r="BI198" s="136" t="n">
        <f aca="false">IF(N198="nulová",J198,0)</f>
        <v>0</v>
      </c>
      <c r="BJ198" s="3" t="s">
        <v>69</v>
      </c>
      <c r="BK198" s="136" t="n">
        <f aca="false">ROUND(I198*H198,2)</f>
        <v>0</v>
      </c>
      <c r="BL198" s="3" t="s">
        <v>78</v>
      </c>
      <c r="BM198" s="135" t="s">
        <v>220</v>
      </c>
    </row>
    <row r="199" s="16" customFormat="true" ht="12.8" hidden="false" customHeight="false" outlineLevel="0" collapsed="false">
      <c r="A199" s="12"/>
      <c r="B199" s="62"/>
      <c r="C199" s="64"/>
      <c r="D199" s="137" t="s">
        <v>79</v>
      </c>
      <c r="E199" s="64"/>
      <c r="F199" s="138" t="s">
        <v>206</v>
      </c>
      <c r="G199" s="64"/>
      <c r="H199" s="64"/>
      <c r="I199" s="139"/>
      <c r="J199" s="64"/>
      <c r="K199" s="64"/>
      <c r="L199" s="13"/>
      <c r="M199" s="140"/>
      <c r="N199" s="141"/>
      <c r="O199" s="132"/>
      <c r="P199" s="132"/>
      <c r="Q199" s="132"/>
      <c r="R199" s="132"/>
      <c r="S199" s="132"/>
      <c r="T199" s="142"/>
      <c r="U199" s="12"/>
      <c r="V199" s="12"/>
      <c r="W199" s="12"/>
      <c r="X199" s="12"/>
      <c r="Y199" s="12"/>
      <c r="Z199" s="12"/>
      <c r="AA199" s="12"/>
      <c r="AB199" s="12"/>
      <c r="AC199" s="12"/>
      <c r="AD199" s="12"/>
      <c r="AE199" s="12"/>
      <c r="AT199" s="3" t="s">
        <v>79</v>
      </c>
      <c r="AU199" s="3" t="s">
        <v>69</v>
      </c>
    </row>
    <row r="200" s="16" customFormat="true" ht="44.25" hidden="false" customHeight="true" outlineLevel="0" collapsed="false">
      <c r="A200" s="12"/>
      <c r="B200" s="62"/>
      <c r="C200" s="122" t="s">
        <v>221</v>
      </c>
      <c r="D200" s="122" t="s">
        <v>72</v>
      </c>
      <c r="E200" s="123" t="s">
        <v>222</v>
      </c>
      <c r="F200" s="124" t="s">
        <v>223</v>
      </c>
      <c r="G200" s="125" t="s">
        <v>162</v>
      </c>
      <c r="H200" s="126" t="n">
        <v>1</v>
      </c>
      <c r="I200" s="127"/>
      <c r="J200" s="128" t="n">
        <f aca="false">ROUND(I200*H200,2)</f>
        <v>0</v>
      </c>
      <c r="K200" s="124" t="s">
        <v>76</v>
      </c>
      <c r="L200" s="129"/>
      <c r="M200" s="130"/>
      <c r="N200" s="131" t="s">
        <v>29</v>
      </c>
      <c r="O200" s="132"/>
      <c r="P200" s="133" t="n">
        <f aca="false">O200*H200</f>
        <v>0</v>
      </c>
      <c r="Q200" s="133" t="n">
        <v>0</v>
      </c>
      <c r="R200" s="133" t="n">
        <f aca="false">Q200*H200</f>
        <v>0</v>
      </c>
      <c r="S200" s="133" t="n">
        <v>0</v>
      </c>
      <c r="T200" s="134" t="n">
        <f aca="false">S200*H200</f>
        <v>0</v>
      </c>
      <c r="U200" s="12"/>
      <c r="V200" s="12"/>
      <c r="W200" s="12"/>
      <c r="X200" s="12"/>
      <c r="Y200" s="12"/>
      <c r="Z200" s="12"/>
      <c r="AA200" s="12"/>
      <c r="AB200" s="12"/>
      <c r="AC200" s="12"/>
      <c r="AD200" s="12"/>
      <c r="AE200" s="12"/>
      <c r="AR200" s="135" t="s">
        <v>77</v>
      </c>
      <c r="AT200" s="135" t="s">
        <v>72</v>
      </c>
      <c r="AU200" s="135" t="s">
        <v>69</v>
      </c>
      <c r="AY200" s="3" t="s">
        <v>71</v>
      </c>
      <c r="BE200" s="136" t="n">
        <f aca="false">IF(N200="základní",J200,0)</f>
        <v>0</v>
      </c>
      <c r="BF200" s="136" t="n">
        <f aca="false">IF(N200="snížená",J200,0)</f>
        <v>0</v>
      </c>
      <c r="BG200" s="136" t="n">
        <f aca="false">IF(N200="zákl. přenesená",J200,0)</f>
        <v>0</v>
      </c>
      <c r="BH200" s="136" t="n">
        <f aca="false">IF(N200="sníž. přenesená",J200,0)</f>
        <v>0</v>
      </c>
      <c r="BI200" s="136" t="n">
        <f aca="false">IF(N200="nulová",J200,0)</f>
        <v>0</v>
      </c>
      <c r="BJ200" s="3" t="s">
        <v>69</v>
      </c>
      <c r="BK200" s="136" t="n">
        <f aca="false">ROUND(I200*H200,2)</f>
        <v>0</v>
      </c>
      <c r="BL200" s="3" t="s">
        <v>78</v>
      </c>
      <c r="BM200" s="135" t="s">
        <v>224</v>
      </c>
    </row>
    <row r="201" s="16" customFormat="true" ht="25.35" hidden="false" customHeight="false" outlineLevel="0" collapsed="false">
      <c r="A201" s="12"/>
      <c r="B201" s="62"/>
      <c r="C201" s="64"/>
      <c r="D201" s="137" t="s">
        <v>79</v>
      </c>
      <c r="E201" s="64"/>
      <c r="F201" s="138" t="s">
        <v>223</v>
      </c>
      <c r="G201" s="64"/>
      <c r="H201" s="64"/>
      <c r="I201" s="139"/>
      <c r="J201" s="64"/>
      <c r="K201" s="64"/>
      <c r="L201" s="13"/>
      <c r="M201" s="140"/>
      <c r="N201" s="141"/>
      <c r="O201" s="132"/>
      <c r="P201" s="132"/>
      <c r="Q201" s="132"/>
      <c r="R201" s="132"/>
      <c r="S201" s="132"/>
      <c r="T201" s="142"/>
      <c r="U201" s="12"/>
      <c r="V201" s="12"/>
      <c r="W201" s="12"/>
      <c r="X201" s="12"/>
      <c r="Y201" s="12"/>
      <c r="Z201" s="12"/>
      <c r="AA201" s="12"/>
      <c r="AB201" s="12"/>
      <c r="AC201" s="12"/>
      <c r="AD201" s="12"/>
      <c r="AE201" s="12"/>
      <c r="AT201" s="3" t="s">
        <v>79</v>
      </c>
      <c r="AU201" s="3" t="s">
        <v>69</v>
      </c>
    </row>
    <row r="202" s="16" customFormat="true" ht="21.75" hidden="false" customHeight="true" outlineLevel="0" collapsed="false">
      <c r="A202" s="12"/>
      <c r="B202" s="62"/>
      <c r="C202" s="143" t="s">
        <v>155</v>
      </c>
      <c r="D202" s="143" t="s">
        <v>81</v>
      </c>
      <c r="E202" s="144" t="s">
        <v>225</v>
      </c>
      <c r="F202" s="145" t="s">
        <v>226</v>
      </c>
      <c r="G202" s="146" t="s">
        <v>162</v>
      </c>
      <c r="H202" s="147" t="n">
        <v>1</v>
      </c>
      <c r="I202" s="127"/>
      <c r="J202" s="148" t="n">
        <f aca="false">ROUND(I202*H202,2)</f>
        <v>0</v>
      </c>
      <c r="K202" s="145" t="s">
        <v>76</v>
      </c>
      <c r="L202" s="13"/>
      <c r="M202" s="149"/>
      <c r="N202" s="150" t="s">
        <v>29</v>
      </c>
      <c r="O202" s="132"/>
      <c r="P202" s="133" t="n">
        <f aca="false">O202*H202</f>
        <v>0</v>
      </c>
      <c r="Q202" s="133" t="n">
        <v>0</v>
      </c>
      <c r="R202" s="133" t="n">
        <f aca="false">Q202*H202</f>
        <v>0</v>
      </c>
      <c r="S202" s="133" t="n">
        <v>0</v>
      </c>
      <c r="T202" s="134" t="n">
        <f aca="false">S202*H202</f>
        <v>0</v>
      </c>
      <c r="U202" s="12"/>
      <c r="V202" s="12"/>
      <c r="W202" s="12"/>
      <c r="X202" s="12"/>
      <c r="Y202" s="12"/>
      <c r="Z202" s="12"/>
      <c r="AA202" s="12"/>
      <c r="AB202" s="12"/>
      <c r="AC202" s="12"/>
      <c r="AD202" s="12"/>
      <c r="AE202" s="12"/>
      <c r="AR202" s="135" t="s">
        <v>78</v>
      </c>
      <c r="AT202" s="135" t="s">
        <v>81</v>
      </c>
      <c r="AU202" s="135" t="s">
        <v>69</v>
      </c>
      <c r="AY202" s="3" t="s">
        <v>71</v>
      </c>
      <c r="BE202" s="136" t="n">
        <f aca="false">IF(N202="základní",J202,0)</f>
        <v>0</v>
      </c>
      <c r="BF202" s="136" t="n">
        <f aca="false">IF(N202="snížená",J202,0)</f>
        <v>0</v>
      </c>
      <c r="BG202" s="136" t="n">
        <f aca="false">IF(N202="zákl. přenesená",J202,0)</f>
        <v>0</v>
      </c>
      <c r="BH202" s="136" t="n">
        <f aca="false">IF(N202="sníž. přenesená",J202,0)</f>
        <v>0</v>
      </c>
      <c r="BI202" s="136" t="n">
        <f aca="false">IF(N202="nulová",J202,0)</f>
        <v>0</v>
      </c>
      <c r="BJ202" s="3" t="s">
        <v>69</v>
      </c>
      <c r="BK202" s="136" t="n">
        <f aca="false">ROUND(I202*H202,2)</f>
        <v>0</v>
      </c>
      <c r="BL202" s="3" t="s">
        <v>78</v>
      </c>
      <c r="BM202" s="135" t="s">
        <v>227</v>
      </c>
    </row>
    <row r="203" s="16" customFormat="true" ht="12.8" hidden="false" customHeight="false" outlineLevel="0" collapsed="false">
      <c r="A203" s="12"/>
      <c r="B203" s="62"/>
      <c r="C203" s="64"/>
      <c r="D203" s="137" t="s">
        <v>79</v>
      </c>
      <c r="E203" s="64"/>
      <c r="F203" s="138" t="s">
        <v>226</v>
      </c>
      <c r="G203" s="64"/>
      <c r="H203" s="64"/>
      <c r="I203" s="139"/>
      <c r="J203" s="64"/>
      <c r="K203" s="64"/>
      <c r="L203" s="13"/>
      <c r="M203" s="140"/>
      <c r="N203" s="141"/>
      <c r="O203" s="132"/>
      <c r="P203" s="132"/>
      <c r="Q203" s="132"/>
      <c r="R203" s="132"/>
      <c r="S203" s="132"/>
      <c r="T203" s="142"/>
      <c r="U203" s="12"/>
      <c r="V203" s="12"/>
      <c r="W203" s="12"/>
      <c r="X203" s="12"/>
      <c r="Y203" s="12"/>
      <c r="Z203" s="12"/>
      <c r="AA203" s="12"/>
      <c r="AB203" s="12"/>
      <c r="AC203" s="12"/>
      <c r="AD203" s="12"/>
      <c r="AE203" s="12"/>
      <c r="AT203" s="3" t="s">
        <v>79</v>
      </c>
      <c r="AU203" s="3" t="s">
        <v>69</v>
      </c>
    </row>
    <row r="204" s="16" customFormat="true" ht="21.75" hidden="false" customHeight="true" outlineLevel="0" collapsed="false">
      <c r="A204" s="12"/>
      <c r="B204" s="62"/>
      <c r="C204" s="122" t="s">
        <v>228</v>
      </c>
      <c r="D204" s="122" t="s">
        <v>72</v>
      </c>
      <c r="E204" s="123" t="s">
        <v>229</v>
      </c>
      <c r="F204" s="124" t="s">
        <v>230</v>
      </c>
      <c r="G204" s="125" t="s">
        <v>96</v>
      </c>
      <c r="H204" s="126" t="n">
        <v>1</v>
      </c>
      <c r="I204" s="127"/>
      <c r="J204" s="128" t="n">
        <f aca="false">ROUND(I204*H204,2)</f>
        <v>0</v>
      </c>
      <c r="K204" s="124" t="s">
        <v>76</v>
      </c>
      <c r="L204" s="129"/>
      <c r="M204" s="130"/>
      <c r="N204" s="131" t="s">
        <v>29</v>
      </c>
      <c r="O204" s="132"/>
      <c r="P204" s="133" t="n">
        <f aca="false">O204*H204</f>
        <v>0</v>
      </c>
      <c r="Q204" s="133" t="n">
        <v>0</v>
      </c>
      <c r="R204" s="133" t="n">
        <f aca="false">Q204*H204</f>
        <v>0</v>
      </c>
      <c r="S204" s="133" t="n">
        <v>0</v>
      </c>
      <c r="T204" s="134" t="n">
        <f aca="false">S204*H204</f>
        <v>0</v>
      </c>
      <c r="U204" s="12"/>
      <c r="V204" s="12"/>
      <c r="W204" s="12"/>
      <c r="X204" s="12"/>
      <c r="Y204" s="12"/>
      <c r="Z204" s="12"/>
      <c r="AA204" s="12"/>
      <c r="AB204" s="12"/>
      <c r="AC204" s="12"/>
      <c r="AD204" s="12"/>
      <c r="AE204" s="12"/>
      <c r="AR204" s="135" t="s">
        <v>77</v>
      </c>
      <c r="AT204" s="135" t="s">
        <v>72</v>
      </c>
      <c r="AU204" s="135" t="s">
        <v>69</v>
      </c>
      <c r="AY204" s="3" t="s">
        <v>71</v>
      </c>
      <c r="BE204" s="136" t="n">
        <f aca="false">IF(N204="základní",J204,0)</f>
        <v>0</v>
      </c>
      <c r="BF204" s="136" t="n">
        <f aca="false">IF(N204="snížená",J204,0)</f>
        <v>0</v>
      </c>
      <c r="BG204" s="136" t="n">
        <f aca="false">IF(N204="zákl. přenesená",J204,0)</f>
        <v>0</v>
      </c>
      <c r="BH204" s="136" t="n">
        <f aca="false">IF(N204="sníž. přenesená",J204,0)</f>
        <v>0</v>
      </c>
      <c r="BI204" s="136" t="n">
        <f aca="false">IF(N204="nulová",J204,0)</f>
        <v>0</v>
      </c>
      <c r="BJ204" s="3" t="s">
        <v>69</v>
      </c>
      <c r="BK204" s="136" t="n">
        <f aca="false">ROUND(I204*H204,2)</f>
        <v>0</v>
      </c>
      <c r="BL204" s="3" t="s">
        <v>78</v>
      </c>
      <c r="BM204" s="135" t="s">
        <v>231</v>
      </c>
    </row>
    <row r="205" s="16" customFormat="true" ht="12.8" hidden="false" customHeight="false" outlineLevel="0" collapsed="false">
      <c r="A205" s="12"/>
      <c r="B205" s="62"/>
      <c r="C205" s="64"/>
      <c r="D205" s="137" t="s">
        <v>79</v>
      </c>
      <c r="E205" s="64"/>
      <c r="F205" s="138" t="s">
        <v>230</v>
      </c>
      <c r="G205" s="64"/>
      <c r="H205" s="64"/>
      <c r="I205" s="139"/>
      <c r="J205" s="64"/>
      <c r="K205" s="64"/>
      <c r="L205" s="13"/>
      <c r="M205" s="140"/>
      <c r="N205" s="141"/>
      <c r="O205" s="132"/>
      <c r="P205" s="132"/>
      <c r="Q205" s="132"/>
      <c r="R205" s="132"/>
      <c r="S205" s="132"/>
      <c r="T205" s="142"/>
      <c r="U205" s="12"/>
      <c r="V205" s="12"/>
      <c r="W205" s="12"/>
      <c r="X205" s="12"/>
      <c r="Y205" s="12"/>
      <c r="Z205" s="12"/>
      <c r="AA205" s="12"/>
      <c r="AB205" s="12"/>
      <c r="AC205" s="12"/>
      <c r="AD205" s="12"/>
      <c r="AE205" s="12"/>
      <c r="AT205" s="3" t="s">
        <v>79</v>
      </c>
      <c r="AU205" s="3" t="s">
        <v>69</v>
      </c>
    </row>
    <row r="206" s="16" customFormat="true" ht="21.75" hidden="false" customHeight="true" outlineLevel="0" collapsed="false">
      <c r="A206" s="12"/>
      <c r="B206" s="62"/>
      <c r="C206" s="143" t="s">
        <v>158</v>
      </c>
      <c r="D206" s="143" t="s">
        <v>81</v>
      </c>
      <c r="E206" s="144" t="s">
        <v>232</v>
      </c>
      <c r="F206" s="145" t="s">
        <v>233</v>
      </c>
      <c r="G206" s="146" t="s">
        <v>96</v>
      </c>
      <c r="H206" s="147" t="n">
        <v>1</v>
      </c>
      <c r="I206" s="127"/>
      <c r="J206" s="148" t="n">
        <f aca="false">ROUND(I206*H206,2)</f>
        <v>0</v>
      </c>
      <c r="K206" s="145" t="s">
        <v>76</v>
      </c>
      <c r="L206" s="13"/>
      <c r="M206" s="149"/>
      <c r="N206" s="150" t="s">
        <v>29</v>
      </c>
      <c r="O206" s="132"/>
      <c r="P206" s="133" t="n">
        <f aca="false">O206*H206</f>
        <v>0</v>
      </c>
      <c r="Q206" s="133" t="n">
        <v>0</v>
      </c>
      <c r="R206" s="133" t="n">
        <f aca="false">Q206*H206</f>
        <v>0</v>
      </c>
      <c r="S206" s="133" t="n">
        <v>0</v>
      </c>
      <c r="T206" s="134" t="n">
        <f aca="false">S206*H206</f>
        <v>0</v>
      </c>
      <c r="U206" s="12"/>
      <c r="V206" s="12"/>
      <c r="W206" s="12"/>
      <c r="X206" s="12"/>
      <c r="Y206" s="12"/>
      <c r="Z206" s="12"/>
      <c r="AA206" s="12"/>
      <c r="AB206" s="12"/>
      <c r="AC206" s="12"/>
      <c r="AD206" s="12"/>
      <c r="AE206" s="12"/>
      <c r="AR206" s="135" t="s">
        <v>78</v>
      </c>
      <c r="AT206" s="135" t="s">
        <v>81</v>
      </c>
      <c r="AU206" s="135" t="s">
        <v>69</v>
      </c>
      <c r="AY206" s="3" t="s">
        <v>71</v>
      </c>
      <c r="BE206" s="136" t="n">
        <f aca="false">IF(N206="základní",J206,0)</f>
        <v>0</v>
      </c>
      <c r="BF206" s="136" t="n">
        <f aca="false">IF(N206="snížená",J206,0)</f>
        <v>0</v>
      </c>
      <c r="BG206" s="136" t="n">
        <f aca="false">IF(N206="zákl. přenesená",J206,0)</f>
        <v>0</v>
      </c>
      <c r="BH206" s="136" t="n">
        <f aca="false">IF(N206="sníž. přenesená",J206,0)</f>
        <v>0</v>
      </c>
      <c r="BI206" s="136" t="n">
        <f aca="false">IF(N206="nulová",J206,0)</f>
        <v>0</v>
      </c>
      <c r="BJ206" s="3" t="s">
        <v>69</v>
      </c>
      <c r="BK206" s="136" t="n">
        <f aca="false">ROUND(I206*H206,2)</f>
        <v>0</v>
      </c>
      <c r="BL206" s="3" t="s">
        <v>78</v>
      </c>
      <c r="BM206" s="135" t="s">
        <v>234</v>
      </c>
    </row>
    <row r="207" s="16" customFormat="true" ht="12.8" hidden="false" customHeight="false" outlineLevel="0" collapsed="false">
      <c r="A207" s="12"/>
      <c r="B207" s="62"/>
      <c r="C207" s="64"/>
      <c r="D207" s="137" t="s">
        <v>79</v>
      </c>
      <c r="E207" s="64"/>
      <c r="F207" s="138" t="s">
        <v>233</v>
      </c>
      <c r="G207" s="64"/>
      <c r="H207" s="64"/>
      <c r="I207" s="139"/>
      <c r="J207" s="64"/>
      <c r="K207" s="64"/>
      <c r="L207" s="13"/>
      <c r="M207" s="140"/>
      <c r="N207" s="141"/>
      <c r="O207" s="132"/>
      <c r="P207" s="132"/>
      <c r="Q207" s="132"/>
      <c r="R207" s="132"/>
      <c r="S207" s="132"/>
      <c r="T207" s="142"/>
      <c r="U207" s="12"/>
      <c r="V207" s="12"/>
      <c r="W207" s="12"/>
      <c r="X207" s="12"/>
      <c r="Y207" s="12"/>
      <c r="Z207" s="12"/>
      <c r="AA207" s="12"/>
      <c r="AB207" s="12"/>
      <c r="AC207" s="12"/>
      <c r="AD207" s="12"/>
      <c r="AE207" s="12"/>
      <c r="AT207" s="3" t="s">
        <v>79</v>
      </c>
      <c r="AU207" s="3" t="s">
        <v>69</v>
      </c>
    </row>
    <row r="208" s="16" customFormat="true" ht="44.25" hidden="false" customHeight="true" outlineLevel="0" collapsed="false">
      <c r="A208" s="12"/>
      <c r="B208" s="62"/>
      <c r="C208" s="122" t="s">
        <v>235</v>
      </c>
      <c r="D208" s="122" t="s">
        <v>72</v>
      </c>
      <c r="E208" s="123" t="s">
        <v>236</v>
      </c>
      <c r="F208" s="124" t="s">
        <v>237</v>
      </c>
      <c r="G208" s="125" t="s">
        <v>96</v>
      </c>
      <c r="H208" s="126" t="n">
        <v>1</v>
      </c>
      <c r="I208" s="127"/>
      <c r="J208" s="128" t="n">
        <f aca="false">ROUND(I208*H208,2)</f>
        <v>0</v>
      </c>
      <c r="K208" s="124" t="s">
        <v>76</v>
      </c>
      <c r="L208" s="129"/>
      <c r="M208" s="130"/>
      <c r="N208" s="131" t="s">
        <v>29</v>
      </c>
      <c r="O208" s="132"/>
      <c r="P208" s="133" t="n">
        <f aca="false">O208*H208</f>
        <v>0</v>
      </c>
      <c r="Q208" s="133" t="n">
        <v>0</v>
      </c>
      <c r="R208" s="133" t="n">
        <f aca="false">Q208*H208</f>
        <v>0</v>
      </c>
      <c r="S208" s="133" t="n">
        <v>0</v>
      </c>
      <c r="T208" s="134" t="n">
        <f aca="false">S208*H208</f>
        <v>0</v>
      </c>
      <c r="U208" s="12"/>
      <c r="V208" s="12"/>
      <c r="W208" s="12"/>
      <c r="X208" s="12"/>
      <c r="Y208" s="12"/>
      <c r="Z208" s="12"/>
      <c r="AA208" s="12"/>
      <c r="AB208" s="12"/>
      <c r="AC208" s="12"/>
      <c r="AD208" s="12"/>
      <c r="AE208" s="12"/>
      <c r="AR208" s="135" t="s">
        <v>77</v>
      </c>
      <c r="AT208" s="135" t="s">
        <v>72</v>
      </c>
      <c r="AU208" s="135" t="s">
        <v>69</v>
      </c>
      <c r="AY208" s="3" t="s">
        <v>71</v>
      </c>
      <c r="BE208" s="136" t="n">
        <f aca="false">IF(N208="základní",J208,0)</f>
        <v>0</v>
      </c>
      <c r="BF208" s="136" t="n">
        <f aca="false">IF(N208="snížená",J208,0)</f>
        <v>0</v>
      </c>
      <c r="BG208" s="136" t="n">
        <f aca="false">IF(N208="zákl. přenesená",J208,0)</f>
        <v>0</v>
      </c>
      <c r="BH208" s="136" t="n">
        <f aca="false">IF(N208="sníž. přenesená",J208,0)</f>
        <v>0</v>
      </c>
      <c r="BI208" s="136" t="n">
        <f aca="false">IF(N208="nulová",J208,0)</f>
        <v>0</v>
      </c>
      <c r="BJ208" s="3" t="s">
        <v>69</v>
      </c>
      <c r="BK208" s="136" t="n">
        <f aca="false">ROUND(I208*H208,2)</f>
        <v>0</v>
      </c>
      <c r="BL208" s="3" t="s">
        <v>78</v>
      </c>
      <c r="BM208" s="135" t="s">
        <v>238</v>
      </c>
    </row>
    <row r="209" s="16" customFormat="true" ht="25.35" hidden="false" customHeight="false" outlineLevel="0" collapsed="false">
      <c r="A209" s="12"/>
      <c r="B209" s="62"/>
      <c r="C209" s="64"/>
      <c r="D209" s="137" t="s">
        <v>79</v>
      </c>
      <c r="E209" s="64"/>
      <c r="F209" s="138" t="s">
        <v>237</v>
      </c>
      <c r="G209" s="64"/>
      <c r="H209" s="64"/>
      <c r="I209" s="139"/>
      <c r="J209" s="64"/>
      <c r="K209" s="64"/>
      <c r="L209" s="13"/>
      <c r="M209" s="140"/>
      <c r="N209" s="141"/>
      <c r="O209" s="132"/>
      <c r="P209" s="132"/>
      <c r="Q209" s="132"/>
      <c r="R209" s="132"/>
      <c r="S209" s="132"/>
      <c r="T209" s="142"/>
      <c r="U209" s="12"/>
      <c r="V209" s="12"/>
      <c r="W209" s="12"/>
      <c r="X209" s="12"/>
      <c r="Y209" s="12"/>
      <c r="Z209" s="12"/>
      <c r="AA209" s="12"/>
      <c r="AB209" s="12"/>
      <c r="AC209" s="12"/>
      <c r="AD209" s="12"/>
      <c r="AE209" s="12"/>
      <c r="AT209" s="3" t="s">
        <v>79</v>
      </c>
      <c r="AU209" s="3" t="s">
        <v>69</v>
      </c>
    </row>
    <row r="210" s="16" customFormat="true" ht="44.25" hidden="false" customHeight="true" outlineLevel="0" collapsed="false">
      <c r="A210" s="12"/>
      <c r="B210" s="62"/>
      <c r="C210" s="143" t="s">
        <v>163</v>
      </c>
      <c r="D210" s="143" t="s">
        <v>81</v>
      </c>
      <c r="E210" s="144" t="s">
        <v>239</v>
      </c>
      <c r="F210" s="145" t="s">
        <v>240</v>
      </c>
      <c r="G210" s="146" t="s">
        <v>96</v>
      </c>
      <c r="H210" s="147" t="n">
        <v>1</v>
      </c>
      <c r="I210" s="127"/>
      <c r="J210" s="148" t="n">
        <f aca="false">ROUND(I210*H210,2)</f>
        <v>0</v>
      </c>
      <c r="K210" s="145" t="s">
        <v>76</v>
      </c>
      <c r="L210" s="13"/>
      <c r="M210" s="149"/>
      <c r="N210" s="150" t="s">
        <v>29</v>
      </c>
      <c r="O210" s="132"/>
      <c r="P210" s="133" t="n">
        <f aca="false">O210*H210</f>
        <v>0</v>
      </c>
      <c r="Q210" s="133" t="n">
        <v>0</v>
      </c>
      <c r="R210" s="133" t="n">
        <f aca="false">Q210*H210</f>
        <v>0</v>
      </c>
      <c r="S210" s="133" t="n">
        <v>0</v>
      </c>
      <c r="T210" s="134" t="n">
        <f aca="false">S210*H210</f>
        <v>0</v>
      </c>
      <c r="U210" s="12"/>
      <c r="V210" s="12"/>
      <c r="W210" s="12"/>
      <c r="X210" s="12"/>
      <c r="Y210" s="12"/>
      <c r="Z210" s="12"/>
      <c r="AA210" s="12"/>
      <c r="AB210" s="12"/>
      <c r="AC210" s="12"/>
      <c r="AD210" s="12"/>
      <c r="AE210" s="12"/>
      <c r="AR210" s="135" t="s">
        <v>78</v>
      </c>
      <c r="AT210" s="135" t="s">
        <v>81</v>
      </c>
      <c r="AU210" s="135" t="s">
        <v>69</v>
      </c>
      <c r="AY210" s="3" t="s">
        <v>71</v>
      </c>
      <c r="BE210" s="136" t="n">
        <f aca="false">IF(N210="základní",J210,0)</f>
        <v>0</v>
      </c>
      <c r="BF210" s="136" t="n">
        <f aca="false">IF(N210="snížená",J210,0)</f>
        <v>0</v>
      </c>
      <c r="BG210" s="136" t="n">
        <f aca="false">IF(N210="zákl. přenesená",J210,0)</f>
        <v>0</v>
      </c>
      <c r="BH210" s="136" t="n">
        <f aca="false">IF(N210="sníž. přenesená",J210,0)</f>
        <v>0</v>
      </c>
      <c r="BI210" s="136" t="n">
        <f aca="false">IF(N210="nulová",J210,0)</f>
        <v>0</v>
      </c>
      <c r="BJ210" s="3" t="s">
        <v>69</v>
      </c>
      <c r="BK210" s="136" t="n">
        <f aca="false">ROUND(I210*H210,2)</f>
        <v>0</v>
      </c>
      <c r="BL210" s="3" t="s">
        <v>78</v>
      </c>
      <c r="BM210" s="135" t="s">
        <v>241</v>
      </c>
    </row>
    <row r="211" s="16" customFormat="true" ht="25.35" hidden="false" customHeight="false" outlineLevel="0" collapsed="false">
      <c r="A211" s="12"/>
      <c r="B211" s="62"/>
      <c r="C211" s="64"/>
      <c r="D211" s="137" t="s">
        <v>79</v>
      </c>
      <c r="E211" s="64"/>
      <c r="F211" s="138" t="s">
        <v>240</v>
      </c>
      <c r="G211" s="64"/>
      <c r="H211" s="64"/>
      <c r="I211" s="139"/>
      <c r="J211" s="64"/>
      <c r="K211" s="64"/>
      <c r="L211" s="13"/>
      <c r="M211" s="140"/>
      <c r="N211" s="141"/>
      <c r="O211" s="132"/>
      <c r="P211" s="132"/>
      <c r="Q211" s="132"/>
      <c r="R211" s="132"/>
      <c r="S211" s="132"/>
      <c r="T211" s="142"/>
      <c r="U211" s="12"/>
      <c r="V211" s="12"/>
      <c r="W211" s="12"/>
      <c r="X211" s="12"/>
      <c r="Y211" s="12"/>
      <c r="Z211" s="12"/>
      <c r="AA211" s="12"/>
      <c r="AB211" s="12"/>
      <c r="AC211" s="12"/>
      <c r="AD211" s="12"/>
      <c r="AE211" s="12"/>
      <c r="AT211" s="3" t="s">
        <v>79</v>
      </c>
      <c r="AU211" s="3" t="s">
        <v>69</v>
      </c>
    </row>
    <row r="212" s="16" customFormat="true" ht="16.5" hidden="false" customHeight="true" outlineLevel="0" collapsed="false">
      <c r="A212" s="12"/>
      <c r="B212" s="62"/>
      <c r="C212" s="122" t="s">
        <v>242</v>
      </c>
      <c r="D212" s="122" t="s">
        <v>72</v>
      </c>
      <c r="E212" s="123" t="s">
        <v>243</v>
      </c>
      <c r="F212" s="124" t="s">
        <v>244</v>
      </c>
      <c r="G212" s="125" t="s">
        <v>162</v>
      </c>
      <c r="H212" s="126" t="n">
        <v>1</v>
      </c>
      <c r="I212" s="127"/>
      <c r="J212" s="128" t="n">
        <f aca="false">ROUND(I212*H212,2)</f>
        <v>0</v>
      </c>
      <c r="K212" s="124" t="s">
        <v>76</v>
      </c>
      <c r="L212" s="129"/>
      <c r="M212" s="130"/>
      <c r="N212" s="131" t="s">
        <v>29</v>
      </c>
      <c r="O212" s="132"/>
      <c r="P212" s="133" t="n">
        <f aca="false">O212*H212</f>
        <v>0</v>
      </c>
      <c r="Q212" s="133" t="n">
        <v>0</v>
      </c>
      <c r="R212" s="133" t="n">
        <f aca="false">Q212*H212</f>
        <v>0</v>
      </c>
      <c r="S212" s="133" t="n">
        <v>0</v>
      </c>
      <c r="T212" s="134" t="n">
        <f aca="false">S212*H212</f>
        <v>0</v>
      </c>
      <c r="U212" s="12"/>
      <c r="V212" s="12"/>
      <c r="W212" s="12"/>
      <c r="X212" s="12"/>
      <c r="Y212" s="12"/>
      <c r="Z212" s="12"/>
      <c r="AA212" s="12"/>
      <c r="AB212" s="12"/>
      <c r="AC212" s="12"/>
      <c r="AD212" s="12"/>
      <c r="AE212" s="12"/>
      <c r="AR212" s="135" t="s">
        <v>77</v>
      </c>
      <c r="AT212" s="135" t="s">
        <v>72</v>
      </c>
      <c r="AU212" s="135" t="s">
        <v>69</v>
      </c>
      <c r="AY212" s="3" t="s">
        <v>71</v>
      </c>
      <c r="BE212" s="136" t="n">
        <f aca="false">IF(N212="základní",J212,0)</f>
        <v>0</v>
      </c>
      <c r="BF212" s="136" t="n">
        <f aca="false">IF(N212="snížená",J212,0)</f>
        <v>0</v>
      </c>
      <c r="BG212" s="136" t="n">
        <f aca="false">IF(N212="zákl. přenesená",J212,0)</f>
        <v>0</v>
      </c>
      <c r="BH212" s="136" t="n">
        <f aca="false">IF(N212="sníž. přenesená",J212,0)</f>
        <v>0</v>
      </c>
      <c r="BI212" s="136" t="n">
        <f aca="false">IF(N212="nulová",J212,0)</f>
        <v>0</v>
      </c>
      <c r="BJ212" s="3" t="s">
        <v>69</v>
      </c>
      <c r="BK212" s="136" t="n">
        <f aca="false">ROUND(I212*H212,2)</f>
        <v>0</v>
      </c>
      <c r="BL212" s="3" t="s">
        <v>78</v>
      </c>
      <c r="BM212" s="135" t="s">
        <v>245</v>
      </c>
    </row>
    <row r="213" s="16" customFormat="true" ht="12.8" hidden="false" customHeight="false" outlineLevel="0" collapsed="false">
      <c r="A213" s="12"/>
      <c r="B213" s="62"/>
      <c r="C213" s="64"/>
      <c r="D213" s="137" t="s">
        <v>79</v>
      </c>
      <c r="E213" s="64"/>
      <c r="F213" s="138" t="s">
        <v>244</v>
      </c>
      <c r="G213" s="64"/>
      <c r="H213" s="64"/>
      <c r="I213" s="139"/>
      <c r="J213" s="64"/>
      <c r="K213" s="64"/>
      <c r="L213" s="13"/>
      <c r="M213" s="140"/>
      <c r="N213" s="141"/>
      <c r="O213" s="132"/>
      <c r="P213" s="132"/>
      <c r="Q213" s="132"/>
      <c r="R213" s="132"/>
      <c r="S213" s="132"/>
      <c r="T213" s="142"/>
      <c r="U213" s="12"/>
      <c r="V213" s="12"/>
      <c r="W213" s="12"/>
      <c r="X213" s="12"/>
      <c r="Y213" s="12"/>
      <c r="Z213" s="12"/>
      <c r="AA213" s="12"/>
      <c r="AB213" s="12"/>
      <c r="AC213" s="12"/>
      <c r="AD213" s="12"/>
      <c r="AE213" s="12"/>
      <c r="AT213" s="3" t="s">
        <v>79</v>
      </c>
      <c r="AU213" s="3" t="s">
        <v>69</v>
      </c>
    </row>
    <row r="214" s="16" customFormat="true" ht="16.5" hidden="false" customHeight="true" outlineLevel="0" collapsed="false">
      <c r="A214" s="12"/>
      <c r="B214" s="62"/>
      <c r="C214" s="143" t="s">
        <v>166</v>
      </c>
      <c r="D214" s="143" t="s">
        <v>81</v>
      </c>
      <c r="E214" s="144" t="s">
        <v>246</v>
      </c>
      <c r="F214" s="145" t="s">
        <v>247</v>
      </c>
      <c r="G214" s="146" t="s">
        <v>162</v>
      </c>
      <c r="H214" s="147" t="n">
        <v>1</v>
      </c>
      <c r="I214" s="127"/>
      <c r="J214" s="148" t="n">
        <f aca="false">ROUND(I214*H214,2)</f>
        <v>0</v>
      </c>
      <c r="K214" s="145" t="s">
        <v>76</v>
      </c>
      <c r="L214" s="13"/>
      <c r="M214" s="149"/>
      <c r="N214" s="150" t="s">
        <v>29</v>
      </c>
      <c r="O214" s="132"/>
      <c r="P214" s="133" t="n">
        <f aca="false">O214*H214</f>
        <v>0</v>
      </c>
      <c r="Q214" s="133" t="n">
        <v>0</v>
      </c>
      <c r="R214" s="133" t="n">
        <f aca="false">Q214*H214</f>
        <v>0</v>
      </c>
      <c r="S214" s="133" t="n">
        <v>0</v>
      </c>
      <c r="T214" s="134" t="n">
        <f aca="false">S214*H214</f>
        <v>0</v>
      </c>
      <c r="U214" s="12"/>
      <c r="V214" s="12"/>
      <c r="W214" s="12"/>
      <c r="X214" s="12"/>
      <c r="Y214" s="12"/>
      <c r="Z214" s="12"/>
      <c r="AA214" s="12"/>
      <c r="AB214" s="12"/>
      <c r="AC214" s="12"/>
      <c r="AD214" s="12"/>
      <c r="AE214" s="12"/>
      <c r="AR214" s="135" t="s">
        <v>78</v>
      </c>
      <c r="AT214" s="135" t="s">
        <v>81</v>
      </c>
      <c r="AU214" s="135" t="s">
        <v>69</v>
      </c>
      <c r="AY214" s="3" t="s">
        <v>71</v>
      </c>
      <c r="BE214" s="136" t="n">
        <f aca="false">IF(N214="základní",J214,0)</f>
        <v>0</v>
      </c>
      <c r="BF214" s="136" t="n">
        <f aca="false">IF(N214="snížená",J214,0)</f>
        <v>0</v>
      </c>
      <c r="BG214" s="136" t="n">
        <f aca="false">IF(N214="zákl. přenesená",J214,0)</f>
        <v>0</v>
      </c>
      <c r="BH214" s="136" t="n">
        <f aca="false">IF(N214="sníž. přenesená",J214,0)</f>
        <v>0</v>
      </c>
      <c r="BI214" s="136" t="n">
        <f aca="false">IF(N214="nulová",J214,0)</f>
        <v>0</v>
      </c>
      <c r="BJ214" s="3" t="s">
        <v>69</v>
      </c>
      <c r="BK214" s="136" t="n">
        <f aca="false">ROUND(I214*H214,2)</f>
        <v>0</v>
      </c>
      <c r="BL214" s="3" t="s">
        <v>78</v>
      </c>
      <c r="BM214" s="135" t="s">
        <v>248</v>
      </c>
    </row>
    <row r="215" s="16" customFormat="true" ht="12.8" hidden="false" customHeight="false" outlineLevel="0" collapsed="false">
      <c r="A215" s="12"/>
      <c r="B215" s="62"/>
      <c r="C215" s="64"/>
      <c r="D215" s="137" t="s">
        <v>79</v>
      </c>
      <c r="E215" s="64"/>
      <c r="F215" s="138" t="s">
        <v>247</v>
      </c>
      <c r="G215" s="64"/>
      <c r="H215" s="64"/>
      <c r="I215" s="139"/>
      <c r="J215" s="64"/>
      <c r="K215" s="64"/>
      <c r="L215" s="13"/>
      <c r="M215" s="140"/>
      <c r="N215" s="141"/>
      <c r="O215" s="132"/>
      <c r="P215" s="132"/>
      <c r="Q215" s="132"/>
      <c r="R215" s="132"/>
      <c r="S215" s="132"/>
      <c r="T215" s="142"/>
      <c r="U215" s="12"/>
      <c r="V215" s="12"/>
      <c r="W215" s="12"/>
      <c r="X215" s="12"/>
      <c r="Y215" s="12"/>
      <c r="Z215" s="12"/>
      <c r="AA215" s="12"/>
      <c r="AB215" s="12"/>
      <c r="AC215" s="12"/>
      <c r="AD215" s="12"/>
      <c r="AE215" s="12"/>
      <c r="AT215" s="3" t="s">
        <v>79</v>
      </c>
      <c r="AU215" s="3" t="s">
        <v>69</v>
      </c>
    </row>
    <row r="216" s="16" customFormat="true" ht="16.5" hidden="false" customHeight="true" outlineLevel="0" collapsed="false">
      <c r="A216" s="12"/>
      <c r="B216" s="62"/>
      <c r="C216" s="122" t="s">
        <v>249</v>
      </c>
      <c r="D216" s="122" t="s">
        <v>72</v>
      </c>
      <c r="E216" s="123" t="s">
        <v>250</v>
      </c>
      <c r="F216" s="124" t="s">
        <v>251</v>
      </c>
      <c r="G216" s="125" t="s">
        <v>96</v>
      </c>
      <c r="H216" s="126" t="n">
        <v>10</v>
      </c>
      <c r="I216" s="127"/>
      <c r="J216" s="128" t="n">
        <f aca="false">ROUND(I216*H216,2)</f>
        <v>0</v>
      </c>
      <c r="K216" s="124" t="s">
        <v>76</v>
      </c>
      <c r="L216" s="129"/>
      <c r="M216" s="130"/>
      <c r="N216" s="131" t="s">
        <v>29</v>
      </c>
      <c r="O216" s="132"/>
      <c r="P216" s="133" t="n">
        <f aca="false">O216*H216</f>
        <v>0</v>
      </c>
      <c r="Q216" s="133" t="n">
        <v>0</v>
      </c>
      <c r="R216" s="133" t="n">
        <f aca="false">Q216*H216</f>
        <v>0</v>
      </c>
      <c r="S216" s="133" t="n">
        <v>0</v>
      </c>
      <c r="T216" s="134" t="n">
        <f aca="false">S216*H216</f>
        <v>0</v>
      </c>
      <c r="U216" s="12"/>
      <c r="V216" s="12"/>
      <c r="W216" s="12"/>
      <c r="X216" s="12"/>
      <c r="Y216" s="12"/>
      <c r="Z216" s="12"/>
      <c r="AA216" s="12"/>
      <c r="AB216" s="12"/>
      <c r="AC216" s="12"/>
      <c r="AD216" s="12"/>
      <c r="AE216" s="12"/>
      <c r="AR216" s="135" t="s">
        <v>77</v>
      </c>
      <c r="AT216" s="135" t="s">
        <v>72</v>
      </c>
      <c r="AU216" s="135" t="s">
        <v>69</v>
      </c>
      <c r="AY216" s="3" t="s">
        <v>71</v>
      </c>
      <c r="BE216" s="136" t="n">
        <f aca="false">IF(N216="základní",J216,0)</f>
        <v>0</v>
      </c>
      <c r="BF216" s="136" t="n">
        <f aca="false">IF(N216="snížená",J216,0)</f>
        <v>0</v>
      </c>
      <c r="BG216" s="136" t="n">
        <f aca="false">IF(N216="zákl. přenesená",J216,0)</f>
        <v>0</v>
      </c>
      <c r="BH216" s="136" t="n">
        <f aca="false">IF(N216="sníž. přenesená",J216,0)</f>
        <v>0</v>
      </c>
      <c r="BI216" s="136" t="n">
        <f aca="false">IF(N216="nulová",J216,0)</f>
        <v>0</v>
      </c>
      <c r="BJ216" s="3" t="s">
        <v>69</v>
      </c>
      <c r="BK216" s="136" t="n">
        <f aca="false">ROUND(I216*H216,2)</f>
        <v>0</v>
      </c>
      <c r="BL216" s="3" t="s">
        <v>78</v>
      </c>
      <c r="BM216" s="135" t="s">
        <v>252</v>
      </c>
    </row>
    <row r="217" s="16" customFormat="true" ht="12.8" hidden="false" customHeight="false" outlineLevel="0" collapsed="false">
      <c r="A217" s="12"/>
      <c r="B217" s="62"/>
      <c r="C217" s="64"/>
      <c r="D217" s="137" t="s">
        <v>79</v>
      </c>
      <c r="E217" s="64"/>
      <c r="F217" s="138" t="s">
        <v>251</v>
      </c>
      <c r="G217" s="64"/>
      <c r="H217" s="64"/>
      <c r="I217" s="139"/>
      <c r="J217" s="64"/>
      <c r="K217" s="64"/>
      <c r="L217" s="13"/>
      <c r="M217" s="140"/>
      <c r="N217" s="141"/>
      <c r="O217" s="132"/>
      <c r="P217" s="132"/>
      <c r="Q217" s="132"/>
      <c r="R217" s="132"/>
      <c r="S217" s="132"/>
      <c r="T217" s="142"/>
      <c r="U217" s="12"/>
      <c r="V217" s="12"/>
      <c r="W217" s="12"/>
      <c r="X217" s="12"/>
      <c r="Y217" s="12"/>
      <c r="Z217" s="12"/>
      <c r="AA217" s="12"/>
      <c r="AB217" s="12"/>
      <c r="AC217" s="12"/>
      <c r="AD217" s="12"/>
      <c r="AE217" s="12"/>
      <c r="AT217" s="3" t="s">
        <v>79</v>
      </c>
      <c r="AU217" s="3" t="s">
        <v>69</v>
      </c>
    </row>
    <row r="218" s="16" customFormat="true" ht="16.5" hidden="false" customHeight="true" outlineLevel="0" collapsed="false">
      <c r="A218" s="12"/>
      <c r="B218" s="62"/>
      <c r="C218" s="143" t="s">
        <v>170</v>
      </c>
      <c r="D218" s="143" t="s">
        <v>81</v>
      </c>
      <c r="E218" s="144" t="s">
        <v>253</v>
      </c>
      <c r="F218" s="145" t="s">
        <v>254</v>
      </c>
      <c r="G218" s="146" t="s">
        <v>96</v>
      </c>
      <c r="H218" s="147" t="n">
        <v>10</v>
      </c>
      <c r="I218" s="127"/>
      <c r="J218" s="148" t="n">
        <f aca="false">ROUND(I218*H218,2)</f>
        <v>0</v>
      </c>
      <c r="K218" s="145" t="s">
        <v>76</v>
      </c>
      <c r="L218" s="13"/>
      <c r="M218" s="149"/>
      <c r="N218" s="150" t="s">
        <v>29</v>
      </c>
      <c r="O218" s="132"/>
      <c r="P218" s="133" t="n">
        <f aca="false">O218*H218</f>
        <v>0</v>
      </c>
      <c r="Q218" s="133" t="n">
        <v>0</v>
      </c>
      <c r="R218" s="133" t="n">
        <f aca="false">Q218*H218</f>
        <v>0</v>
      </c>
      <c r="S218" s="133" t="n">
        <v>0</v>
      </c>
      <c r="T218" s="134" t="n">
        <f aca="false">S218*H218</f>
        <v>0</v>
      </c>
      <c r="U218" s="12"/>
      <c r="V218" s="12"/>
      <c r="W218" s="12"/>
      <c r="X218" s="12"/>
      <c r="Y218" s="12"/>
      <c r="Z218" s="12"/>
      <c r="AA218" s="12"/>
      <c r="AB218" s="12"/>
      <c r="AC218" s="12"/>
      <c r="AD218" s="12"/>
      <c r="AE218" s="12"/>
      <c r="AR218" s="135" t="s">
        <v>78</v>
      </c>
      <c r="AT218" s="135" t="s">
        <v>81</v>
      </c>
      <c r="AU218" s="135" t="s">
        <v>69</v>
      </c>
      <c r="AY218" s="3" t="s">
        <v>71</v>
      </c>
      <c r="BE218" s="136" t="n">
        <f aca="false">IF(N218="základní",J218,0)</f>
        <v>0</v>
      </c>
      <c r="BF218" s="136" t="n">
        <f aca="false">IF(N218="snížená",J218,0)</f>
        <v>0</v>
      </c>
      <c r="BG218" s="136" t="n">
        <f aca="false">IF(N218="zákl. přenesená",J218,0)</f>
        <v>0</v>
      </c>
      <c r="BH218" s="136" t="n">
        <f aca="false">IF(N218="sníž. přenesená",J218,0)</f>
        <v>0</v>
      </c>
      <c r="BI218" s="136" t="n">
        <f aca="false">IF(N218="nulová",J218,0)</f>
        <v>0</v>
      </c>
      <c r="BJ218" s="3" t="s">
        <v>69</v>
      </c>
      <c r="BK218" s="136" t="n">
        <f aca="false">ROUND(I218*H218,2)</f>
        <v>0</v>
      </c>
      <c r="BL218" s="3" t="s">
        <v>78</v>
      </c>
      <c r="BM218" s="135" t="s">
        <v>255</v>
      </c>
    </row>
    <row r="219" s="16" customFormat="true" ht="12.8" hidden="false" customHeight="false" outlineLevel="0" collapsed="false">
      <c r="A219" s="12"/>
      <c r="B219" s="62"/>
      <c r="C219" s="64"/>
      <c r="D219" s="137" t="s">
        <v>79</v>
      </c>
      <c r="E219" s="64"/>
      <c r="F219" s="138" t="s">
        <v>254</v>
      </c>
      <c r="G219" s="64"/>
      <c r="H219" s="64"/>
      <c r="I219" s="139"/>
      <c r="J219" s="64"/>
      <c r="K219" s="64"/>
      <c r="L219" s="13"/>
      <c r="M219" s="140"/>
      <c r="N219" s="141"/>
      <c r="O219" s="132"/>
      <c r="P219" s="132"/>
      <c r="Q219" s="132"/>
      <c r="R219" s="132"/>
      <c r="S219" s="132"/>
      <c r="T219" s="142"/>
      <c r="U219" s="12"/>
      <c r="V219" s="12"/>
      <c r="W219" s="12"/>
      <c r="X219" s="12"/>
      <c r="Y219" s="12"/>
      <c r="Z219" s="12"/>
      <c r="AA219" s="12"/>
      <c r="AB219" s="12"/>
      <c r="AC219" s="12"/>
      <c r="AD219" s="12"/>
      <c r="AE219" s="12"/>
      <c r="AT219" s="3" t="s">
        <v>79</v>
      </c>
      <c r="AU219" s="3" t="s">
        <v>69</v>
      </c>
    </row>
    <row r="220" s="16" customFormat="true" ht="16.5" hidden="false" customHeight="true" outlineLevel="0" collapsed="false">
      <c r="A220" s="12"/>
      <c r="B220" s="62"/>
      <c r="C220" s="122" t="s">
        <v>256</v>
      </c>
      <c r="D220" s="122" t="s">
        <v>72</v>
      </c>
      <c r="E220" s="123" t="s">
        <v>257</v>
      </c>
      <c r="F220" s="124" t="s">
        <v>258</v>
      </c>
      <c r="G220" s="125" t="s">
        <v>162</v>
      </c>
      <c r="H220" s="126" t="n">
        <v>1</v>
      </c>
      <c r="I220" s="127"/>
      <c r="J220" s="128" t="n">
        <f aca="false">ROUND(I220*H220,2)</f>
        <v>0</v>
      </c>
      <c r="K220" s="124" t="s">
        <v>76</v>
      </c>
      <c r="L220" s="129"/>
      <c r="M220" s="130"/>
      <c r="N220" s="131" t="s">
        <v>29</v>
      </c>
      <c r="O220" s="132"/>
      <c r="P220" s="133" t="n">
        <f aca="false">O220*H220</f>
        <v>0</v>
      </c>
      <c r="Q220" s="133" t="n">
        <v>0</v>
      </c>
      <c r="R220" s="133" t="n">
        <f aca="false">Q220*H220</f>
        <v>0</v>
      </c>
      <c r="S220" s="133" t="n">
        <v>0</v>
      </c>
      <c r="T220" s="134" t="n">
        <f aca="false">S220*H220</f>
        <v>0</v>
      </c>
      <c r="U220" s="12"/>
      <c r="V220" s="12"/>
      <c r="W220" s="12"/>
      <c r="X220" s="12"/>
      <c r="Y220" s="12"/>
      <c r="Z220" s="12"/>
      <c r="AA220" s="12"/>
      <c r="AB220" s="12"/>
      <c r="AC220" s="12"/>
      <c r="AD220" s="12"/>
      <c r="AE220" s="12"/>
      <c r="AR220" s="135" t="s">
        <v>77</v>
      </c>
      <c r="AT220" s="135" t="s">
        <v>72</v>
      </c>
      <c r="AU220" s="135" t="s">
        <v>69</v>
      </c>
      <c r="AY220" s="3" t="s">
        <v>71</v>
      </c>
      <c r="BE220" s="136" t="n">
        <f aca="false">IF(N220="základní",J220,0)</f>
        <v>0</v>
      </c>
      <c r="BF220" s="136" t="n">
        <f aca="false">IF(N220="snížená",J220,0)</f>
        <v>0</v>
      </c>
      <c r="BG220" s="136" t="n">
        <f aca="false">IF(N220="zákl. přenesená",J220,0)</f>
        <v>0</v>
      </c>
      <c r="BH220" s="136" t="n">
        <f aca="false">IF(N220="sníž. přenesená",J220,0)</f>
        <v>0</v>
      </c>
      <c r="BI220" s="136" t="n">
        <f aca="false">IF(N220="nulová",J220,0)</f>
        <v>0</v>
      </c>
      <c r="BJ220" s="3" t="s">
        <v>69</v>
      </c>
      <c r="BK220" s="136" t="n">
        <f aca="false">ROUND(I220*H220,2)</f>
        <v>0</v>
      </c>
      <c r="BL220" s="3" t="s">
        <v>78</v>
      </c>
      <c r="BM220" s="135" t="s">
        <v>259</v>
      </c>
    </row>
    <row r="221" s="16" customFormat="true" ht="12.8" hidden="false" customHeight="false" outlineLevel="0" collapsed="false">
      <c r="A221" s="12"/>
      <c r="B221" s="62"/>
      <c r="C221" s="64"/>
      <c r="D221" s="137" t="s">
        <v>79</v>
      </c>
      <c r="E221" s="64"/>
      <c r="F221" s="138" t="s">
        <v>258</v>
      </c>
      <c r="G221" s="64"/>
      <c r="H221" s="64"/>
      <c r="I221" s="139"/>
      <c r="J221" s="64"/>
      <c r="K221" s="64"/>
      <c r="L221" s="13"/>
      <c r="M221" s="140"/>
      <c r="N221" s="141"/>
      <c r="O221" s="132"/>
      <c r="P221" s="132"/>
      <c r="Q221" s="132"/>
      <c r="R221" s="132"/>
      <c r="S221" s="132"/>
      <c r="T221" s="142"/>
      <c r="U221" s="12"/>
      <c r="V221" s="12"/>
      <c r="W221" s="12"/>
      <c r="X221" s="12"/>
      <c r="Y221" s="12"/>
      <c r="Z221" s="12"/>
      <c r="AA221" s="12"/>
      <c r="AB221" s="12"/>
      <c r="AC221" s="12"/>
      <c r="AD221" s="12"/>
      <c r="AE221" s="12"/>
      <c r="AT221" s="3" t="s">
        <v>79</v>
      </c>
      <c r="AU221" s="3" t="s">
        <v>69</v>
      </c>
    </row>
    <row r="222" s="16" customFormat="true" ht="16.5" hidden="false" customHeight="true" outlineLevel="0" collapsed="false">
      <c r="A222" s="12"/>
      <c r="B222" s="62"/>
      <c r="C222" s="143" t="s">
        <v>173</v>
      </c>
      <c r="D222" s="143" t="s">
        <v>81</v>
      </c>
      <c r="E222" s="144" t="s">
        <v>260</v>
      </c>
      <c r="F222" s="145" t="s">
        <v>261</v>
      </c>
      <c r="G222" s="146" t="s">
        <v>262</v>
      </c>
      <c r="H222" s="147" t="n">
        <v>8</v>
      </c>
      <c r="I222" s="127"/>
      <c r="J222" s="148" t="n">
        <f aca="false">ROUND(I222*H222,2)</f>
        <v>0</v>
      </c>
      <c r="K222" s="145" t="s">
        <v>76</v>
      </c>
      <c r="L222" s="13"/>
      <c r="M222" s="149"/>
      <c r="N222" s="150" t="s">
        <v>29</v>
      </c>
      <c r="O222" s="132"/>
      <c r="P222" s="133" t="n">
        <f aca="false">O222*H222</f>
        <v>0</v>
      </c>
      <c r="Q222" s="133" t="n">
        <v>0</v>
      </c>
      <c r="R222" s="133" t="n">
        <f aca="false">Q222*H222</f>
        <v>0</v>
      </c>
      <c r="S222" s="133" t="n">
        <v>0</v>
      </c>
      <c r="T222" s="134" t="n">
        <f aca="false">S222*H222</f>
        <v>0</v>
      </c>
      <c r="U222" s="12"/>
      <c r="V222" s="12"/>
      <c r="W222" s="12"/>
      <c r="X222" s="12"/>
      <c r="Y222" s="12"/>
      <c r="Z222" s="12"/>
      <c r="AA222" s="12"/>
      <c r="AB222" s="12"/>
      <c r="AC222" s="12"/>
      <c r="AD222" s="12"/>
      <c r="AE222" s="12"/>
      <c r="AR222" s="135" t="s">
        <v>78</v>
      </c>
      <c r="AT222" s="135" t="s">
        <v>81</v>
      </c>
      <c r="AU222" s="135" t="s">
        <v>69</v>
      </c>
      <c r="AY222" s="3" t="s">
        <v>71</v>
      </c>
      <c r="BE222" s="136" t="n">
        <f aca="false">IF(N222="základní",J222,0)</f>
        <v>0</v>
      </c>
      <c r="BF222" s="136" t="n">
        <f aca="false">IF(N222="snížená",J222,0)</f>
        <v>0</v>
      </c>
      <c r="BG222" s="136" t="n">
        <f aca="false">IF(N222="zákl. přenesená",J222,0)</f>
        <v>0</v>
      </c>
      <c r="BH222" s="136" t="n">
        <f aca="false">IF(N222="sníž. přenesená",J222,0)</f>
        <v>0</v>
      </c>
      <c r="BI222" s="136" t="n">
        <f aca="false">IF(N222="nulová",J222,0)</f>
        <v>0</v>
      </c>
      <c r="BJ222" s="3" t="s">
        <v>69</v>
      </c>
      <c r="BK222" s="136" t="n">
        <f aca="false">ROUND(I222*H222,2)</f>
        <v>0</v>
      </c>
      <c r="BL222" s="3" t="s">
        <v>78</v>
      </c>
      <c r="BM222" s="135" t="s">
        <v>263</v>
      </c>
    </row>
    <row r="223" s="16" customFormat="true" ht="12.8" hidden="false" customHeight="false" outlineLevel="0" collapsed="false">
      <c r="A223" s="12"/>
      <c r="B223" s="62"/>
      <c r="C223" s="64"/>
      <c r="D223" s="137" t="s">
        <v>79</v>
      </c>
      <c r="E223" s="64"/>
      <c r="F223" s="138" t="s">
        <v>261</v>
      </c>
      <c r="G223" s="64"/>
      <c r="H223" s="64"/>
      <c r="I223" s="139"/>
      <c r="J223" s="64"/>
      <c r="K223" s="64"/>
      <c r="L223" s="13"/>
      <c r="M223" s="140"/>
      <c r="N223" s="141"/>
      <c r="O223" s="132"/>
      <c r="P223" s="132"/>
      <c r="Q223" s="132"/>
      <c r="R223" s="132"/>
      <c r="S223" s="132"/>
      <c r="T223" s="142"/>
      <c r="U223" s="12"/>
      <c r="V223" s="12"/>
      <c r="W223" s="12"/>
      <c r="X223" s="12"/>
      <c r="Y223" s="12"/>
      <c r="Z223" s="12"/>
      <c r="AA223" s="12"/>
      <c r="AB223" s="12"/>
      <c r="AC223" s="12"/>
      <c r="AD223" s="12"/>
      <c r="AE223" s="12"/>
      <c r="AT223" s="3" t="s">
        <v>79</v>
      </c>
      <c r="AU223" s="3" t="s">
        <v>69</v>
      </c>
    </row>
    <row r="224" s="107" customFormat="true" ht="25.9" hidden="false" customHeight="true" outlineLevel="0" collapsed="false">
      <c r="B224" s="108"/>
      <c r="C224" s="109"/>
      <c r="D224" s="110" t="s">
        <v>66</v>
      </c>
      <c r="E224" s="111" t="s">
        <v>264</v>
      </c>
      <c r="F224" s="111" t="s">
        <v>265</v>
      </c>
      <c r="G224" s="109"/>
      <c r="H224" s="109"/>
      <c r="I224" s="151"/>
      <c r="J224" s="113" t="n">
        <f aca="false">BK224</f>
        <v>0</v>
      </c>
      <c r="K224" s="109"/>
      <c r="L224" s="114"/>
      <c r="M224" s="115"/>
      <c r="N224" s="116"/>
      <c r="O224" s="116"/>
      <c r="P224" s="117" t="n">
        <f aca="false">SUM(P225:P256)</f>
        <v>0</v>
      </c>
      <c r="Q224" s="116"/>
      <c r="R224" s="117" t="n">
        <f aca="false">SUM(R225:R256)</f>
        <v>0</v>
      </c>
      <c r="S224" s="116"/>
      <c r="T224" s="118" t="n">
        <f aca="false">SUM(T225:T256)</f>
        <v>0</v>
      </c>
      <c r="AR224" s="119" t="s">
        <v>69</v>
      </c>
      <c r="AT224" s="120" t="s">
        <v>66</v>
      </c>
      <c r="AU224" s="120" t="s">
        <v>70</v>
      </c>
      <c r="AY224" s="119" t="s">
        <v>71</v>
      </c>
      <c r="BK224" s="121" t="n">
        <f aca="false">SUM(BK225:BK256)</f>
        <v>0</v>
      </c>
    </row>
    <row r="225" s="16" customFormat="true" ht="21.75" hidden="false" customHeight="true" outlineLevel="0" collapsed="false">
      <c r="A225" s="12"/>
      <c r="B225" s="62"/>
      <c r="C225" s="143" t="s">
        <v>266</v>
      </c>
      <c r="D225" s="143" t="s">
        <v>81</v>
      </c>
      <c r="E225" s="144" t="s">
        <v>267</v>
      </c>
      <c r="F225" s="145" t="s">
        <v>268</v>
      </c>
      <c r="G225" s="146" t="s">
        <v>162</v>
      </c>
      <c r="H225" s="147" t="n">
        <v>1</v>
      </c>
      <c r="I225" s="127"/>
      <c r="J225" s="148" t="n">
        <f aca="false">ROUND(I225*H225,2)</f>
        <v>0</v>
      </c>
      <c r="K225" s="145" t="s">
        <v>76</v>
      </c>
      <c r="L225" s="13"/>
      <c r="M225" s="149"/>
      <c r="N225" s="150" t="s">
        <v>29</v>
      </c>
      <c r="O225" s="132"/>
      <c r="P225" s="133" t="n">
        <f aca="false">O225*H225</f>
        <v>0</v>
      </c>
      <c r="Q225" s="133" t="n">
        <v>0</v>
      </c>
      <c r="R225" s="133" t="n">
        <f aca="false">Q225*H225</f>
        <v>0</v>
      </c>
      <c r="S225" s="133" t="n">
        <v>0</v>
      </c>
      <c r="T225" s="134" t="n">
        <f aca="false">S225*H225</f>
        <v>0</v>
      </c>
      <c r="U225" s="12"/>
      <c r="V225" s="12"/>
      <c r="W225" s="12"/>
      <c r="X225" s="12"/>
      <c r="Y225" s="12"/>
      <c r="Z225" s="12"/>
      <c r="AA225" s="12"/>
      <c r="AB225" s="12"/>
      <c r="AC225" s="12"/>
      <c r="AD225" s="12"/>
      <c r="AE225" s="12"/>
      <c r="AR225" s="135" t="s">
        <v>78</v>
      </c>
      <c r="AT225" s="135" t="s">
        <v>81</v>
      </c>
      <c r="AU225" s="135" t="s">
        <v>69</v>
      </c>
      <c r="AY225" s="3" t="s">
        <v>71</v>
      </c>
      <c r="BE225" s="136" t="n">
        <f aca="false">IF(N225="základní",J225,0)</f>
        <v>0</v>
      </c>
      <c r="BF225" s="136" t="n">
        <f aca="false">IF(N225="snížená",J225,0)</f>
        <v>0</v>
      </c>
      <c r="BG225" s="136" t="n">
        <f aca="false">IF(N225="zákl. přenesená",J225,0)</f>
        <v>0</v>
      </c>
      <c r="BH225" s="136" t="n">
        <f aca="false">IF(N225="sníž. přenesená",J225,0)</f>
        <v>0</v>
      </c>
      <c r="BI225" s="136" t="n">
        <f aca="false">IF(N225="nulová",J225,0)</f>
        <v>0</v>
      </c>
      <c r="BJ225" s="3" t="s">
        <v>69</v>
      </c>
      <c r="BK225" s="136" t="n">
        <f aca="false">ROUND(I225*H225,2)</f>
        <v>0</v>
      </c>
      <c r="BL225" s="3" t="s">
        <v>78</v>
      </c>
      <c r="BM225" s="135" t="s">
        <v>269</v>
      </c>
    </row>
    <row r="226" s="16" customFormat="true" ht="12.8" hidden="false" customHeight="false" outlineLevel="0" collapsed="false">
      <c r="A226" s="12"/>
      <c r="B226" s="62"/>
      <c r="C226" s="64"/>
      <c r="D226" s="137" t="s">
        <v>79</v>
      </c>
      <c r="E226" s="64"/>
      <c r="F226" s="138" t="s">
        <v>268</v>
      </c>
      <c r="G226" s="64"/>
      <c r="H226" s="64"/>
      <c r="I226" s="139"/>
      <c r="J226" s="64"/>
      <c r="K226" s="64"/>
      <c r="L226" s="13"/>
      <c r="M226" s="140"/>
      <c r="N226" s="141"/>
      <c r="O226" s="132"/>
      <c r="P226" s="132"/>
      <c r="Q226" s="132"/>
      <c r="R226" s="132"/>
      <c r="S226" s="132"/>
      <c r="T226" s="142"/>
      <c r="U226" s="12"/>
      <c r="V226" s="12"/>
      <c r="W226" s="12"/>
      <c r="X226" s="12"/>
      <c r="Y226" s="12"/>
      <c r="Z226" s="12"/>
      <c r="AA226" s="12"/>
      <c r="AB226" s="12"/>
      <c r="AC226" s="12"/>
      <c r="AD226" s="12"/>
      <c r="AE226" s="12"/>
      <c r="AT226" s="3" t="s">
        <v>79</v>
      </c>
      <c r="AU226" s="3" t="s">
        <v>69</v>
      </c>
    </row>
    <row r="227" s="16" customFormat="true" ht="16.5" hidden="false" customHeight="true" outlineLevel="0" collapsed="false">
      <c r="A227" s="12"/>
      <c r="B227" s="62"/>
      <c r="C227" s="143" t="s">
        <v>177</v>
      </c>
      <c r="D227" s="143" t="s">
        <v>81</v>
      </c>
      <c r="E227" s="144" t="s">
        <v>270</v>
      </c>
      <c r="F227" s="145" t="s">
        <v>271</v>
      </c>
      <c r="G227" s="146" t="s">
        <v>162</v>
      </c>
      <c r="H227" s="147" t="n">
        <v>1</v>
      </c>
      <c r="I227" s="127"/>
      <c r="J227" s="148" t="n">
        <f aca="false">ROUND(I227*H227,2)</f>
        <v>0</v>
      </c>
      <c r="K227" s="145" t="s">
        <v>76</v>
      </c>
      <c r="L227" s="13"/>
      <c r="M227" s="149"/>
      <c r="N227" s="150" t="s">
        <v>29</v>
      </c>
      <c r="O227" s="132"/>
      <c r="P227" s="133" t="n">
        <f aca="false">O227*H227</f>
        <v>0</v>
      </c>
      <c r="Q227" s="133" t="n">
        <v>0</v>
      </c>
      <c r="R227" s="133" t="n">
        <f aca="false">Q227*H227</f>
        <v>0</v>
      </c>
      <c r="S227" s="133" t="n">
        <v>0</v>
      </c>
      <c r="T227" s="134" t="n">
        <f aca="false">S227*H227</f>
        <v>0</v>
      </c>
      <c r="U227" s="12"/>
      <c r="V227" s="12"/>
      <c r="W227" s="12"/>
      <c r="X227" s="12"/>
      <c r="Y227" s="12"/>
      <c r="Z227" s="12"/>
      <c r="AA227" s="12"/>
      <c r="AB227" s="12"/>
      <c r="AC227" s="12"/>
      <c r="AD227" s="12"/>
      <c r="AE227" s="12"/>
      <c r="AR227" s="135" t="s">
        <v>78</v>
      </c>
      <c r="AT227" s="135" t="s">
        <v>81</v>
      </c>
      <c r="AU227" s="135" t="s">
        <v>69</v>
      </c>
      <c r="AY227" s="3" t="s">
        <v>71</v>
      </c>
      <c r="BE227" s="136" t="n">
        <f aca="false">IF(N227="základní",J227,0)</f>
        <v>0</v>
      </c>
      <c r="BF227" s="136" t="n">
        <f aca="false">IF(N227="snížená",J227,0)</f>
        <v>0</v>
      </c>
      <c r="BG227" s="136" t="n">
        <f aca="false">IF(N227="zákl. přenesená",J227,0)</f>
        <v>0</v>
      </c>
      <c r="BH227" s="136" t="n">
        <f aca="false">IF(N227="sníž. přenesená",J227,0)</f>
        <v>0</v>
      </c>
      <c r="BI227" s="136" t="n">
        <f aca="false">IF(N227="nulová",J227,0)</f>
        <v>0</v>
      </c>
      <c r="BJ227" s="3" t="s">
        <v>69</v>
      </c>
      <c r="BK227" s="136" t="n">
        <f aca="false">ROUND(I227*H227,2)</f>
        <v>0</v>
      </c>
      <c r="BL227" s="3" t="s">
        <v>78</v>
      </c>
      <c r="BM227" s="135" t="s">
        <v>272</v>
      </c>
    </row>
    <row r="228" s="16" customFormat="true" ht="12.8" hidden="false" customHeight="false" outlineLevel="0" collapsed="false">
      <c r="A228" s="12"/>
      <c r="B228" s="62"/>
      <c r="C228" s="64"/>
      <c r="D228" s="137" t="s">
        <v>79</v>
      </c>
      <c r="E228" s="64"/>
      <c r="F228" s="138" t="s">
        <v>271</v>
      </c>
      <c r="G228" s="64"/>
      <c r="H228" s="64"/>
      <c r="I228" s="139"/>
      <c r="J228" s="64"/>
      <c r="K228" s="64"/>
      <c r="L228" s="13"/>
      <c r="M228" s="140"/>
      <c r="N228" s="141"/>
      <c r="O228" s="132"/>
      <c r="P228" s="132"/>
      <c r="Q228" s="132"/>
      <c r="R228" s="132"/>
      <c r="S228" s="132"/>
      <c r="T228" s="142"/>
      <c r="U228" s="12"/>
      <c r="V228" s="12"/>
      <c r="W228" s="12"/>
      <c r="X228" s="12"/>
      <c r="Y228" s="12"/>
      <c r="Z228" s="12"/>
      <c r="AA228" s="12"/>
      <c r="AB228" s="12"/>
      <c r="AC228" s="12"/>
      <c r="AD228" s="12"/>
      <c r="AE228" s="12"/>
      <c r="AT228" s="3" t="s">
        <v>79</v>
      </c>
      <c r="AU228" s="3" t="s">
        <v>69</v>
      </c>
    </row>
    <row r="229" s="16" customFormat="true" ht="16.5" hidden="false" customHeight="true" outlineLevel="0" collapsed="false">
      <c r="A229" s="12"/>
      <c r="B229" s="62"/>
      <c r="C229" s="143" t="s">
        <v>273</v>
      </c>
      <c r="D229" s="143" t="s">
        <v>81</v>
      </c>
      <c r="E229" s="144" t="s">
        <v>274</v>
      </c>
      <c r="F229" s="145" t="s">
        <v>275</v>
      </c>
      <c r="G229" s="146" t="s">
        <v>162</v>
      </c>
      <c r="H229" s="147" t="n">
        <v>1</v>
      </c>
      <c r="I229" s="127"/>
      <c r="J229" s="148" t="n">
        <f aca="false">ROUND(I229*H229,2)</f>
        <v>0</v>
      </c>
      <c r="K229" s="145" t="s">
        <v>76</v>
      </c>
      <c r="L229" s="13"/>
      <c r="M229" s="149"/>
      <c r="N229" s="150" t="s">
        <v>29</v>
      </c>
      <c r="O229" s="132"/>
      <c r="P229" s="133" t="n">
        <f aca="false">O229*H229</f>
        <v>0</v>
      </c>
      <c r="Q229" s="133" t="n">
        <v>0</v>
      </c>
      <c r="R229" s="133" t="n">
        <f aca="false">Q229*H229</f>
        <v>0</v>
      </c>
      <c r="S229" s="133" t="n">
        <v>0</v>
      </c>
      <c r="T229" s="134" t="n">
        <f aca="false">S229*H229</f>
        <v>0</v>
      </c>
      <c r="U229" s="12"/>
      <c r="V229" s="12"/>
      <c r="W229" s="12"/>
      <c r="X229" s="12"/>
      <c r="Y229" s="12"/>
      <c r="Z229" s="12"/>
      <c r="AA229" s="12"/>
      <c r="AB229" s="12"/>
      <c r="AC229" s="12"/>
      <c r="AD229" s="12"/>
      <c r="AE229" s="12"/>
      <c r="AR229" s="135" t="s">
        <v>78</v>
      </c>
      <c r="AT229" s="135" t="s">
        <v>81</v>
      </c>
      <c r="AU229" s="135" t="s">
        <v>69</v>
      </c>
      <c r="AY229" s="3" t="s">
        <v>71</v>
      </c>
      <c r="BE229" s="136" t="n">
        <f aca="false">IF(N229="základní",J229,0)</f>
        <v>0</v>
      </c>
      <c r="BF229" s="136" t="n">
        <f aca="false">IF(N229="snížená",J229,0)</f>
        <v>0</v>
      </c>
      <c r="BG229" s="136" t="n">
        <f aca="false">IF(N229="zákl. přenesená",J229,0)</f>
        <v>0</v>
      </c>
      <c r="BH229" s="136" t="n">
        <f aca="false">IF(N229="sníž. přenesená",J229,0)</f>
        <v>0</v>
      </c>
      <c r="BI229" s="136" t="n">
        <f aca="false">IF(N229="nulová",J229,0)</f>
        <v>0</v>
      </c>
      <c r="BJ229" s="3" t="s">
        <v>69</v>
      </c>
      <c r="BK229" s="136" t="n">
        <f aca="false">ROUND(I229*H229,2)</f>
        <v>0</v>
      </c>
      <c r="BL229" s="3" t="s">
        <v>78</v>
      </c>
      <c r="BM229" s="135" t="s">
        <v>276</v>
      </c>
    </row>
    <row r="230" s="16" customFormat="true" ht="12.8" hidden="false" customHeight="false" outlineLevel="0" collapsed="false">
      <c r="A230" s="12"/>
      <c r="B230" s="62"/>
      <c r="C230" s="64"/>
      <c r="D230" s="137" t="s">
        <v>79</v>
      </c>
      <c r="E230" s="64"/>
      <c r="F230" s="138" t="s">
        <v>275</v>
      </c>
      <c r="G230" s="64"/>
      <c r="H230" s="64"/>
      <c r="I230" s="139"/>
      <c r="J230" s="64"/>
      <c r="K230" s="64"/>
      <c r="L230" s="13"/>
      <c r="M230" s="140"/>
      <c r="N230" s="141"/>
      <c r="O230" s="132"/>
      <c r="P230" s="132"/>
      <c r="Q230" s="132"/>
      <c r="R230" s="132"/>
      <c r="S230" s="132"/>
      <c r="T230" s="142"/>
      <c r="U230" s="12"/>
      <c r="V230" s="12"/>
      <c r="W230" s="12"/>
      <c r="X230" s="12"/>
      <c r="Y230" s="12"/>
      <c r="Z230" s="12"/>
      <c r="AA230" s="12"/>
      <c r="AB230" s="12"/>
      <c r="AC230" s="12"/>
      <c r="AD230" s="12"/>
      <c r="AE230" s="12"/>
      <c r="AT230" s="3" t="s">
        <v>79</v>
      </c>
      <c r="AU230" s="3" t="s">
        <v>69</v>
      </c>
    </row>
    <row r="231" s="16" customFormat="true" ht="21.75" hidden="false" customHeight="true" outlineLevel="0" collapsed="false">
      <c r="A231" s="12"/>
      <c r="B231" s="62"/>
      <c r="C231" s="143" t="s">
        <v>180</v>
      </c>
      <c r="D231" s="143" t="s">
        <v>81</v>
      </c>
      <c r="E231" s="144" t="s">
        <v>277</v>
      </c>
      <c r="F231" s="145" t="s">
        <v>278</v>
      </c>
      <c r="G231" s="146" t="s">
        <v>162</v>
      </c>
      <c r="H231" s="147" t="n">
        <v>1</v>
      </c>
      <c r="I231" s="127"/>
      <c r="J231" s="148" t="n">
        <f aca="false">ROUND(I231*H231,2)</f>
        <v>0</v>
      </c>
      <c r="K231" s="145" t="s">
        <v>76</v>
      </c>
      <c r="L231" s="13"/>
      <c r="M231" s="149"/>
      <c r="N231" s="150" t="s">
        <v>29</v>
      </c>
      <c r="O231" s="132"/>
      <c r="P231" s="133" t="n">
        <f aca="false">O231*H231</f>
        <v>0</v>
      </c>
      <c r="Q231" s="133" t="n">
        <v>0</v>
      </c>
      <c r="R231" s="133" t="n">
        <f aca="false">Q231*H231</f>
        <v>0</v>
      </c>
      <c r="S231" s="133" t="n">
        <v>0</v>
      </c>
      <c r="T231" s="134" t="n">
        <f aca="false">S231*H231</f>
        <v>0</v>
      </c>
      <c r="U231" s="12"/>
      <c r="V231" s="12"/>
      <c r="W231" s="12"/>
      <c r="X231" s="12"/>
      <c r="Y231" s="12"/>
      <c r="Z231" s="12"/>
      <c r="AA231" s="12"/>
      <c r="AB231" s="12"/>
      <c r="AC231" s="12"/>
      <c r="AD231" s="12"/>
      <c r="AE231" s="12"/>
      <c r="AR231" s="135" t="s">
        <v>78</v>
      </c>
      <c r="AT231" s="135" t="s">
        <v>81</v>
      </c>
      <c r="AU231" s="135" t="s">
        <v>69</v>
      </c>
      <c r="AY231" s="3" t="s">
        <v>71</v>
      </c>
      <c r="BE231" s="136" t="n">
        <f aca="false">IF(N231="základní",J231,0)</f>
        <v>0</v>
      </c>
      <c r="BF231" s="136" t="n">
        <f aca="false">IF(N231="snížená",J231,0)</f>
        <v>0</v>
      </c>
      <c r="BG231" s="136" t="n">
        <f aca="false">IF(N231="zákl. přenesená",J231,0)</f>
        <v>0</v>
      </c>
      <c r="BH231" s="136" t="n">
        <f aca="false">IF(N231="sníž. přenesená",J231,0)</f>
        <v>0</v>
      </c>
      <c r="BI231" s="136" t="n">
        <f aca="false">IF(N231="nulová",J231,0)</f>
        <v>0</v>
      </c>
      <c r="BJ231" s="3" t="s">
        <v>69</v>
      </c>
      <c r="BK231" s="136" t="n">
        <f aca="false">ROUND(I231*H231,2)</f>
        <v>0</v>
      </c>
      <c r="BL231" s="3" t="s">
        <v>78</v>
      </c>
      <c r="BM231" s="135" t="s">
        <v>279</v>
      </c>
    </row>
    <row r="232" s="16" customFormat="true" ht="17.9" hidden="false" customHeight="false" outlineLevel="0" collapsed="false">
      <c r="A232" s="12"/>
      <c r="B232" s="62"/>
      <c r="C232" s="64"/>
      <c r="D232" s="137" t="s">
        <v>79</v>
      </c>
      <c r="E232" s="64"/>
      <c r="F232" s="138" t="s">
        <v>278</v>
      </c>
      <c r="G232" s="64"/>
      <c r="H232" s="64"/>
      <c r="I232" s="139"/>
      <c r="J232" s="64"/>
      <c r="K232" s="64"/>
      <c r="L232" s="13"/>
      <c r="M232" s="140"/>
      <c r="N232" s="141"/>
      <c r="O232" s="132"/>
      <c r="P232" s="132"/>
      <c r="Q232" s="132"/>
      <c r="R232" s="132"/>
      <c r="S232" s="132"/>
      <c r="T232" s="142"/>
      <c r="U232" s="12"/>
      <c r="V232" s="12"/>
      <c r="W232" s="12"/>
      <c r="X232" s="12"/>
      <c r="Y232" s="12"/>
      <c r="Z232" s="12"/>
      <c r="AA232" s="12"/>
      <c r="AB232" s="12"/>
      <c r="AC232" s="12"/>
      <c r="AD232" s="12"/>
      <c r="AE232" s="12"/>
      <c r="AT232" s="3" t="s">
        <v>79</v>
      </c>
      <c r="AU232" s="3" t="s">
        <v>69</v>
      </c>
    </row>
    <row r="233" s="16" customFormat="true" ht="16.5" hidden="false" customHeight="true" outlineLevel="0" collapsed="false">
      <c r="A233" s="12"/>
      <c r="B233" s="62"/>
      <c r="C233" s="143" t="s">
        <v>280</v>
      </c>
      <c r="D233" s="143" t="s">
        <v>81</v>
      </c>
      <c r="E233" s="144" t="s">
        <v>281</v>
      </c>
      <c r="F233" s="145" t="s">
        <v>282</v>
      </c>
      <c r="G233" s="146" t="s">
        <v>162</v>
      </c>
      <c r="H233" s="147" t="n">
        <v>1</v>
      </c>
      <c r="I233" s="127"/>
      <c r="J233" s="148" t="n">
        <f aca="false">ROUND(I233*H233,2)</f>
        <v>0</v>
      </c>
      <c r="K233" s="145" t="s">
        <v>76</v>
      </c>
      <c r="L233" s="13"/>
      <c r="M233" s="149"/>
      <c r="N233" s="150" t="s">
        <v>29</v>
      </c>
      <c r="O233" s="132"/>
      <c r="P233" s="133" t="n">
        <f aca="false">O233*H233</f>
        <v>0</v>
      </c>
      <c r="Q233" s="133" t="n">
        <v>0</v>
      </c>
      <c r="R233" s="133" t="n">
        <f aca="false">Q233*H233</f>
        <v>0</v>
      </c>
      <c r="S233" s="133" t="n">
        <v>0</v>
      </c>
      <c r="T233" s="134" t="n">
        <f aca="false">S233*H233</f>
        <v>0</v>
      </c>
      <c r="U233" s="12"/>
      <c r="V233" s="12"/>
      <c r="W233" s="12"/>
      <c r="X233" s="12"/>
      <c r="Y233" s="12"/>
      <c r="Z233" s="12"/>
      <c r="AA233" s="12"/>
      <c r="AB233" s="12"/>
      <c r="AC233" s="12"/>
      <c r="AD233" s="12"/>
      <c r="AE233" s="12"/>
      <c r="AR233" s="135" t="s">
        <v>78</v>
      </c>
      <c r="AT233" s="135" t="s">
        <v>81</v>
      </c>
      <c r="AU233" s="135" t="s">
        <v>69</v>
      </c>
      <c r="AY233" s="3" t="s">
        <v>71</v>
      </c>
      <c r="BE233" s="136" t="n">
        <f aca="false">IF(N233="základní",J233,0)</f>
        <v>0</v>
      </c>
      <c r="BF233" s="136" t="n">
        <f aca="false">IF(N233="snížená",J233,0)</f>
        <v>0</v>
      </c>
      <c r="BG233" s="136" t="n">
        <f aca="false">IF(N233="zákl. přenesená",J233,0)</f>
        <v>0</v>
      </c>
      <c r="BH233" s="136" t="n">
        <f aca="false">IF(N233="sníž. přenesená",J233,0)</f>
        <v>0</v>
      </c>
      <c r="BI233" s="136" t="n">
        <f aca="false">IF(N233="nulová",J233,0)</f>
        <v>0</v>
      </c>
      <c r="BJ233" s="3" t="s">
        <v>69</v>
      </c>
      <c r="BK233" s="136" t="n">
        <f aca="false">ROUND(I233*H233,2)</f>
        <v>0</v>
      </c>
      <c r="BL233" s="3" t="s">
        <v>78</v>
      </c>
      <c r="BM233" s="135" t="s">
        <v>283</v>
      </c>
    </row>
    <row r="234" s="16" customFormat="true" ht="12.8" hidden="false" customHeight="false" outlineLevel="0" collapsed="false">
      <c r="A234" s="12"/>
      <c r="B234" s="62"/>
      <c r="C234" s="64"/>
      <c r="D234" s="137" t="s">
        <v>79</v>
      </c>
      <c r="E234" s="64"/>
      <c r="F234" s="138" t="s">
        <v>282</v>
      </c>
      <c r="G234" s="64"/>
      <c r="H234" s="64"/>
      <c r="I234" s="139"/>
      <c r="J234" s="64"/>
      <c r="K234" s="64"/>
      <c r="L234" s="13"/>
      <c r="M234" s="140"/>
      <c r="N234" s="141"/>
      <c r="O234" s="132"/>
      <c r="P234" s="132"/>
      <c r="Q234" s="132"/>
      <c r="R234" s="132"/>
      <c r="S234" s="132"/>
      <c r="T234" s="142"/>
      <c r="U234" s="12"/>
      <c r="V234" s="12"/>
      <c r="W234" s="12"/>
      <c r="X234" s="12"/>
      <c r="Y234" s="12"/>
      <c r="Z234" s="12"/>
      <c r="AA234" s="12"/>
      <c r="AB234" s="12"/>
      <c r="AC234" s="12"/>
      <c r="AD234" s="12"/>
      <c r="AE234" s="12"/>
      <c r="AT234" s="3" t="s">
        <v>79</v>
      </c>
      <c r="AU234" s="3" t="s">
        <v>69</v>
      </c>
    </row>
    <row r="235" s="16" customFormat="true" ht="21.75" hidden="false" customHeight="true" outlineLevel="0" collapsed="false">
      <c r="A235" s="12"/>
      <c r="B235" s="62"/>
      <c r="C235" s="143" t="s">
        <v>184</v>
      </c>
      <c r="D235" s="143" t="s">
        <v>81</v>
      </c>
      <c r="E235" s="144" t="s">
        <v>284</v>
      </c>
      <c r="F235" s="145" t="s">
        <v>285</v>
      </c>
      <c r="G235" s="146" t="s">
        <v>162</v>
      </c>
      <c r="H235" s="147" t="n">
        <v>1</v>
      </c>
      <c r="I235" s="127"/>
      <c r="J235" s="148" t="n">
        <f aca="false">ROUND(I235*H235,2)</f>
        <v>0</v>
      </c>
      <c r="K235" s="145" t="s">
        <v>76</v>
      </c>
      <c r="L235" s="13"/>
      <c r="M235" s="149"/>
      <c r="N235" s="150" t="s">
        <v>29</v>
      </c>
      <c r="O235" s="132"/>
      <c r="P235" s="133" t="n">
        <f aca="false">O235*H235</f>
        <v>0</v>
      </c>
      <c r="Q235" s="133" t="n">
        <v>0</v>
      </c>
      <c r="R235" s="133" t="n">
        <f aca="false">Q235*H235</f>
        <v>0</v>
      </c>
      <c r="S235" s="133" t="n">
        <v>0</v>
      </c>
      <c r="T235" s="134" t="n">
        <f aca="false">S235*H235</f>
        <v>0</v>
      </c>
      <c r="U235" s="12"/>
      <c r="V235" s="12"/>
      <c r="W235" s="12"/>
      <c r="X235" s="12"/>
      <c r="Y235" s="12"/>
      <c r="Z235" s="12"/>
      <c r="AA235" s="12"/>
      <c r="AB235" s="12"/>
      <c r="AC235" s="12"/>
      <c r="AD235" s="12"/>
      <c r="AE235" s="12"/>
      <c r="AR235" s="135" t="s">
        <v>78</v>
      </c>
      <c r="AT235" s="135" t="s">
        <v>81</v>
      </c>
      <c r="AU235" s="135" t="s">
        <v>69</v>
      </c>
      <c r="AY235" s="3" t="s">
        <v>71</v>
      </c>
      <c r="BE235" s="136" t="n">
        <f aca="false">IF(N235="základní",J235,0)</f>
        <v>0</v>
      </c>
      <c r="BF235" s="136" t="n">
        <f aca="false">IF(N235="snížená",J235,0)</f>
        <v>0</v>
      </c>
      <c r="BG235" s="136" t="n">
        <f aca="false">IF(N235="zákl. přenesená",J235,0)</f>
        <v>0</v>
      </c>
      <c r="BH235" s="136" t="n">
        <f aca="false">IF(N235="sníž. přenesená",J235,0)</f>
        <v>0</v>
      </c>
      <c r="BI235" s="136" t="n">
        <f aca="false">IF(N235="nulová",J235,0)</f>
        <v>0</v>
      </c>
      <c r="BJ235" s="3" t="s">
        <v>69</v>
      </c>
      <c r="BK235" s="136" t="n">
        <f aca="false">ROUND(I235*H235,2)</f>
        <v>0</v>
      </c>
      <c r="BL235" s="3" t="s">
        <v>78</v>
      </c>
      <c r="BM235" s="135" t="s">
        <v>286</v>
      </c>
    </row>
    <row r="236" s="16" customFormat="true" ht="17.9" hidden="false" customHeight="false" outlineLevel="0" collapsed="false">
      <c r="A236" s="12"/>
      <c r="B236" s="62"/>
      <c r="C236" s="64"/>
      <c r="D236" s="137" t="s">
        <v>79</v>
      </c>
      <c r="E236" s="64"/>
      <c r="F236" s="138" t="s">
        <v>285</v>
      </c>
      <c r="G236" s="64"/>
      <c r="H236" s="64"/>
      <c r="I236" s="139"/>
      <c r="J236" s="64"/>
      <c r="K236" s="64"/>
      <c r="L236" s="13"/>
      <c r="M236" s="140"/>
      <c r="N236" s="141"/>
      <c r="O236" s="132"/>
      <c r="P236" s="132"/>
      <c r="Q236" s="132"/>
      <c r="R236" s="132"/>
      <c r="S236" s="132"/>
      <c r="T236" s="142"/>
      <c r="U236" s="12"/>
      <c r="V236" s="12"/>
      <c r="W236" s="12"/>
      <c r="X236" s="12"/>
      <c r="Y236" s="12"/>
      <c r="Z236" s="12"/>
      <c r="AA236" s="12"/>
      <c r="AB236" s="12"/>
      <c r="AC236" s="12"/>
      <c r="AD236" s="12"/>
      <c r="AE236" s="12"/>
      <c r="AT236" s="3" t="s">
        <v>79</v>
      </c>
      <c r="AU236" s="3" t="s">
        <v>69</v>
      </c>
    </row>
    <row r="237" s="16" customFormat="true" ht="16.5" hidden="false" customHeight="true" outlineLevel="0" collapsed="false">
      <c r="A237" s="12"/>
      <c r="B237" s="62"/>
      <c r="C237" s="143" t="s">
        <v>287</v>
      </c>
      <c r="D237" s="143" t="s">
        <v>81</v>
      </c>
      <c r="E237" s="144" t="s">
        <v>288</v>
      </c>
      <c r="F237" s="145" t="s">
        <v>289</v>
      </c>
      <c r="G237" s="146" t="s">
        <v>162</v>
      </c>
      <c r="H237" s="147" t="n">
        <v>1</v>
      </c>
      <c r="I237" s="127"/>
      <c r="J237" s="148" t="n">
        <f aca="false">ROUND(I237*H237,2)</f>
        <v>0</v>
      </c>
      <c r="K237" s="145" t="s">
        <v>76</v>
      </c>
      <c r="L237" s="13"/>
      <c r="M237" s="149"/>
      <c r="N237" s="150" t="s">
        <v>29</v>
      </c>
      <c r="O237" s="132"/>
      <c r="P237" s="133" t="n">
        <f aca="false">O237*H237</f>
        <v>0</v>
      </c>
      <c r="Q237" s="133" t="n">
        <v>0</v>
      </c>
      <c r="R237" s="133" t="n">
        <f aca="false">Q237*H237</f>
        <v>0</v>
      </c>
      <c r="S237" s="133" t="n">
        <v>0</v>
      </c>
      <c r="T237" s="134" t="n">
        <f aca="false">S237*H237</f>
        <v>0</v>
      </c>
      <c r="U237" s="12"/>
      <c r="V237" s="12"/>
      <c r="W237" s="12"/>
      <c r="X237" s="12"/>
      <c r="Y237" s="12"/>
      <c r="Z237" s="12"/>
      <c r="AA237" s="12"/>
      <c r="AB237" s="12"/>
      <c r="AC237" s="12"/>
      <c r="AD237" s="12"/>
      <c r="AE237" s="12"/>
      <c r="AR237" s="135" t="s">
        <v>78</v>
      </c>
      <c r="AT237" s="135" t="s">
        <v>81</v>
      </c>
      <c r="AU237" s="135" t="s">
        <v>69</v>
      </c>
      <c r="AY237" s="3" t="s">
        <v>71</v>
      </c>
      <c r="BE237" s="136" t="n">
        <f aca="false">IF(N237="základní",J237,0)</f>
        <v>0</v>
      </c>
      <c r="BF237" s="136" t="n">
        <f aca="false">IF(N237="snížená",J237,0)</f>
        <v>0</v>
      </c>
      <c r="BG237" s="136" t="n">
        <f aca="false">IF(N237="zákl. přenesená",J237,0)</f>
        <v>0</v>
      </c>
      <c r="BH237" s="136" t="n">
        <f aca="false">IF(N237="sníž. přenesená",J237,0)</f>
        <v>0</v>
      </c>
      <c r="BI237" s="136" t="n">
        <f aca="false">IF(N237="nulová",J237,0)</f>
        <v>0</v>
      </c>
      <c r="BJ237" s="3" t="s">
        <v>69</v>
      </c>
      <c r="BK237" s="136" t="n">
        <f aca="false">ROUND(I237*H237,2)</f>
        <v>0</v>
      </c>
      <c r="BL237" s="3" t="s">
        <v>78</v>
      </c>
      <c r="BM237" s="135" t="s">
        <v>290</v>
      </c>
    </row>
    <row r="238" s="16" customFormat="true" ht="12.8" hidden="false" customHeight="false" outlineLevel="0" collapsed="false">
      <c r="A238" s="12"/>
      <c r="B238" s="62"/>
      <c r="C238" s="64"/>
      <c r="D238" s="137" t="s">
        <v>79</v>
      </c>
      <c r="E238" s="64"/>
      <c r="F238" s="138" t="s">
        <v>289</v>
      </c>
      <c r="G238" s="64"/>
      <c r="H238" s="64"/>
      <c r="I238" s="139"/>
      <c r="J238" s="64"/>
      <c r="K238" s="64"/>
      <c r="L238" s="13"/>
      <c r="M238" s="140"/>
      <c r="N238" s="141"/>
      <c r="O238" s="132"/>
      <c r="P238" s="132"/>
      <c r="Q238" s="132"/>
      <c r="R238" s="132"/>
      <c r="S238" s="132"/>
      <c r="T238" s="142"/>
      <c r="U238" s="12"/>
      <c r="V238" s="12"/>
      <c r="W238" s="12"/>
      <c r="X238" s="12"/>
      <c r="Y238" s="12"/>
      <c r="Z238" s="12"/>
      <c r="AA238" s="12"/>
      <c r="AB238" s="12"/>
      <c r="AC238" s="12"/>
      <c r="AD238" s="12"/>
      <c r="AE238" s="12"/>
      <c r="AT238" s="3" t="s">
        <v>79</v>
      </c>
      <c r="AU238" s="3" t="s">
        <v>69</v>
      </c>
    </row>
    <row r="239" s="16" customFormat="true" ht="16.5" hidden="false" customHeight="true" outlineLevel="0" collapsed="false">
      <c r="A239" s="12"/>
      <c r="B239" s="62"/>
      <c r="C239" s="143" t="s">
        <v>187</v>
      </c>
      <c r="D239" s="143" t="s">
        <v>81</v>
      </c>
      <c r="E239" s="144" t="s">
        <v>291</v>
      </c>
      <c r="F239" s="145" t="s">
        <v>292</v>
      </c>
      <c r="G239" s="146" t="s">
        <v>162</v>
      </c>
      <c r="H239" s="147" t="n">
        <v>1</v>
      </c>
      <c r="I239" s="127"/>
      <c r="J239" s="148" t="n">
        <f aca="false">ROUND(I239*H239,2)</f>
        <v>0</v>
      </c>
      <c r="K239" s="145" t="s">
        <v>76</v>
      </c>
      <c r="L239" s="13"/>
      <c r="M239" s="149"/>
      <c r="N239" s="150" t="s">
        <v>29</v>
      </c>
      <c r="O239" s="132"/>
      <c r="P239" s="133" t="n">
        <f aca="false">O239*H239</f>
        <v>0</v>
      </c>
      <c r="Q239" s="133" t="n">
        <v>0</v>
      </c>
      <c r="R239" s="133" t="n">
        <f aca="false">Q239*H239</f>
        <v>0</v>
      </c>
      <c r="S239" s="133" t="n">
        <v>0</v>
      </c>
      <c r="T239" s="134" t="n">
        <f aca="false">S239*H239</f>
        <v>0</v>
      </c>
      <c r="U239" s="12"/>
      <c r="V239" s="12"/>
      <c r="W239" s="12"/>
      <c r="X239" s="12"/>
      <c r="Y239" s="12"/>
      <c r="Z239" s="12"/>
      <c r="AA239" s="12"/>
      <c r="AB239" s="12"/>
      <c r="AC239" s="12"/>
      <c r="AD239" s="12"/>
      <c r="AE239" s="12"/>
      <c r="AR239" s="135" t="s">
        <v>78</v>
      </c>
      <c r="AT239" s="135" t="s">
        <v>81</v>
      </c>
      <c r="AU239" s="135" t="s">
        <v>69</v>
      </c>
      <c r="AY239" s="3" t="s">
        <v>71</v>
      </c>
      <c r="BE239" s="136" t="n">
        <f aca="false">IF(N239="základní",J239,0)</f>
        <v>0</v>
      </c>
      <c r="BF239" s="136" t="n">
        <f aca="false">IF(N239="snížená",J239,0)</f>
        <v>0</v>
      </c>
      <c r="BG239" s="136" t="n">
        <f aca="false">IF(N239="zákl. přenesená",J239,0)</f>
        <v>0</v>
      </c>
      <c r="BH239" s="136" t="n">
        <f aca="false">IF(N239="sníž. přenesená",J239,0)</f>
        <v>0</v>
      </c>
      <c r="BI239" s="136" t="n">
        <f aca="false">IF(N239="nulová",J239,0)</f>
        <v>0</v>
      </c>
      <c r="BJ239" s="3" t="s">
        <v>69</v>
      </c>
      <c r="BK239" s="136" t="n">
        <f aca="false">ROUND(I239*H239,2)</f>
        <v>0</v>
      </c>
      <c r="BL239" s="3" t="s">
        <v>78</v>
      </c>
      <c r="BM239" s="135" t="s">
        <v>293</v>
      </c>
    </row>
    <row r="240" s="16" customFormat="true" ht="12.8" hidden="false" customHeight="false" outlineLevel="0" collapsed="false">
      <c r="A240" s="12"/>
      <c r="B240" s="62"/>
      <c r="C240" s="64"/>
      <c r="D240" s="137" t="s">
        <v>79</v>
      </c>
      <c r="E240" s="64"/>
      <c r="F240" s="138" t="s">
        <v>292</v>
      </c>
      <c r="G240" s="64"/>
      <c r="H240" s="64"/>
      <c r="I240" s="139"/>
      <c r="J240" s="64"/>
      <c r="K240" s="64"/>
      <c r="L240" s="13"/>
      <c r="M240" s="140"/>
      <c r="N240" s="141"/>
      <c r="O240" s="132"/>
      <c r="P240" s="132"/>
      <c r="Q240" s="132"/>
      <c r="R240" s="132"/>
      <c r="S240" s="132"/>
      <c r="T240" s="142"/>
      <c r="U240" s="12"/>
      <c r="V240" s="12"/>
      <c r="W240" s="12"/>
      <c r="X240" s="12"/>
      <c r="Y240" s="12"/>
      <c r="Z240" s="12"/>
      <c r="AA240" s="12"/>
      <c r="AB240" s="12"/>
      <c r="AC240" s="12"/>
      <c r="AD240" s="12"/>
      <c r="AE240" s="12"/>
      <c r="AT240" s="3" t="s">
        <v>79</v>
      </c>
      <c r="AU240" s="3" t="s">
        <v>69</v>
      </c>
    </row>
    <row r="241" s="16" customFormat="true" ht="16.5" hidden="false" customHeight="true" outlineLevel="0" collapsed="false">
      <c r="A241" s="12"/>
      <c r="B241" s="62"/>
      <c r="C241" s="143" t="s">
        <v>294</v>
      </c>
      <c r="D241" s="143" t="s">
        <v>81</v>
      </c>
      <c r="E241" s="144" t="s">
        <v>295</v>
      </c>
      <c r="F241" s="145" t="s">
        <v>296</v>
      </c>
      <c r="G241" s="146" t="s">
        <v>162</v>
      </c>
      <c r="H241" s="147" t="n">
        <v>1</v>
      </c>
      <c r="I241" s="127"/>
      <c r="J241" s="148" t="n">
        <f aca="false">ROUND(I241*H241,2)</f>
        <v>0</v>
      </c>
      <c r="K241" s="145" t="s">
        <v>76</v>
      </c>
      <c r="L241" s="13"/>
      <c r="M241" s="149"/>
      <c r="N241" s="150" t="s">
        <v>29</v>
      </c>
      <c r="O241" s="132"/>
      <c r="P241" s="133" t="n">
        <f aca="false">O241*H241</f>
        <v>0</v>
      </c>
      <c r="Q241" s="133" t="n">
        <v>0</v>
      </c>
      <c r="R241" s="133" t="n">
        <f aca="false">Q241*H241</f>
        <v>0</v>
      </c>
      <c r="S241" s="133" t="n">
        <v>0</v>
      </c>
      <c r="T241" s="134" t="n">
        <f aca="false">S241*H241</f>
        <v>0</v>
      </c>
      <c r="U241" s="12"/>
      <c r="V241" s="12"/>
      <c r="W241" s="12"/>
      <c r="X241" s="12"/>
      <c r="Y241" s="12"/>
      <c r="Z241" s="12"/>
      <c r="AA241" s="12"/>
      <c r="AB241" s="12"/>
      <c r="AC241" s="12"/>
      <c r="AD241" s="12"/>
      <c r="AE241" s="12"/>
      <c r="AR241" s="135" t="s">
        <v>78</v>
      </c>
      <c r="AT241" s="135" t="s">
        <v>81</v>
      </c>
      <c r="AU241" s="135" t="s">
        <v>69</v>
      </c>
      <c r="AY241" s="3" t="s">
        <v>71</v>
      </c>
      <c r="BE241" s="136" t="n">
        <f aca="false">IF(N241="základní",J241,0)</f>
        <v>0</v>
      </c>
      <c r="BF241" s="136" t="n">
        <f aca="false">IF(N241="snížená",J241,0)</f>
        <v>0</v>
      </c>
      <c r="BG241" s="136" t="n">
        <f aca="false">IF(N241="zákl. přenesená",J241,0)</f>
        <v>0</v>
      </c>
      <c r="BH241" s="136" t="n">
        <f aca="false">IF(N241="sníž. přenesená",J241,0)</f>
        <v>0</v>
      </c>
      <c r="BI241" s="136" t="n">
        <f aca="false">IF(N241="nulová",J241,0)</f>
        <v>0</v>
      </c>
      <c r="BJ241" s="3" t="s">
        <v>69</v>
      </c>
      <c r="BK241" s="136" t="n">
        <f aca="false">ROUND(I241*H241,2)</f>
        <v>0</v>
      </c>
      <c r="BL241" s="3" t="s">
        <v>78</v>
      </c>
      <c r="BM241" s="135" t="s">
        <v>297</v>
      </c>
    </row>
    <row r="242" s="16" customFormat="true" ht="12.8" hidden="false" customHeight="false" outlineLevel="0" collapsed="false">
      <c r="A242" s="12"/>
      <c r="B242" s="62"/>
      <c r="C242" s="64"/>
      <c r="D242" s="137" t="s">
        <v>79</v>
      </c>
      <c r="E242" s="64"/>
      <c r="F242" s="138" t="s">
        <v>296</v>
      </c>
      <c r="G242" s="64"/>
      <c r="H242" s="64"/>
      <c r="I242" s="139"/>
      <c r="J242" s="64"/>
      <c r="K242" s="64"/>
      <c r="L242" s="13"/>
      <c r="M242" s="140"/>
      <c r="N242" s="141"/>
      <c r="O242" s="132"/>
      <c r="P242" s="132"/>
      <c r="Q242" s="132"/>
      <c r="R242" s="132"/>
      <c r="S242" s="132"/>
      <c r="T242" s="142"/>
      <c r="U242" s="12"/>
      <c r="V242" s="12"/>
      <c r="W242" s="12"/>
      <c r="X242" s="12"/>
      <c r="Y242" s="12"/>
      <c r="Z242" s="12"/>
      <c r="AA242" s="12"/>
      <c r="AB242" s="12"/>
      <c r="AC242" s="12"/>
      <c r="AD242" s="12"/>
      <c r="AE242" s="12"/>
      <c r="AT242" s="3" t="s">
        <v>79</v>
      </c>
      <c r="AU242" s="3" t="s">
        <v>69</v>
      </c>
    </row>
    <row r="243" s="16" customFormat="true" ht="21.75" hidden="false" customHeight="true" outlineLevel="0" collapsed="false">
      <c r="A243" s="12"/>
      <c r="B243" s="62"/>
      <c r="C243" s="143" t="s">
        <v>191</v>
      </c>
      <c r="D243" s="143" t="s">
        <v>81</v>
      </c>
      <c r="E243" s="144" t="s">
        <v>298</v>
      </c>
      <c r="F243" s="145" t="s">
        <v>299</v>
      </c>
      <c r="G243" s="146" t="s">
        <v>162</v>
      </c>
      <c r="H243" s="147" t="n">
        <v>1</v>
      </c>
      <c r="I243" s="127"/>
      <c r="J243" s="148" t="n">
        <f aca="false">ROUND(I243*H243,2)</f>
        <v>0</v>
      </c>
      <c r="K243" s="145" t="s">
        <v>76</v>
      </c>
      <c r="L243" s="13"/>
      <c r="M243" s="149"/>
      <c r="N243" s="150" t="s">
        <v>29</v>
      </c>
      <c r="O243" s="132"/>
      <c r="P243" s="133" t="n">
        <f aca="false">O243*H243</f>
        <v>0</v>
      </c>
      <c r="Q243" s="133" t="n">
        <v>0</v>
      </c>
      <c r="R243" s="133" t="n">
        <f aca="false">Q243*H243</f>
        <v>0</v>
      </c>
      <c r="S243" s="133" t="n">
        <v>0</v>
      </c>
      <c r="T243" s="134" t="n">
        <f aca="false">S243*H243</f>
        <v>0</v>
      </c>
      <c r="U243" s="12"/>
      <c r="V243" s="12"/>
      <c r="W243" s="12"/>
      <c r="X243" s="12"/>
      <c r="Y243" s="12"/>
      <c r="Z243" s="12"/>
      <c r="AA243" s="12"/>
      <c r="AB243" s="12"/>
      <c r="AC243" s="12"/>
      <c r="AD243" s="12"/>
      <c r="AE243" s="12"/>
      <c r="AR243" s="135" t="s">
        <v>78</v>
      </c>
      <c r="AT243" s="135" t="s">
        <v>81</v>
      </c>
      <c r="AU243" s="135" t="s">
        <v>69</v>
      </c>
      <c r="AY243" s="3" t="s">
        <v>71</v>
      </c>
      <c r="BE243" s="136" t="n">
        <f aca="false">IF(N243="základní",J243,0)</f>
        <v>0</v>
      </c>
      <c r="BF243" s="136" t="n">
        <f aca="false">IF(N243="snížená",J243,0)</f>
        <v>0</v>
      </c>
      <c r="BG243" s="136" t="n">
        <f aca="false">IF(N243="zákl. přenesená",J243,0)</f>
        <v>0</v>
      </c>
      <c r="BH243" s="136" t="n">
        <f aca="false">IF(N243="sníž. přenesená",J243,0)</f>
        <v>0</v>
      </c>
      <c r="BI243" s="136" t="n">
        <f aca="false">IF(N243="nulová",J243,0)</f>
        <v>0</v>
      </c>
      <c r="BJ243" s="3" t="s">
        <v>69</v>
      </c>
      <c r="BK243" s="136" t="n">
        <f aca="false">ROUND(I243*H243,2)</f>
        <v>0</v>
      </c>
      <c r="BL243" s="3" t="s">
        <v>78</v>
      </c>
      <c r="BM243" s="135" t="s">
        <v>300</v>
      </c>
    </row>
    <row r="244" s="16" customFormat="true" ht="17.9" hidden="false" customHeight="false" outlineLevel="0" collapsed="false">
      <c r="A244" s="12"/>
      <c r="B244" s="62"/>
      <c r="C244" s="64"/>
      <c r="D244" s="137" t="s">
        <v>79</v>
      </c>
      <c r="E244" s="64"/>
      <c r="F244" s="138" t="s">
        <v>299</v>
      </c>
      <c r="G244" s="64"/>
      <c r="H244" s="64"/>
      <c r="I244" s="139"/>
      <c r="J244" s="64"/>
      <c r="K244" s="64"/>
      <c r="L244" s="13"/>
      <c r="M244" s="140"/>
      <c r="N244" s="141"/>
      <c r="O244" s="132"/>
      <c r="P244" s="132"/>
      <c r="Q244" s="132"/>
      <c r="R244" s="132"/>
      <c r="S244" s="132"/>
      <c r="T244" s="142"/>
      <c r="U244" s="12"/>
      <c r="V244" s="12"/>
      <c r="W244" s="12"/>
      <c r="X244" s="12"/>
      <c r="Y244" s="12"/>
      <c r="Z244" s="12"/>
      <c r="AA244" s="12"/>
      <c r="AB244" s="12"/>
      <c r="AC244" s="12"/>
      <c r="AD244" s="12"/>
      <c r="AE244" s="12"/>
      <c r="AT244" s="3" t="s">
        <v>79</v>
      </c>
      <c r="AU244" s="3" t="s">
        <v>69</v>
      </c>
    </row>
    <row r="245" s="16" customFormat="true" ht="16.5" hidden="false" customHeight="true" outlineLevel="0" collapsed="false">
      <c r="A245" s="12"/>
      <c r="B245" s="62"/>
      <c r="C245" s="143" t="s">
        <v>301</v>
      </c>
      <c r="D245" s="143" t="s">
        <v>81</v>
      </c>
      <c r="E245" s="144" t="s">
        <v>302</v>
      </c>
      <c r="F245" s="145" t="s">
        <v>303</v>
      </c>
      <c r="G245" s="146" t="s">
        <v>162</v>
      </c>
      <c r="H245" s="147" t="n">
        <v>1</v>
      </c>
      <c r="I245" s="127"/>
      <c r="J245" s="148" t="n">
        <f aca="false">ROUND(I245*H245,2)</f>
        <v>0</v>
      </c>
      <c r="K245" s="145" t="s">
        <v>76</v>
      </c>
      <c r="L245" s="13"/>
      <c r="M245" s="149"/>
      <c r="N245" s="150" t="s">
        <v>29</v>
      </c>
      <c r="O245" s="132"/>
      <c r="P245" s="133" t="n">
        <f aca="false">O245*H245</f>
        <v>0</v>
      </c>
      <c r="Q245" s="133" t="n">
        <v>0</v>
      </c>
      <c r="R245" s="133" t="n">
        <f aca="false">Q245*H245</f>
        <v>0</v>
      </c>
      <c r="S245" s="133" t="n">
        <v>0</v>
      </c>
      <c r="T245" s="134" t="n">
        <f aca="false">S245*H245</f>
        <v>0</v>
      </c>
      <c r="U245" s="12"/>
      <c r="V245" s="12"/>
      <c r="W245" s="12"/>
      <c r="X245" s="12"/>
      <c r="Y245" s="12"/>
      <c r="Z245" s="12"/>
      <c r="AA245" s="12"/>
      <c r="AB245" s="12"/>
      <c r="AC245" s="12"/>
      <c r="AD245" s="12"/>
      <c r="AE245" s="12"/>
      <c r="AR245" s="135" t="s">
        <v>78</v>
      </c>
      <c r="AT245" s="135" t="s">
        <v>81</v>
      </c>
      <c r="AU245" s="135" t="s">
        <v>69</v>
      </c>
      <c r="AY245" s="3" t="s">
        <v>71</v>
      </c>
      <c r="BE245" s="136" t="n">
        <f aca="false">IF(N245="základní",J245,0)</f>
        <v>0</v>
      </c>
      <c r="BF245" s="136" t="n">
        <f aca="false">IF(N245="snížená",J245,0)</f>
        <v>0</v>
      </c>
      <c r="BG245" s="136" t="n">
        <f aca="false">IF(N245="zákl. přenesená",J245,0)</f>
        <v>0</v>
      </c>
      <c r="BH245" s="136" t="n">
        <f aca="false">IF(N245="sníž. přenesená",J245,0)</f>
        <v>0</v>
      </c>
      <c r="BI245" s="136" t="n">
        <f aca="false">IF(N245="nulová",J245,0)</f>
        <v>0</v>
      </c>
      <c r="BJ245" s="3" t="s">
        <v>69</v>
      </c>
      <c r="BK245" s="136" t="n">
        <f aca="false">ROUND(I245*H245,2)</f>
        <v>0</v>
      </c>
      <c r="BL245" s="3" t="s">
        <v>78</v>
      </c>
      <c r="BM245" s="135" t="s">
        <v>304</v>
      </c>
    </row>
    <row r="246" s="16" customFormat="true" ht="12.8" hidden="false" customHeight="false" outlineLevel="0" collapsed="false">
      <c r="A246" s="12"/>
      <c r="B246" s="62"/>
      <c r="C246" s="64"/>
      <c r="D246" s="137" t="s">
        <v>79</v>
      </c>
      <c r="E246" s="64"/>
      <c r="F246" s="138" t="s">
        <v>303</v>
      </c>
      <c r="G246" s="64"/>
      <c r="H246" s="64"/>
      <c r="I246" s="139"/>
      <c r="J246" s="64"/>
      <c r="K246" s="64"/>
      <c r="L246" s="13"/>
      <c r="M246" s="140"/>
      <c r="N246" s="141"/>
      <c r="O246" s="132"/>
      <c r="P246" s="132"/>
      <c r="Q246" s="132"/>
      <c r="R246" s="132"/>
      <c r="S246" s="132"/>
      <c r="T246" s="142"/>
      <c r="U246" s="12"/>
      <c r="V246" s="12"/>
      <c r="W246" s="12"/>
      <c r="X246" s="12"/>
      <c r="Y246" s="12"/>
      <c r="Z246" s="12"/>
      <c r="AA246" s="12"/>
      <c r="AB246" s="12"/>
      <c r="AC246" s="12"/>
      <c r="AD246" s="12"/>
      <c r="AE246" s="12"/>
      <c r="AT246" s="3" t="s">
        <v>79</v>
      </c>
      <c r="AU246" s="3" t="s">
        <v>69</v>
      </c>
    </row>
    <row r="247" s="16" customFormat="true" ht="16.5" hidden="false" customHeight="true" outlineLevel="0" collapsed="false">
      <c r="A247" s="12"/>
      <c r="B247" s="62"/>
      <c r="C247" s="143" t="s">
        <v>194</v>
      </c>
      <c r="D247" s="143" t="s">
        <v>81</v>
      </c>
      <c r="E247" s="144" t="s">
        <v>305</v>
      </c>
      <c r="F247" s="145" t="s">
        <v>306</v>
      </c>
      <c r="G247" s="146" t="s">
        <v>162</v>
      </c>
      <c r="H247" s="147" t="n">
        <v>1</v>
      </c>
      <c r="I247" s="127"/>
      <c r="J247" s="148" t="n">
        <f aca="false">ROUND(I247*H247,2)</f>
        <v>0</v>
      </c>
      <c r="K247" s="145" t="s">
        <v>76</v>
      </c>
      <c r="L247" s="13"/>
      <c r="M247" s="149"/>
      <c r="N247" s="150" t="s">
        <v>29</v>
      </c>
      <c r="O247" s="132"/>
      <c r="P247" s="133" t="n">
        <f aca="false">O247*H247</f>
        <v>0</v>
      </c>
      <c r="Q247" s="133" t="n">
        <v>0</v>
      </c>
      <c r="R247" s="133" t="n">
        <f aca="false">Q247*H247</f>
        <v>0</v>
      </c>
      <c r="S247" s="133" t="n">
        <v>0</v>
      </c>
      <c r="T247" s="134" t="n">
        <f aca="false">S247*H247</f>
        <v>0</v>
      </c>
      <c r="U247" s="12"/>
      <c r="V247" s="12"/>
      <c r="W247" s="12"/>
      <c r="X247" s="12"/>
      <c r="Y247" s="12"/>
      <c r="Z247" s="12"/>
      <c r="AA247" s="12"/>
      <c r="AB247" s="12"/>
      <c r="AC247" s="12"/>
      <c r="AD247" s="12"/>
      <c r="AE247" s="12"/>
      <c r="AR247" s="135" t="s">
        <v>78</v>
      </c>
      <c r="AT247" s="135" t="s">
        <v>81</v>
      </c>
      <c r="AU247" s="135" t="s">
        <v>69</v>
      </c>
      <c r="AY247" s="3" t="s">
        <v>71</v>
      </c>
      <c r="BE247" s="136" t="n">
        <f aca="false">IF(N247="základní",J247,0)</f>
        <v>0</v>
      </c>
      <c r="BF247" s="136" t="n">
        <f aca="false">IF(N247="snížená",J247,0)</f>
        <v>0</v>
      </c>
      <c r="BG247" s="136" t="n">
        <f aca="false">IF(N247="zákl. přenesená",J247,0)</f>
        <v>0</v>
      </c>
      <c r="BH247" s="136" t="n">
        <f aca="false">IF(N247="sníž. přenesená",J247,0)</f>
        <v>0</v>
      </c>
      <c r="BI247" s="136" t="n">
        <f aca="false">IF(N247="nulová",J247,0)</f>
        <v>0</v>
      </c>
      <c r="BJ247" s="3" t="s">
        <v>69</v>
      </c>
      <c r="BK247" s="136" t="n">
        <f aca="false">ROUND(I247*H247,2)</f>
        <v>0</v>
      </c>
      <c r="BL247" s="3" t="s">
        <v>78</v>
      </c>
      <c r="BM247" s="135" t="s">
        <v>307</v>
      </c>
    </row>
    <row r="248" s="16" customFormat="true" ht="12.8" hidden="false" customHeight="false" outlineLevel="0" collapsed="false">
      <c r="A248" s="12"/>
      <c r="B248" s="62"/>
      <c r="C248" s="64"/>
      <c r="D248" s="137" t="s">
        <v>79</v>
      </c>
      <c r="E248" s="64"/>
      <c r="F248" s="138" t="s">
        <v>306</v>
      </c>
      <c r="G248" s="64"/>
      <c r="H248" s="64"/>
      <c r="I248" s="139"/>
      <c r="J248" s="64"/>
      <c r="K248" s="64"/>
      <c r="L248" s="13"/>
      <c r="M248" s="140"/>
      <c r="N248" s="141"/>
      <c r="O248" s="132"/>
      <c r="P248" s="132"/>
      <c r="Q248" s="132"/>
      <c r="R248" s="132"/>
      <c r="S248" s="132"/>
      <c r="T248" s="142"/>
      <c r="U248" s="12"/>
      <c r="V248" s="12"/>
      <c r="W248" s="12"/>
      <c r="X248" s="12"/>
      <c r="Y248" s="12"/>
      <c r="Z248" s="12"/>
      <c r="AA248" s="12"/>
      <c r="AB248" s="12"/>
      <c r="AC248" s="12"/>
      <c r="AD248" s="12"/>
      <c r="AE248" s="12"/>
      <c r="AT248" s="3" t="s">
        <v>79</v>
      </c>
      <c r="AU248" s="3" t="s">
        <v>69</v>
      </c>
    </row>
    <row r="249" s="16" customFormat="true" ht="16.5" hidden="false" customHeight="true" outlineLevel="0" collapsed="false">
      <c r="A249" s="12"/>
      <c r="B249" s="62"/>
      <c r="C249" s="143" t="s">
        <v>308</v>
      </c>
      <c r="D249" s="143" t="s">
        <v>81</v>
      </c>
      <c r="E249" s="144" t="s">
        <v>309</v>
      </c>
      <c r="F249" s="145" t="s">
        <v>310</v>
      </c>
      <c r="G249" s="146" t="s">
        <v>162</v>
      </c>
      <c r="H249" s="147" t="n">
        <v>1</v>
      </c>
      <c r="I249" s="127"/>
      <c r="J249" s="148" t="n">
        <f aca="false">ROUND(I249*H249,2)</f>
        <v>0</v>
      </c>
      <c r="K249" s="145" t="s">
        <v>76</v>
      </c>
      <c r="L249" s="13"/>
      <c r="M249" s="149"/>
      <c r="N249" s="150" t="s">
        <v>29</v>
      </c>
      <c r="O249" s="132"/>
      <c r="P249" s="133" t="n">
        <f aca="false">O249*H249</f>
        <v>0</v>
      </c>
      <c r="Q249" s="133" t="n">
        <v>0</v>
      </c>
      <c r="R249" s="133" t="n">
        <f aca="false">Q249*H249</f>
        <v>0</v>
      </c>
      <c r="S249" s="133" t="n">
        <v>0</v>
      </c>
      <c r="T249" s="134" t="n">
        <f aca="false">S249*H249</f>
        <v>0</v>
      </c>
      <c r="U249" s="12"/>
      <c r="V249" s="12"/>
      <c r="W249" s="12"/>
      <c r="X249" s="12"/>
      <c r="Y249" s="12"/>
      <c r="Z249" s="12"/>
      <c r="AA249" s="12"/>
      <c r="AB249" s="12"/>
      <c r="AC249" s="12"/>
      <c r="AD249" s="12"/>
      <c r="AE249" s="12"/>
      <c r="AR249" s="135" t="s">
        <v>78</v>
      </c>
      <c r="AT249" s="135" t="s">
        <v>81</v>
      </c>
      <c r="AU249" s="135" t="s">
        <v>69</v>
      </c>
      <c r="AY249" s="3" t="s">
        <v>71</v>
      </c>
      <c r="BE249" s="136" t="n">
        <f aca="false">IF(N249="základní",J249,0)</f>
        <v>0</v>
      </c>
      <c r="BF249" s="136" t="n">
        <f aca="false">IF(N249="snížená",J249,0)</f>
        <v>0</v>
      </c>
      <c r="BG249" s="136" t="n">
        <f aca="false">IF(N249="zákl. přenesená",J249,0)</f>
        <v>0</v>
      </c>
      <c r="BH249" s="136" t="n">
        <f aca="false">IF(N249="sníž. přenesená",J249,0)</f>
        <v>0</v>
      </c>
      <c r="BI249" s="136" t="n">
        <f aca="false">IF(N249="nulová",J249,0)</f>
        <v>0</v>
      </c>
      <c r="BJ249" s="3" t="s">
        <v>69</v>
      </c>
      <c r="BK249" s="136" t="n">
        <f aca="false">ROUND(I249*H249,2)</f>
        <v>0</v>
      </c>
      <c r="BL249" s="3" t="s">
        <v>78</v>
      </c>
      <c r="BM249" s="135" t="s">
        <v>311</v>
      </c>
    </row>
    <row r="250" s="16" customFormat="true" ht="12.8" hidden="false" customHeight="false" outlineLevel="0" collapsed="false">
      <c r="A250" s="12"/>
      <c r="B250" s="62"/>
      <c r="C250" s="64"/>
      <c r="D250" s="137" t="s">
        <v>79</v>
      </c>
      <c r="E250" s="64"/>
      <c r="F250" s="138" t="s">
        <v>310</v>
      </c>
      <c r="G250" s="64"/>
      <c r="H250" s="64"/>
      <c r="I250" s="139"/>
      <c r="J250" s="64"/>
      <c r="K250" s="64"/>
      <c r="L250" s="13"/>
      <c r="M250" s="140"/>
      <c r="N250" s="141"/>
      <c r="O250" s="132"/>
      <c r="P250" s="132"/>
      <c r="Q250" s="132"/>
      <c r="R250" s="132"/>
      <c r="S250" s="132"/>
      <c r="T250" s="142"/>
      <c r="U250" s="12"/>
      <c r="V250" s="12"/>
      <c r="W250" s="12"/>
      <c r="X250" s="12"/>
      <c r="Y250" s="12"/>
      <c r="Z250" s="12"/>
      <c r="AA250" s="12"/>
      <c r="AB250" s="12"/>
      <c r="AC250" s="12"/>
      <c r="AD250" s="12"/>
      <c r="AE250" s="12"/>
      <c r="AT250" s="3" t="s">
        <v>79</v>
      </c>
      <c r="AU250" s="3" t="s">
        <v>69</v>
      </c>
    </row>
    <row r="251" s="16" customFormat="true" ht="16.5" hidden="false" customHeight="true" outlineLevel="0" collapsed="false">
      <c r="A251" s="12"/>
      <c r="B251" s="62"/>
      <c r="C251" s="143" t="s">
        <v>198</v>
      </c>
      <c r="D251" s="143" t="s">
        <v>81</v>
      </c>
      <c r="E251" s="144" t="s">
        <v>312</v>
      </c>
      <c r="F251" s="145" t="s">
        <v>313</v>
      </c>
      <c r="G251" s="146" t="s">
        <v>162</v>
      </c>
      <c r="H251" s="147" t="n">
        <v>1</v>
      </c>
      <c r="I251" s="127"/>
      <c r="J251" s="148" t="n">
        <f aca="false">ROUND(I251*H251,2)</f>
        <v>0</v>
      </c>
      <c r="K251" s="145" t="s">
        <v>76</v>
      </c>
      <c r="L251" s="13"/>
      <c r="M251" s="149"/>
      <c r="N251" s="150" t="s">
        <v>29</v>
      </c>
      <c r="O251" s="132"/>
      <c r="P251" s="133" t="n">
        <f aca="false">O251*H251</f>
        <v>0</v>
      </c>
      <c r="Q251" s="133" t="n">
        <v>0</v>
      </c>
      <c r="R251" s="133" t="n">
        <f aca="false">Q251*H251</f>
        <v>0</v>
      </c>
      <c r="S251" s="133" t="n">
        <v>0</v>
      </c>
      <c r="T251" s="134" t="n">
        <f aca="false">S251*H251</f>
        <v>0</v>
      </c>
      <c r="U251" s="12"/>
      <c r="V251" s="12"/>
      <c r="W251" s="12"/>
      <c r="X251" s="12"/>
      <c r="Y251" s="12"/>
      <c r="Z251" s="12"/>
      <c r="AA251" s="12"/>
      <c r="AB251" s="12"/>
      <c r="AC251" s="12"/>
      <c r="AD251" s="12"/>
      <c r="AE251" s="12"/>
      <c r="AR251" s="135" t="s">
        <v>78</v>
      </c>
      <c r="AT251" s="135" t="s">
        <v>81</v>
      </c>
      <c r="AU251" s="135" t="s">
        <v>69</v>
      </c>
      <c r="AY251" s="3" t="s">
        <v>71</v>
      </c>
      <c r="BE251" s="136" t="n">
        <f aca="false">IF(N251="základní",J251,0)</f>
        <v>0</v>
      </c>
      <c r="BF251" s="136" t="n">
        <f aca="false">IF(N251="snížená",J251,0)</f>
        <v>0</v>
      </c>
      <c r="BG251" s="136" t="n">
        <f aca="false">IF(N251="zákl. přenesená",J251,0)</f>
        <v>0</v>
      </c>
      <c r="BH251" s="136" t="n">
        <f aca="false">IF(N251="sníž. přenesená",J251,0)</f>
        <v>0</v>
      </c>
      <c r="BI251" s="136" t="n">
        <f aca="false">IF(N251="nulová",J251,0)</f>
        <v>0</v>
      </c>
      <c r="BJ251" s="3" t="s">
        <v>69</v>
      </c>
      <c r="BK251" s="136" t="n">
        <f aca="false">ROUND(I251*H251,2)</f>
        <v>0</v>
      </c>
      <c r="BL251" s="3" t="s">
        <v>78</v>
      </c>
      <c r="BM251" s="135" t="s">
        <v>314</v>
      </c>
    </row>
    <row r="252" s="16" customFormat="true" ht="12.8" hidden="false" customHeight="false" outlineLevel="0" collapsed="false">
      <c r="A252" s="12"/>
      <c r="B252" s="62"/>
      <c r="C252" s="64"/>
      <c r="D252" s="137" t="s">
        <v>79</v>
      </c>
      <c r="E252" s="64"/>
      <c r="F252" s="138" t="s">
        <v>313</v>
      </c>
      <c r="G252" s="64"/>
      <c r="H252" s="64"/>
      <c r="I252" s="139"/>
      <c r="J252" s="64"/>
      <c r="K252" s="64"/>
      <c r="L252" s="13"/>
      <c r="M252" s="140"/>
      <c r="N252" s="141"/>
      <c r="O252" s="132"/>
      <c r="P252" s="132"/>
      <c r="Q252" s="132"/>
      <c r="R252" s="132"/>
      <c r="S252" s="132"/>
      <c r="T252" s="142"/>
      <c r="U252" s="12"/>
      <c r="V252" s="12"/>
      <c r="W252" s="12"/>
      <c r="X252" s="12"/>
      <c r="Y252" s="12"/>
      <c r="Z252" s="12"/>
      <c r="AA252" s="12"/>
      <c r="AB252" s="12"/>
      <c r="AC252" s="12"/>
      <c r="AD252" s="12"/>
      <c r="AE252" s="12"/>
      <c r="AT252" s="3" t="s">
        <v>79</v>
      </c>
      <c r="AU252" s="3" t="s">
        <v>69</v>
      </c>
    </row>
    <row r="253" s="16" customFormat="true" ht="16.5" hidden="false" customHeight="true" outlineLevel="0" collapsed="false">
      <c r="A253" s="12"/>
      <c r="B253" s="62"/>
      <c r="C253" s="143" t="s">
        <v>315</v>
      </c>
      <c r="D253" s="143" t="s">
        <v>81</v>
      </c>
      <c r="E253" s="144" t="s">
        <v>316</v>
      </c>
      <c r="F253" s="145" t="s">
        <v>317</v>
      </c>
      <c r="G253" s="146" t="s">
        <v>162</v>
      </c>
      <c r="H253" s="147" t="n">
        <v>1</v>
      </c>
      <c r="I253" s="127"/>
      <c r="J253" s="148" t="n">
        <f aca="false">ROUND(I253*H253,2)</f>
        <v>0</v>
      </c>
      <c r="K253" s="145" t="s">
        <v>76</v>
      </c>
      <c r="L253" s="13"/>
      <c r="M253" s="149"/>
      <c r="N253" s="150" t="s">
        <v>29</v>
      </c>
      <c r="O253" s="132"/>
      <c r="P253" s="133" t="n">
        <f aca="false">O253*H253</f>
        <v>0</v>
      </c>
      <c r="Q253" s="133" t="n">
        <v>0</v>
      </c>
      <c r="R253" s="133" t="n">
        <f aca="false">Q253*H253</f>
        <v>0</v>
      </c>
      <c r="S253" s="133" t="n">
        <v>0</v>
      </c>
      <c r="T253" s="134" t="n">
        <f aca="false">S253*H253</f>
        <v>0</v>
      </c>
      <c r="U253" s="12"/>
      <c r="V253" s="12"/>
      <c r="W253" s="12"/>
      <c r="X253" s="12"/>
      <c r="Y253" s="12"/>
      <c r="Z253" s="12"/>
      <c r="AA253" s="12"/>
      <c r="AB253" s="12"/>
      <c r="AC253" s="12"/>
      <c r="AD253" s="12"/>
      <c r="AE253" s="12"/>
      <c r="AR253" s="135" t="s">
        <v>78</v>
      </c>
      <c r="AT253" s="135" t="s">
        <v>81</v>
      </c>
      <c r="AU253" s="135" t="s">
        <v>69</v>
      </c>
      <c r="AY253" s="3" t="s">
        <v>71</v>
      </c>
      <c r="BE253" s="136" t="n">
        <f aca="false">IF(N253="základní",J253,0)</f>
        <v>0</v>
      </c>
      <c r="BF253" s="136" t="n">
        <f aca="false">IF(N253="snížená",J253,0)</f>
        <v>0</v>
      </c>
      <c r="BG253" s="136" t="n">
        <f aca="false">IF(N253="zákl. přenesená",J253,0)</f>
        <v>0</v>
      </c>
      <c r="BH253" s="136" t="n">
        <f aca="false">IF(N253="sníž. přenesená",J253,0)</f>
        <v>0</v>
      </c>
      <c r="BI253" s="136" t="n">
        <f aca="false">IF(N253="nulová",J253,0)</f>
        <v>0</v>
      </c>
      <c r="BJ253" s="3" t="s">
        <v>69</v>
      </c>
      <c r="BK253" s="136" t="n">
        <f aca="false">ROUND(I253*H253,2)</f>
        <v>0</v>
      </c>
      <c r="BL253" s="3" t="s">
        <v>78</v>
      </c>
      <c r="BM253" s="135" t="s">
        <v>318</v>
      </c>
    </row>
    <row r="254" s="16" customFormat="true" ht="12.8" hidden="false" customHeight="false" outlineLevel="0" collapsed="false">
      <c r="A254" s="12"/>
      <c r="B254" s="62"/>
      <c r="C254" s="64"/>
      <c r="D254" s="137" t="s">
        <v>79</v>
      </c>
      <c r="E254" s="64"/>
      <c r="F254" s="138" t="s">
        <v>317</v>
      </c>
      <c r="G254" s="64"/>
      <c r="H254" s="64"/>
      <c r="I254" s="139"/>
      <c r="J254" s="64"/>
      <c r="K254" s="64"/>
      <c r="L254" s="13"/>
      <c r="M254" s="140"/>
      <c r="N254" s="141"/>
      <c r="O254" s="132"/>
      <c r="P254" s="132"/>
      <c r="Q254" s="132"/>
      <c r="R254" s="132"/>
      <c r="S254" s="132"/>
      <c r="T254" s="142"/>
      <c r="U254" s="12"/>
      <c r="V254" s="12"/>
      <c r="W254" s="12"/>
      <c r="X254" s="12"/>
      <c r="Y254" s="12"/>
      <c r="Z254" s="12"/>
      <c r="AA254" s="12"/>
      <c r="AB254" s="12"/>
      <c r="AC254" s="12"/>
      <c r="AD254" s="12"/>
      <c r="AE254" s="12"/>
      <c r="AT254" s="3" t="s">
        <v>79</v>
      </c>
      <c r="AU254" s="3" t="s">
        <v>69</v>
      </c>
    </row>
    <row r="255" s="16" customFormat="true" ht="21.75" hidden="false" customHeight="true" outlineLevel="0" collapsed="false">
      <c r="A255" s="12"/>
      <c r="B255" s="62"/>
      <c r="C255" s="143" t="s">
        <v>200</v>
      </c>
      <c r="D255" s="143" t="s">
        <v>81</v>
      </c>
      <c r="E255" s="144" t="s">
        <v>319</v>
      </c>
      <c r="F255" s="145" t="s">
        <v>320</v>
      </c>
      <c r="G255" s="146" t="s">
        <v>162</v>
      </c>
      <c r="H255" s="147" t="n">
        <v>1</v>
      </c>
      <c r="I255" s="127"/>
      <c r="J255" s="148" t="n">
        <f aca="false">ROUND(I255*H255,2)</f>
        <v>0</v>
      </c>
      <c r="K255" s="145" t="s">
        <v>76</v>
      </c>
      <c r="L255" s="13"/>
      <c r="M255" s="149"/>
      <c r="N255" s="150" t="s">
        <v>29</v>
      </c>
      <c r="O255" s="132"/>
      <c r="P255" s="133" t="n">
        <f aca="false">O255*H255</f>
        <v>0</v>
      </c>
      <c r="Q255" s="133" t="n">
        <v>0</v>
      </c>
      <c r="R255" s="133" t="n">
        <f aca="false">Q255*H255</f>
        <v>0</v>
      </c>
      <c r="S255" s="133" t="n">
        <v>0</v>
      </c>
      <c r="T255" s="134" t="n">
        <f aca="false">S255*H255</f>
        <v>0</v>
      </c>
      <c r="U255" s="12"/>
      <c r="V255" s="12"/>
      <c r="W255" s="12"/>
      <c r="X255" s="12"/>
      <c r="Y255" s="12"/>
      <c r="Z255" s="12"/>
      <c r="AA255" s="12"/>
      <c r="AB255" s="12"/>
      <c r="AC255" s="12"/>
      <c r="AD255" s="12"/>
      <c r="AE255" s="12"/>
      <c r="AR255" s="135" t="s">
        <v>78</v>
      </c>
      <c r="AT255" s="135" t="s">
        <v>81</v>
      </c>
      <c r="AU255" s="135" t="s">
        <v>69</v>
      </c>
      <c r="AY255" s="3" t="s">
        <v>71</v>
      </c>
      <c r="BE255" s="136" t="n">
        <f aca="false">IF(N255="základní",J255,0)</f>
        <v>0</v>
      </c>
      <c r="BF255" s="136" t="n">
        <f aca="false">IF(N255="snížená",J255,0)</f>
        <v>0</v>
      </c>
      <c r="BG255" s="136" t="n">
        <f aca="false">IF(N255="zákl. přenesená",J255,0)</f>
        <v>0</v>
      </c>
      <c r="BH255" s="136" t="n">
        <f aca="false">IF(N255="sníž. přenesená",J255,0)</f>
        <v>0</v>
      </c>
      <c r="BI255" s="136" t="n">
        <f aca="false">IF(N255="nulová",J255,0)</f>
        <v>0</v>
      </c>
      <c r="BJ255" s="3" t="s">
        <v>69</v>
      </c>
      <c r="BK255" s="136" t="n">
        <f aca="false">ROUND(I255*H255,2)</f>
        <v>0</v>
      </c>
      <c r="BL255" s="3" t="s">
        <v>78</v>
      </c>
      <c r="BM255" s="135" t="s">
        <v>321</v>
      </c>
    </row>
    <row r="256" s="16" customFormat="true" ht="11.25" hidden="false" customHeight="false" outlineLevel="0" collapsed="false">
      <c r="A256" s="12"/>
      <c r="B256" s="62"/>
      <c r="C256" s="64"/>
      <c r="D256" s="137" t="s">
        <v>79</v>
      </c>
      <c r="E256" s="64"/>
      <c r="F256" s="138" t="s">
        <v>320</v>
      </c>
      <c r="G256" s="64"/>
      <c r="H256" s="64"/>
      <c r="I256" s="14"/>
      <c r="J256" s="64"/>
      <c r="K256" s="64"/>
      <c r="L256" s="13"/>
      <c r="M256" s="152"/>
      <c r="N256" s="153"/>
      <c r="O256" s="154"/>
      <c r="P256" s="154"/>
      <c r="Q256" s="154"/>
      <c r="R256" s="154"/>
      <c r="S256" s="154"/>
      <c r="T256" s="155"/>
      <c r="U256" s="12"/>
      <c r="V256" s="12"/>
      <c r="W256" s="12"/>
      <c r="X256" s="12"/>
      <c r="Y256" s="12"/>
      <c r="Z256" s="12"/>
      <c r="AA256" s="12"/>
      <c r="AB256" s="12"/>
      <c r="AC256" s="12"/>
      <c r="AD256" s="12"/>
      <c r="AE256" s="12"/>
      <c r="AT256" s="3" t="s">
        <v>79</v>
      </c>
      <c r="AU256" s="3" t="s">
        <v>69</v>
      </c>
    </row>
    <row r="257" s="16" customFormat="true" ht="6.95" hidden="false" customHeight="true" outlineLevel="0" collapsed="false">
      <c r="A257" s="12"/>
      <c r="B257" s="85"/>
      <c r="C257" s="86"/>
      <c r="D257" s="86"/>
      <c r="E257" s="86"/>
      <c r="F257" s="86"/>
      <c r="G257" s="86"/>
      <c r="H257" s="86"/>
      <c r="I257" s="58"/>
      <c r="J257" s="86"/>
      <c r="K257" s="86"/>
      <c r="L257" s="13"/>
      <c r="M257" s="12"/>
      <c r="O257" s="12"/>
      <c r="P257" s="12"/>
      <c r="Q257" s="12"/>
      <c r="R257" s="12"/>
      <c r="S257" s="12"/>
      <c r="T257" s="12"/>
      <c r="U257" s="12"/>
      <c r="V257" s="12"/>
      <c r="W257" s="12"/>
      <c r="X257" s="12"/>
      <c r="Y257" s="12"/>
      <c r="Z257" s="12"/>
      <c r="AA257" s="12"/>
      <c r="AB257" s="12"/>
      <c r="AC257" s="12"/>
      <c r="AD257" s="12"/>
      <c r="AE257" s="12"/>
    </row>
  </sheetData>
  <autoFilter ref="C117:K256"/>
  <mergeCells count="9">
    <mergeCell ref="L2:V2"/>
    <mergeCell ref="E7:H7"/>
    <mergeCell ref="E9:H9"/>
    <mergeCell ref="E18:H18"/>
    <mergeCell ref="E27:H27"/>
    <mergeCell ref="E85:H85"/>
    <mergeCell ref="E87:H87"/>
    <mergeCell ref="E108:H108"/>
    <mergeCell ref="E110:H11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Roman,obyčejné"&amp;12&amp;A</oddHeader>
    <oddFooter>&amp;C&amp;"Times New Roman,obyčejné"&amp;12Stránka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true"/>
  </sheetPr>
  <dimension ref="A2:BM23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28515625" defaultRowHeight="11.25" zeroHeight="false" outlineLevelRow="0" outlineLevelCol="0"/>
  <cols>
    <col collapsed="false" customWidth="true" hidden="false" outlineLevel="0" max="1" min="1" style="0" width="8.28"/>
    <col collapsed="false" customWidth="true" hidden="false" outlineLevel="0" max="2" min="2" style="0" width="1.61"/>
    <col collapsed="false" customWidth="true" hidden="false" outlineLevel="0" max="3" min="3" style="0" width="4.11"/>
    <col collapsed="false" customWidth="true" hidden="false" outlineLevel="0" max="4" min="4" style="0" width="4.28"/>
    <col collapsed="false" customWidth="true" hidden="false" outlineLevel="0" max="5" min="5" style="0" width="17.11"/>
    <col collapsed="false" customWidth="true" hidden="false" outlineLevel="0" max="6" min="6" style="0" width="50.77"/>
    <col collapsed="false" customWidth="true" hidden="false" outlineLevel="0" max="7" min="7" style="0" width="6.94"/>
    <col collapsed="false" customWidth="true" hidden="false" outlineLevel="0" max="8" min="8" style="0" width="11.49"/>
    <col collapsed="false" customWidth="true" hidden="false" outlineLevel="0" max="9" min="9" style="1" width="20.11"/>
    <col collapsed="false" customWidth="true" hidden="false" outlineLevel="0" max="11" min="10" style="0" width="20.11"/>
    <col collapsed="false" customWidth="true" hidden="true" outlineLevel="0" max="13" min="13" style="0" width="10.78"/>
    <col collapsed="false" customWidth="false" hidden="true" outlineLevel="0" max="14" min="14" style="0" width="9.28"/>
    <col collapsed="false" customWidth="true" hidden="true" outlineLevel="0" max="20" min="15" style="0" width="14.11"/>
    <col collapsed="false" customWidth="true" hidden="true" outlineLevel="0" max="21" min="21" style="0" width="16.28"/>
    <col collapsed="false" customWidth="true" hidden="false" outlineLevel="0" max="22" min="22" style="0" width="12.28"/>
    <col collapsed="false" customWidth="true" hidden="false" outlineLevel="0" max="23" min="23" style="0" width="16.28"/>
    <col collapsed="false" customWidth="true" hidden="false" outlineLevel="0" max="24" min="24" style="0" width="12.28"/>
    <col collapsed="false" customWidth="true" hidden="false" outlineLevel="0" max="25" min="25" style="0" width="14.94"/>
    <col collapsed="false" customWidth="true" hidden="false" outlineLevel="0" max="26" min="26" style="0" width="10.94"/>
    <col collapsed="false" customWidth="true" hidden="false" outlineLevel="0" max="27" min="27" style="0" width="14.94"/>
    <col collapsed="false" customWidth="true" hidden="false" outlineLevel="0" max="28" min="28" style="0" width="16.28"/>
    <col collapsed="false" customWidth="true" hidden="false" outlineLevel="0" max="29" min="29" style="0" width="10.94"/>
    <col collapsed="false" customWidth="true" hidden="false" outlineLevel="0" max="30" min="30" style="0" width="14.94"/>
    <col collapsed="false" customWidth="true" hidden="false" outlineLevel="0" max="31" min="31" style="0" width="16.28"/>
    <col collapsed="false" customWidth="false" hidden="true" outlineLevel="0" max="65" min="44" style="0" width="9.28"/>
  </cols>
  <sheetData>
    <row r="2" customFormat="false" ht="36.95" hidden="false" customHeight="true" outlineLevel="0" collapsed="false">
      <c r="L2" s="2"/>
      <c r="M2" s="2"/>
      <c r="N2" s="2"/>
      <c r="O2" s="2"/>
      <c r="P2" s="2"/>
      <c r="Q2" s="2"/>
      <c r="R2" s="2"/>
      <c r="S2" s="2"/>
      <c r="T2" s="2"/>
      <c r="U2" s="2"/>
      <c r="V2" s="2"/>
      <c r="AT2" s="3" t="s">
        <v>322</v>
      </c>
    </row>
    <row r="3" customFormat="false" ht="6.95" hidden="false" customHeight="true" outlineLevel="0" collapsed="false">
      <c r="B3" s="4"/>
      <c r="C3" s="5"/>
      <c r="D3" s="5"/>
      <c r="E3" s="5"/>
      <c r="F3" s="5"/>
      <c r="G3" s="5"/>
      <c r="H3" s="5"/>
      <c r="I3" s="6"/>
      <c r="J3" s="5"/>
      <c r="K3" s="5"/>
      <c r="L3" s="7"/>
      <c r="AT3" s="3" t="s">
        <v>1</v>
      </c>
    </row>
    <row r="4" customFormat="false" ht="24.95" hidden="false" customHeight="true" outlineLevel="0" collapsed="false">
      <c r="B4" s="7"/>
      <c r="D4" s="8" t="s">
        <v>2</v>
      </c>
      <c r="L4" s="7"/>
      <c r="M4" s="9" t="s">
        <v>3</v>
      </c>
      <c r="AT4" s="3" t="s">
        <v>4</v>
      </c>
    </row>
    <row r="5" customFormat="false" ht="6.95" hidden="false" customHeight="true" outlineLevel="0" collapsed="false">
      <c r="B5" s="7"/>
      <c r="L5" s="7"/>
    </row>
    <row r="6" customFormat="false" ht="12" hidden="false" customHeight="true" outlineLevel="0" collapsed="false">
      <c r="B6" s="7"/>
      <c r="D6" s="10" t="s">
        <v>5</v>
      </c>
      <c r="L6" s="7"/>
    </row>
    <row r="7" customFormat="false" ht="16.5" hidden="false" customHeight="true" outlineLevel="0" collapsed="false">
      <c r="B7" s="7"/>
      <c r="E7" s="11" t="e">
        <f aca="false">#REF!</f>
        <v>#REF!</v>
      </c>
      <c r="F7" s="11"/>
      <c r="G7" s="11"/>
      <c r="H7" s="11"/>
      <c r="L7" s="7"/>
    </row>
    <row r="8" s="16" customFormat="true" ht="12" hidden="false" customHeight="true" outlineLevel="0" collapsed="false">
      <c r="A8" s="12"/>
      <c r="B8" s="13"/>
      <c r="C8" s="12"/>
      <c r="D8" s="10" t="s">
        <v>6</v>
      </c>
      <c r="E8" s="12"/>
      <c r="F8" s="12"/>
      <c r="G8" s="12"/>
      <c r="H8" s="12"/>
      <c r="I8" s="14"/>
      <c r="J8" s="12"/>
      <c r="K8" s="12"/>
      <c r="L8" s="15"/>
      <c r="S8" s="12"/>
      <c r="T8" s="12"/>
      <c r="U8" s="12"/>
      <c r="V8" s="12"/>
      <c r="W8" s="12"/>
      <c r="X8" s="12"/>
      <c r="Y8" s="12"/>
      <c r="Z8" s="12"/>
      <c r="AA8" s="12"/>
      <c r="AB8" s="12"/>
      <c r="AC8" s="12"/>
      <c r="AD8" s="12"/>
      <c r="AE8" s="12"/>
    </row>
    <row r="9" s="16" customFormat="true" ht="16.5" hidden="false" customHeight="true" outlineLevel="0" collapsed="false">
      <c r="A9" s="12"/>
      <c r="B9" s="13"/>
      <c r="C9" s="12"/>
      <c r="D9" s="12"/>
      <c r="E9" s="17" t="s">
        <v>323</v>
      </c>
      <c r="F9" s="17"/>
      <c r="G9" s="17"/>
      <c r="H9" s="17"/>
      <c r="I9" s="14"/>
      <c r="J9" s="12"/>
      <c r="K9" s="12"/>
      <c r="L9" s="15"/>
      <c r="S9" s="12"/>
      <c r="T9" s="12"/>
      <c r="U9" s="12"/>
      <c r="V9" s="12"/>
      <c r="W9" s="12"/>
      <c r="X9" s="12"/>
      <c r="Y9" s="12"/>
      <c r="Z9" s="12"/>
      <c r="AA9" s="12"/>
      <c r="AB9" s="12"/>
      <c r="AC9" s="12"/>
      <c r="AD9" s="12"/>
      <c r="AE9" s="12"/>
    </row>
    <row r="10" s="16" customFormat="true" ht="11.25" hidden="false" customHeight="false" outlineLevel="0" collapsed="false">
      <c r="A10" s="12"/>
      <c r="B10" s="13"/>
      <c r="C10" s="12"/>
      <c r="D10" s="12"/>
      <c r="E10" s="12"/>
      <c r="F10" s="12"/>
      <c r="G10" s="12"/>
      <c r="H10" s="12"/>
      <c r="I10" s="14"/>
      <c r="J10" s="12"/>
      <c r="K10" s="12"/>
      <c r="L10" s="15"/>
      <c r="S10" s="12"/>
      <c r="T10" s="12"/>
      <c r="U10" s="12"/>
      <c r="V10" s="12"/>
      <c r="W10" s="12"/>
      <c r="X10" s="12"/>
      <c r="Y10" s="12"/>
      <c r="Z10" s="12"/>
      <c r="AA10" s="12"/>
      <c r="AB10" s="12"/>
      <c r="AC10" s="12"/>
      <c r="AD10" s="12"/>
      <c r="AE10" s="12"/>
    </row>
    <row r="11" s="16" customFormat="true" ht="12" hidden="false" customHeight="true" outlineLevel="0" collapsed="false">
      <c r="A11" s="12"/>
      <c r="B11" s="13"/>
      <c r="C11" s="12"/>
      <c r="D11" s="10" t="s">
        <v>8</v>
      </c>
      <c r="E11" s="12"/>
      <c r="F11" s="18" t="s">
        <v>324</v>
      </c>
      <c r="G11" s="12"/>
      <c r="H11" s="12"/>
      <c r="I11" s="19" t="s">
        <v>10</v>
      </c>
      <c r="J11" s="18"/>
      <c r="K11" s="12"/>
      <c r="L11" s="15"/>
      <c r="S11" s="12"/>
      <c r="T11" s="12"/>
      <c r="U11" s="12"/>
      <c r="V11" s="12"/>
      <c r="W11" s="12"/>
      <c r="X11" s="12"/>
      <c r="Y11" s="12"/>
      <c r="Z11" s="12"/>
      <c r="AA11" s="12"/>
      <c r="AB11" s="12"/>
      <c r="AC11" s="12"/>
      <c r="AD11" s="12"/>
      <c r="AE11" s="12"/>
    </row>
    <row r="12" s="16" customFormat="true" ht="12" hidden="false" customHeight="true" outlineLevel="0" collapsed="false">
      <c r="A12" s="12"/>
      <c r="B12" s="13"/>
      <c r="C12" s="12"/>
      <c r="D12" s="10" t="s">
        <v>11</v>
      </c>
      <c r="E12" s="12"/>
      <c r="F12" s="18" t="s">
        <v>12</v>
      </c>
      <c r="G12" s="12"/>
      <c r="H12" s="12"/>
      <c r="I12" s="19" t="s">
        <v>13</v>
      </c>
      <c r="J12" s="20" t="e">
        <f aca="false">#REF!</f>
        <v>#REF!</v>
      </c>
      <c r="K12" s="12"/>
      <c r="L12" s="15"/>
      <c r="S12" s="12"/>
      <c r="T12" s="12"/>
      <c r="U12" s="12"/>
      <c r="V12" s="12"/>
      <c r="W12" s="12"/>
      <c r="X12" s="12"/>
      <c r="Y12" s="12"/>
      <c r="Z12" s="12"/>
      <c r="AA12" s="12"/>
      <c r="AB12" s="12"/>
      <c r="AC12" s="12"/>
      <c r="AD12" s="12"/>
      <c r="AE12" s="12"/>
    </row>
    <row r="13" s="16" customFormat="true" ht="10.9" hidden="false" customHeight="true" outlineLevel="0" collapsed="false">
      <c r="A13" s="12"/>
      <c r="B13" s="13"/>
      <c r="C13" s="12"/>
      <c r="D13" s="12"/>
      <c r="E13" s="12"/>
      <c r="F13" s="12"/>
      <c r="G13" s="12"/>
      <c r="H13" s="12"/>
      <c r="I13" s="14"/>
      <c r="J13" s="12"/>
      <c r="K13" s="12"/>
      <c r="L13" s="15"/>
      <c r="S13" s="12"/>
      <c r="T13" s="12"/>
      <c r="U13" s="12"/>
      <c r="V13" s="12"/>
      <c r="W13" s="12"/>
      <c r="X13" s="12"/>
      <c r="Y13" s="12"/>
      <c r="Z13" s="12"/>
      <c r="AA13" s="12"/>
      <c r="AB13" s="12"/>
      <c r="AC13" s="12"/>
      <c r="AD13" s="12"/>
      <c r="AE13" s="12"/>
    </row>
    <row r="14" s="16" customFormat="true" ht="12" hidden="false" customHeight="true" outlineLevel="0" collapsed="false">
      <c r="A14" s="12"/>
      <c r="B14" s="13"/>
      <c r="C14" s="12"/>
      <c r="D14" s="10" t="s">
        <v>14</v>
      </c>
      <c r="E14" s="12"/>
      <c r="F14" s="12"/>
      <c r="G14" s="12"/>
      <c r="H14" s="12"/>
      <c r="I14" s="19" t="s">
        <v>15</v>
      </c>
      <c r="J14" s="18"/>
      <c r="K14" s="12"/>
      <c r="L14" s="15"/>
      <c r="S14" s="12"/>
      <c r="T14" s="12"/>
      <c r="U14" s="12"/>
      <c r="V14" s="12"/>
      <c r="W14" s="12"/>
      <c r="X14" s="12"/>
      <c r="Y14" s="12"/>
      <c r="Z14" s="12"/>
      <c r="AA14" s="12"/>
      <c r="AB14" s="12"/>
      <c r="AC14" s="12"/>
      <c r="AD14" s="12"/>
      <c r="AE14" s="12"/>
    </row>
    <row r="15" s="16" customFormat="true" ht="18" hidden="false" customHeight="true" outlineLevel="0" collapsed="false">
      <c r="A15" s="12"/>
      <c r="B15" s="13"/>
      <c r="C15" s="12"/>
      <c r="D15" s="12"/>
      <c r="E15" s="18" t="s">
        <v>16</v>
      </c>
      <c r="F15" s="12"/>
      <c r="G15" s="12"/>
      <c r="H15" s="12"/>
      <c r="I15" s="19" t="s">
        <v>17</v>
      </c>
      <c r="J15" s="18"/>
      <c r="K15" s="12"/>
      <c r="L15" s="15"/>
      <c r="S15" s="12"/>
      <c r="T15" s="12"/>
      <c r="U15" s="12"/>
      <c r="V15" s="12"/>
      <c r="W15" s="12"/>
      <c r="X15" s="12"/>
      <c r="Y15" s="12"/>
      <c r="Z15" s="12"/>
      <c r="AA15" s="12"/>
      <c r="AB15" s="12"/>
      <c r="AC15" s="12"/>
      <c r="AD15" s="12"/>
      <c r="AE15" s="12"/>
    </row>
    <row r="16" s="16" customFormat="true" ht="6.95" hidden="false" customHeight="true" outlineLevel="0" collapsed="false">
      <c r="A16" s="12"/>
      <c r="B16" s="13"/>
      <c r="C16" s="12"/>
      <c r="D16" s="12"/>
      <c r="E16" s="12"/>
      <c r="F16" s="12"/>
      <c r="G16" s="12"/>
      <c r="H16" s="12"/>
      <c r="I16" s="14"/>
      <c r="J16" s="12"/>
      <c r="K16" s="12"/>
      <c r="L16" s="15"/>
      <c r="S16" s="12"/>
      <c r="T16" s="12"/>
      <c r="U16" s="12"/>
      <c r="V16" s="12"/>
      <c r="W16" s="12"/>
      <c r="X16" s="12"/>
      <c r="Y16" s="12"/>
      <c r="Z16" s="12"/>
      <c r="AA16" s="12"/>
      <c r="AB16" s="12"/>
      <c r="AC16" s="12"/>
      <c r="AD16" s="12"/>
      <c r="AE16" s="12"/>
    </row>
    <row r="17" s="16" customFormat="true" ht="12" hidden="false" customHeight="true" outlineLevel="0" collapsed="false">
      <c r="A17" s="12"/>
      <c r="B17" s="13"/>
      <c r="C17" s="12"/>
      <c r="D17" s="10" t="s">
        <v>18</v>
      </c>
      <c r="E17" s="12"/>
      <c r="F17" s="12"/>
      <c r="G17" s="12"/>
      <c r="H17" s="12"/>
      <c r="I17" s="19" t="s">
        <v>15</v>
      </c>
      <c r="J17" s="21" t="e">
        <f aca="false">#REF!</f>
        <v>#REF!</v>
      </c>
      <c r="K17" s="12"/>
      <c r="L17" s="15"/>
      <c r="S17" s="12"/>
      <c r="T17" s="12"/>
      <c r="U17" s="12"/>
      <c r="V17" s="12"/>
      <c r="W17" s="12"/>
      <c r="X17" s="12"/>
      <c r="Y17" s="12"/>
      <c r="Z17" s="12"/>
      <c r="AA17" s="12"/>
      <c r="AB17" s="12"/>
      <c r="AC17" s="12"/>
      <c r="AD17" s="12"/>
      <c r="AE17" s="12"/>
    </row>
    <row r="18" s="16" customFormat="true" ht="18" hidden="false" customHeight="true" outlineLevel="0" collapsed="false">
      <c r="A18" s="12"/>
      <c r="B18" s="13"/>
      <c r="C18" s="12"/>
      <c r="D18" s="12"/>
      <c r="E18" s="22" t="e">
        <f aca="false">#REF!</f>
        <v>#REF!</v>
      </c>
      <c r="F18" s="22"/>
      <c r="G18" s="22"/>
      <c r="H18" s="22"/>
      <c r="I18" s="19" t="s">
        <v>17</v>
      </c>
      <c r="J18" s="21" t="e">
        <f aca="false">#REF!</f>
        <v>#REF!</v>
      </c>
      <c r="K18" s="12"/>
      <c r="L18" s="15"/>
      <c r="S18" s="12"/>
      <c r="T18" s="12"/>
      <c r="U18" s="12"/>
      <c r="V18" s="12"/>
      <c r="W18" s="12"/>
      <c r="X18" s="12"/>
      <c r="Y18" s="12"/>
      <c r="Z18" s="12"/>
      <c r="AA18" s="12"/>
      <c r="AB18" s="12"/>
      <c r="AC18" s="12"/>
      <c r="AD18" s="12"/>
      <c r="AE18" s="12"/>
    </row>
    <row r="19" s="16" customFormat="true" ht="6.95" hidden="false" customHeight="true" outlineLevel="0" collapsed="false">
      <c r="A19" s="12"/>
      <c r="B19" s="13"/>
      <c r="C19" s="12"/>
      <c r="D19" s="12"/>
      <c r="E19" s="12"/>
      <c r="F19" s="12"/>
      <c r="G19" s="12"/>
      <c r="H19" s="12"/>
      <c r="I19" s="14"/>
      <c r="J19" s="12"/>
      <c r="K19" s="12"/>
      <c r="L19" s="15"/>
      <c r="S19" s="12"/>
      <c r="T19" s="12"/>
      <c r="U19" s="12"/>
      <c r="V19" s="12"/>
      <c r="W19" s="12"/>
      <c r="X19" s="12"/>
      <c r="Y19" s="12"/>
      <c r="Z19" s="12"/>
      <c r="AA19" s="12"/>
      <c r="AB19" s="12"/>
      <c r="AC19" s="12"/>
      <c r="AD19" s="12"/>
      <c r="AE19" s="12"/>
    </row>
    <row r="20" s="16" customFormat="true" ht="12" hidden="false" customHeight="true" outlineLevel="0" collapsed="false">
      <c r="A20" s="12"/>
      <c r="B20" s="13"/>
      <c r="C20" s="12"/>
      <c r="D20" s="10" t="s">
        <v>19</v>
      </c>
      <c r="E20" s="12"/>
      <c r="F20" s="12"/>
      <c r="G20" s="12"/>
      <c r="H20" s="12"/>
      <c r="I20" s="19" t="s">
        <v>15</v>
      </c>
      <c r="J20" s="18"/>
      <c r="K20" s="12"/>
      <c r="L20" s="15"/>
      <c r="S20" s="12"/>
      <c r="T20" s="12"/>
      <c r="U20" s="12"/>
      <c r="V20" s="12"/>
      <c r="W20" s="12"/>
      <c r="X20" s="12"/>
      <c r="Y20" s="12"/>
      <c r="Z20" s="12"/>
      <c r="AA20" s="12"/>
      <c r="AB20" s="12"/>
      <c r="AC20" s="12"/>
      <c r="AD20" s="12"/>
      <c r="AE20" s="12"/>
    </row>
    <row r="21" s="16" customFormat="true" ht="18" hidden="false" customHeight="true" outlineLevel="0" collapsed="false">
      <c r="A21" s="12"/>
      <c r="B21" s="13"/>
      <c r="C21" s="12"/>
      <c r="D21" s="12"/>
      <c r="E21" s="18" t="s">
        <v>20</v>
      </c>
      <c r="F21" s="12"/>
      <c r="G21" s="12"/>
      <c r="H21" s="12"/>
      <c r="I21" s="19" t="s">
        <v>17</v>
      </c>
      <c r="J21" s="18"/>
      <c r="K21" s="12"/>
      <c r="L21" s="15"/>
      <c r="S21" s="12"/>
      <c r="T21" s="12"/>
      <c r="U21" s="12"/>
      <c r="V21" s="12"/>
      <c r="W21" s="12"/>
      <c r="X21" s="12"/>
      <c r="Y21" s="12"/>
      <c r="Z21" s="12"/>
      <c r="AA21" s="12"/>
      <c r="AB21" s="12"/>
      <c r="AC21" s="12"/>
      <c r="AD21" s="12"/>
      <c r="AE21" s="12"/>
    </row>
    <row r="22" s="16" customFormat="true" ht="6.95" hidden="false" customHeight="true" outlineLevel="0" collapsed="false">
      <c r="A22" s="12"/>
      <c r="B22" s="13"/>
      <c r="C22" s="12"/>
      <c r="D22" s="12"/>
      <c r="E22" s="12"/>
      <c r="F22" s="12"/>
      <c r="G22" s="12"/>
      <c r="H22" s="12"/>
      <c r="I22" s="14"/>
      <c r="J22" s="12"/>
      <c r="K22" s="12"/>
      <c r="L22" s="15"/>
      <c r="S22" s="12"/>
      <c r="T22" s="12"/>
      <c r="U22" s="12"/>
      <c r="V22" s="12"/>
      <c r="W22" s="12"/>
      <c r="X22" s="12"/>
      <c r="Y22" s="12"/>
      <c r="Z22" s="12"/>
      <c r="AA22" s="12"/>
      <c r="AB22" s="12"/>
      <c r="AC22" s="12"/>
      <c r="AD22" s="12"/>
      <c r="AE22" s="12"/>
    </row>
    <row r="23" s="16" customFormat="true" ht="12" hidden="false" customHeight="true" outlineLevel="0" collapsed="false">
      <c r="A23" s="12"/>
      <c r="B23" s="13"/>
      <c r="C23" s="12"/>
      <c r="D23" s="10" t="s">
        <v>21</v>
      </c>
      <c r="E23" s="12"/>
      <c r="F23" s="12"/>
      <c r="G23" s="12"/>
      <c r="H23" s="12"/>
      <c r="I23" s="19" t="s">
        <v>15</v>
      </c>
      <c r="J23" s="18" t="e">
        <f aca="false">IF(#REF!="","",#REF!)</f>
        <v>#REF!</v>
      </c>
      <c r="K23" s="12"/>
      <c r="L23" s="15"/>
      <c r="S23" s="12"/>
      <c r="T23" s="12"/>
      <c r="U23" s="12"/>
      <c r="V23" s="12"/>
      <c r="W23" s="12"/>
      <c r="X23" s="12"/>
      <c r="Y23" s="12"/>
      <c r="Z23" s="12"/>
      <c r="AA23" s="12"/>
      <c r="AB23" s="12"/>
      <c r="AC23" s="12"/>
      <c r="AD23" s="12"/>
      <c r="AE23" s="12"/>
    </row>
    <row r="24" s="16" customFormat="true" ht="18" hidden="false" customHeight="true" outlineLevel="0" collapsed="false">
      <c r="A24" s="12"/>
      <c r="B24" s="13"/>
      <c r="C24" s="12"/>
      <c r="D24" s="12"/>
      <c r="E24" s="18" t="e">
        <f aca="false">IF(#REF!="","",#REF!)</f>
        <v>#REF!</v>
      </c>
      <c r="F24" s="12"/>
      <c r="G24" s="12"/>
      <c r="H24" s="12"/>
      <c r="I24" s="19" t="s">
        <v>17</v>
      </c>
      <c r="J24" s="18" t="e">
        <f aca="false">IF(#REF!="","",#REF!)</f>
        <v>#REF!</v>
      </c>
      <c r="K24" s="12"/>
      <c r="L24" s="15"/>
      <c r="S24" s="12"/>
      <c r="T24" s="12"/>
      <c r="U24" s="12"/>
      <c r="V24" s="12"/>
      <c r="W24" s="12"/>
      <c r="X24" s="12"/>
      <c r="Y24" s="12"/>
      <c r="Z24" s="12"/>
      <c r="AA24" s="12"/>
      <c r="AB24" s="12"/>
      <c r="AC24" s="12"/>
      <c r="AD24" s="12"/>
      <c r="AE24" s="12"/>
    </row>
    <row r="25" s="16" customFormat="true" ht="6.95" hidden="false" customHeight="true" outlineLevel="0" collapsed="false">
      <c r="A25" s="12"/>
      <c r="B25" s="13"/>
      <c r="C25" s="12"/>
      <c r="D25" s="12"/>
      <c r="E25" s="12"/>
      <c r="F25" s="12"/>
      <c r="G25" s="12"/>
      <c r="H25" s="12"/>
      <c r="I25" s="14"/>
      <c r="J25" s="12"/>
      <c r="K25" s="12"/>
      <c r="L25" s="15"/>
      <c r="S25" s="12"/>
      <c r="T25" s="12"/>
      <c r="U25" s="12"/>
      <c r="V25" s="12"/>
      <c r="W25" s="12"/>
      <c r="X25" s="12"/>
      <c r="Y25" s="12"/>
      <c r="Z25" s="12"/>
      <c r="AA25" s="12"/>
      <c r="AB25" s="12"/>
      <c r="AC25" s="12"/>
      <c r="AD25" s="12"/>
      <c r="AE25" s="12"/>
    </row>
    <row r="26" s="16" customFormat="true" ht="12" hidden="false" customHeight="true" outlineLevel="0" collapsed="false">
      <c r="A26" s="12"/>
      <c r="B26" s="13"/>
      <c r="C26" s="12"/>
      <c r="D26" s="10" t="s">
        <v>22</v>
      </c>
      <c r="E26" s="12"/>
      <c r="F26" s="12"/>
      <c r="G26" s="12"/>
      <c r="H26" s="12"/>
      <c r="I26" s="14"/>
      <c r="J26" s="12"/>
      <c r="K26" s="12"/>
      <c r="L26" s="15"/>
      <c r="S26" s="12"/>
      <c r="T26" s="12"/>
      <c r="U26" s="12"/>
      <c r="V26" s="12"/>
      <c r="W26" s="12"/>
      <c r="X26" s="12"/>
      <c r="Y26" s="12"/>
      <c r="Z26" s="12"/>
      <c r="AA26" s="12"/>
      <c r="AB26" s="12"/>
      <c r="AC26" s="12"/>
      <c r="AD26" s="12"/>
      <c r="AE26" s="12"/>
    </row>
    <row r="27" s="28" customFormat="true" ht="47.25" hidden="false" customHeight="true" outlineLevel="0" collapsed="false">
      <c r="A27" s="23"/>
      <c r="B27" s="24"/>
      <c r="C27" s="23"/>
      <c r="D27" s="23"/>
      <c r="E27" s="25" t="s">
        <v>325</v>
      </c>
      <c r="F27" s="25"/>
      <c r="G27" s="25"/>
      <c r="H27" s="25"/>
      <c r="I27" s="26"/>
      <c r="J27" s="23"/>
      <c r="K27" s="23"/>
      <c r="L27" s="27"/>
      <c r="S27" s="23"/>
      <c r="T27" s="23"/>
      <c r="U27" s="23"/>
      <c r="V27" s="23"/>
      <c r="W27" s="23"/>
      <c r="X27" s="23"/>
      <c r="Y27" s="23"/>
      <c r="Z27" s="23"/>
      <c r="AA27" s="23"/>
      <c r="AB27" s="23"/>
      <c r="AC27" s="23"/>
      <c r="AD27" s="23"/>
      <c r="AE27" s="23"/>
    </row>
    <row r="28" s="16" customFormat="true" ht="6.95" hidden="false" customHeight="true" outlineLevel="0" collapsed="false">
      <c r="A28" s="12"/>
      <c r="B28" s="13"/>
      <c r="C28" s="12"/>
      <c r="D28" s="12"/>
      <c r="E28" s="12"/>
      <c r="F28" s="12"/>
      <c r="G28" s="12"/>
      <c r="H28" s="12"/>
      <c r="I28" s="14"/>
      <c r="J28" s="12"/>
      <c r="K28" s="12"/>
      <c r="L28" s="15"/>
      <c r="S28" s="12"/>
      <c r="T28" s="12"/>
      <c r="U28" s="12"/>
      <c r="V28" s="12"/>
      <c r="W28" s="12"/>
      <c r="X28" s="12"/>
      <c r="Y28" s="12"/>
      <c r="Z28" s="12"/>
      <c r="AA28" s="12"/>
      <c r="AB28" s="12"/>
      <c r="AC28" s="12"/>
      <c r="AD28" s="12"/>
      <c r="AE28" s="12"/>
    </row>
    <row r="29" s="16" customFormat="true" ht="6.95" hidden="false" customHeight="true" outlineLevel="0" collapsed="false">
      <c r="A29" s="12"/>
      <c r="B29" s="13"/>
      <c r="C29" s="12"/>
      <c r="D29" s="29"/>
      <c r="E29" s="29"/>
      <c r="F29" s="29"/>
      <c r="G29" s="29"/>
      <c r="H29" s="29"/>
      <c r="I29" s="30"/>
      <c r="J29" s="29"/>
      <c r="K29" s="29"/>
      <c r="L29" s="15"/>
      <c r="S29" s="12"/>
      <c r="T29" s="12"/>
      <c r="U29" s="12"/>
      <c r="V29" s="12"/>
      <c r="W29" s="12"/>
      <c r="X29" s="12"/>
      <c r="Y29" s="12"/>
      <c r="Z29" s="12"/>
      <c r="AA29" s="12"/>
      <c r="AB29" s="12"/>
      <c r="AC29" s="12"/>
      <c r="AD29" s="12"/>
      <c r="AE29" s="12"/>
    </row>
    <row r="30" s="16" customFormat="true" ht="25.35" hidden="false" customHeight="true" outlineLevel="0" collapsed="false">
      <c r="A30" s="12"/>
      <c r="B30" s="13"/>
      <c r="C30" s="12"/>
      <c r="D30" s="31" t="s">
        <v>24</v>
      </c>
      <c r="E30" s="12"/>
      <c r="F30" s="12"/>
      <c r="G30" s="12"/>
      <c r="H30" s="12"/>
      <c r="I30" s="14"/>
      <c r="J30" s="32" t="n">
        <f aca="false">ROUND(J118,0)</f>
        <v>0</v>
      </c>
      <c r="K30" s="12"/>
      <c r="L30" s="15"/>
      <c r="S30" s="12"/>
      <c r="T30" s="12"/>
      <c r="U30" s="12"/>
      <c r="V30" s="12"/>
      <c r="W30" s="12"/>
      <c r="X30" s="12"/>
      <c r="Y30" s="12"/>
      <c r="Z30" s="12"/>
      <c r="AA30" s="12"/>
      <c r="AB30" s="12"/>
      <c r="AC30" s="12"/>
      <c r="AD30" s="12"/>
      <c r="AE30" s="12"/>
    </row>
    <row r="31" s="16" customFormat="true" ht="6.95" hidden="false" customHeight="true" outlineLevel="0" collapsed="false">
      <c r="A31" s="12"/>
      <c r="B31" s="13"/>
      <c r="C31" s="12"/>
      <c r="D31" s="29"/>
      <c r="E31" s="29"/>
      <c r="F31" s="29"/>
      <c r="G31" s="29"/>
      <c r="H31" s="29"/>
      <c r="I31" s="30"/>
      <c r="J31" s="29"/>
      <c r="K31" s="29"/>
      <c r="L31" s="15"/>
      <c r="S31" s="12"/>
      <c r="T31" s="12"/>
      <c r="U31" s="12"/>
      <c r="V31" s="12"/>
      <c r="W31" s="12"/>
      <c r="X31" s="12"/>
      <c r="Y31" s="12"/>
      <c r="Z31" s="12"/>
      <c r="AA31" s="12"/>
      <c r="AB31" s="12"/>
      <c r="AC31" s="12"/>
      <c r="AD31" s="12"/>
      <c r="AE31" s="12"/>
    </row>
    <row r="32" s="16" customFormat="true" ht="14.45" hidden="false" customHeight="true" outlineLevel="0" collapsed="false">
      <c r="A32" s="12"/>
      <c r="B32" s="13"/>
      <c r="C32" s="12"/>
      <c r="D32" s="12"/>
      <c r="E32" s="12"/>
      <c r="F32" s="33" t="s">
        <v>25</v>
      </c>
      <c r="G32" s="12"/>
      <c r="H32" s="12"/>
      <c r="I32" s="34" t="s">
        <v>26</v>
      </c>
      <c r="J32" s="33" t="s">
        <v>27</v>
      </c>
      <c r="K32" s="12"/>
      <c r="L32" s="15"/>
      <c r="S32" s="12"/>
      <c r="T32" s="12"/>
      <c r="U32" s="12"/>
      <c r="V32" s="12"/>
      <c r="W32" s="12"/>
      <c r="X32" s="12"/>
      <c r="Y32" s="12"/>
      <c r="Z32" s="12"/>
      <c r="AA32" s="12"/>
      <c r="AB32" s="12"/>
      <c r="AC32" s="12"/>
      <c r="AD32" s="12"/>
      <c r="AE32" s="12"/>
    </row>
    <row r="33" s="16" customFormat="true" ht="14.45" hidden="false" customHeight="true" outlineLevel="0" collapsed="false">
      <c r="A33" s="12"/>
      <c r="B33" s="13"/>
      <c r="C33" s="12"/>
      <c r="D33" s="35" t="s">
        <v>28</v>
      </c>
      <c r="E33" s="10" t="s">
        <v>29</v>
      </c>
      <c r="F33" s="36" t="n">
        <f aca="false">ROUND((SUM(BE118:BE238)),0)</f>
        <v>0</v>
      </c>
      <c r="G33" s="12"/>
      <c r="H33" s="12"/>
      <c r="I33" s="37" t="n">
        <v>0.21</v>
      </c>
      <c r="J33" s="36" t="n">
        <f aca="false">ROUND(((SUM(BE118:BE238))*I33),0)</f>
        <v>0</v>
      </c>
      <c r="K33" s="12"/>
      <c r="L33" s="15"/>
      <c r="S33" s="12"/>
      <c r="T33" s="12"/>
      <c r="U33" s="12"/>
      <c r="V33" s="12"/>
      <c r="W33" s="12"/>
      <c r="X33" s="12"/>
      <c r="Y33" s="12"/>
      <c r="Z33" s="12"/>
      <c r="AA33" s="12"/>
      <c r="AB33" s="12"/>
      <c r="AC33" s="12"/>
      <c r="AD33" s="12"/>
      <c r="AE33" s="12"/>
    </row>
    <row r="34" s="16" customFormat="true" ht="14.45" hidden="false" customHeight="true" outlineLevel="0" collapsed="false">
      <c r="A34" s="12"/>
      <c r="B34" s="13"/>
      <c r="C34" s="12"/>
      <c r="D34" s="12"/>
      <c r="E34" s="10" t="s">
        <v>30</v>
      </c>
      <c r="F34" s="36" t="n">
        <f aca="false">ROUND((SUM(BF118:BF238)),0)</f>
        <v>0</v>
      </c>
      <c r="G34" s="12"/>
      <c r="H34" s="12"/>
      <c r="I34" s="37" t="n">
        <v>0.15</v>
      </c>
      <c r="J34" s="36" t="n">
        <f aca="false">ROUND(((SUM(BF118:BF238))*I34),0)</f>
        <v>0</v>
      </c>
      <c r="K34" s="12"/>
      <c r="L34" s="15"/>
      <c r="S34" s="12"/>
      <c r="T34" s="12"/>
      <c r="U34" s="12"/>
      <c r="V34" s="12"/>
      <c r="W34" s="12"/>
      <c r="X34" s="12"/>
      <c r="Y34" s="12"/>
      <c r="Z34" s="12"/>
      <c r="AA34" s="12"/>
      <c r="AB34" s="12"/>
      <c r="AC34" s="12"/>
      <c r="AD34" s="12"/>
      <c r="AE34" s="12"/>
    </row>
    <row r="35" s="16" customFormat="true" ht="14.45" hidden="true" customHeight="true" outlineLevel="0" collapsed="false">
      <c r="A35" s="12"/>
      <c r="B35" s="13"/>
      <c r="C35" s="12"/>
      <c r="D35" s="12"/>
      <c r="E35" s="10" t="s">
        <v>31</v>
      </c>
      <c r="F35" s="36" t="n">
        <f aca="false">ROUND((SUM(BG118:BG238)),0)</f>
        <v>0</v>
      </c>
      <c r="G35" s="12"/>
      <c r="H35" s="12"/>
      <c r="I35" s="37" t="n">
        <v>0.21</v>
      </c>
      <c r="J35" s="36" t="n">
        <f aca="false">0</f>
        <v>0</v>
      </c>
      <c r="K35" s="12"/>
      <c r="L35" s="15"/>
      <c r="S35" s="12"/>
      <c r="T35" s="12"/>
      <c r="U35" s="12"/>
      <c r="V35" s="12"/>
      <c r="W35" s="12"/>
      <c r="X35" s="12"/>
      <c r="Y35" s="12"/>
      <c r="Z35" s="12"/>
      <c r="AA35" s="12"/>
      <c r="AB35" s="12"/>
      <c r="AC35" s="12"/>
      <c r="AD35" s="12"/>
      <c r="AE35" s="12"/>
    </row>
    <row r="36" s="16" customFormat="true" ht="14.45" hidden="true" customHeight="true" outlineLevel="0" collapsed="false">
      <c r="A36" s="12"/>
      <c r="B36" s="13"/>
      <c r="C36" s="12"/>
      <c r="D36" s="12"/>
      <c r="E36" s="10" t="s">
        <v>32</v>
      </c>
      <c r="F36" s="36" t="n">
        <f aca="false">ROUND((SUM(BH118:BH238)),0)</f>
        <v>0</v>
      </c>
      <c r="G36" s="12"/>
      <c r="H36" s="12"/>
      <c r="I36" s="37" t="n">
        <v>0.15</v>
      </c>
      <c r="J36" s="36" t="n">
        <f aca="false">0</f>
        <v>0</v>
      </c>
      <c r="K36" s="12"/>
      <c r="L36" s="15"/>
      <c r="S36" s="12"/>
      <c r="T36" s="12"/>
      <c r="U36" s="12"/>
      <c r="V36" s="12"/>
      <c r="W36" s="12"/>
      <c r="X36" s="12"/>
      <c r="Y36" s="12"/>
      <c r="Z36" s="12"/>
      <c r="AA36" s="12"/>
      <c r="AB36" s="12"/>
      <c r="AC36" s="12"/>
      <c r="AD36" s="12"/>
      <c r="AE36" s="12"/>
    </row>
    <row r="37" s="16" customFormat="true" ht="14.45" hidden="true" customHeight="true" outlineLevel="0" collapsed="false">
      <c r="A37" s="12"/>
      <c r="B37" s="13"/>
      <c r="C37" s="12"/>
      <c r="D37" s="12"/>
      <c r="E37" s="10" t="s">
        <v>33</v>
      </c>
      <c r="F37" s="36" t="n">
        <f aca="false">ROUND((SUM(BI118:BI238)),0)</f>
        <v>0</v>
      </c>
      <c r="G37" s="12"/>
      <c r="H37" s="12"/>
      <c r="I37" s="37" t="n">
        <v>0</v>
      </c>
      <c r="J37" s="36" t="n">
        <f aca="false">0</f>
        <v>0</v>
      </c>
      <c r="K37" s="12"/>
      <c r="L37" s="15"/>
      <c r="S37" s="12"/>
      <c r="T37" s="12"/>
      <c r="U37" s="12"/>
      <c r="V37" s="12"/>
      <c r="W37" s="12"/>
      <c r="X37" s="12"/>
      <c r="Y37" s="12"/>
      <c r="Z37" s="12"/>
      <c r="AA37" s="12"/>
      <c r="AB37" s="12"/>
      <c r="AC37" s="12"/>
      <c r="AD37" s="12"/>
      <c r="AE37" s="12"/>
    </row>
    <row r="38" s="16" customFormat="true" ht="6.95" hidden="false" customHeight="true" outlineLevel="0" collapsed="false">
      <c r="A38" s="12"/>
      <c r="B38" s="13"/>
      <c r="C38" s="12"/>
      <c r="D38" s="12"/>
      <c r="E38" s="12"/>
      <c r="F38" s="12"/>
      <c r="G38" s="12"/>
      <c r="H38" s="12"/>
      <c r="I38" s="14"/>
      <c r="J38" s="12"/>
      <c r="K38" s="12"/>
      <c r="L38" s="15"/>
      <c r="S38" s="12"/>
      <c r="T38" s="12"/>
      <c r="U38" s="12"/>
      <c r="V38" s="12"/>
      <c r="W38" s="12"/>
      <c r="X38" s="12"/>
      <c r="Y38" s="12"/>
      <c r="Z38" s="12"/>
      <c r="AA38" s="12"/>
      <c r="AB38" s="12"/>
      <c r="AC38" s="12"/>
      <c r="AD38" s="12"/>
      <c r="AE38" s="12"/>
    </row>
    <row r="39" s="16" customFormat="true" ht="25.35" hidden="false" customHeight="true" outlineLevel="0" collapsed="false">
      <c r="A39" s="12"/>
      <c r="B39" s="13"/>
      <c r="C39" s="38"/>
      <c r="D39" s="39" t="s">
        <v>34</v>
      </c>
      <c r="E39" s="40"/>
      <c r="F39" s="40"/>
      <c r="G39" s="41" t="s">
        <v>35</v>
      </c>
      <c r="H39" s="42" t="s">
        <v>36</v>
      </c>
      <c r="I39" s="43"/>
      <c r="J39" s="44" t="n">
        <f aca="false">SUM(J30:J37)</f>
        <v>0</v>
      </c>
      <c r="K39" s="45"/>
      <c r="L39" s="15"/>
      <c r="S39" s="12"/>
      <c r="T39" s="12"/>
      <c r="U39" s="12"/>
      <c r="V39" s="12"/>
      <c r="W39" s="12"/>
      <c r="X39" s="12"/>
      <c r="Y39" s="12"/>
      <c r="Z39" s="12"/>
      <c r="AA39" s="12"/>
      <c r="AB39" s="12"/>
      <c r="AC39" s="12"/>
      <c r="AD39" s="12"/>
      <c r="AE39" s="12"/>
    </row>
    <row r="40" s="16" customFormat="true" ht="14.45" hidden="false" customHeight="true" outlineLevel="0" collapsed="false">
      <c r="A40" s="12"/>
      <c r="B40" s="13"/>
      <c r="C40" s="12"/>
      <c r="D40" s="12"/>
      <c r="E40" s="12"/>
      <c r="F40" s="12"/>
      <c r="G40" s="12"/>
      <c r="H40" s="12"/>
      <c r="I40" s="14"/>
      <c r="J40" s="12"/>
      <c r="K40" s="12"/>
      <c r="L40" s="15"/>
      <c r="S40" s="12"/>
      <c r="T40" s="12"/>
      <c r="U40" s="12"/>
      <c r="V40" s="12"/>
      <c r="W40" s="12"/>
      <c r="X40" s="12"/>
      <c r="Y40" s="12"/>
      <c r="Z40" s="12"/>
      <c r="AA40" s="12"/>
      <c r="AB40" s="12"/>
      <c r="AC40" s="12"/>
      <c r="AD40" s="12"/>
      <c r="AE40" s="12"/>
    </row>
    <row r="41" customFormat="false" ht="14.45" hidden="false" customHeight="true" outlineLevel="0" collapsed="false">
      <c r="B41" s="7"/>
      <c r="L41" s="7"/>
    </row>
    <row r="42" customFormat="false" ht="14.45" hidden="false" customHeight="true" outlineLevel="0" collapsed="false">
      <c r="B42" s="7"/>
      <c r="L42" s="7"/>
    </row>
    <row r="43" customFormat="false" ht="14.45" hidden="false" customHeight="true" outlineLevel="0" collapsed="false">
      <c r="B43" s="7"/>
      <c r="L43" s="7"/>
    </row>
    <row r="44" customFormat="false" ht="14.45" hidden="false" customHeight="true" outlineLevel="0" collapsed="false">
      <c r="B44" s="7"/>
      <c r="L44" s="7"/>
    </row>
    <row r="45" customFormat="false" ht="14.45" hidden="false" customHeight="true" outlineLevel="0" collapsed="false">
      <c r="B45" s="7"/>
      <c r="L45" s="7"/>
    </row>
    <row r="46" customFormat="false" ht="14.45" hidden="false" customHeight="true" outlineLevel="0" collapsed="false">
      <c r="B46" s="7"/>
      <c r="L46" s="7"/>
    </row>
    <row r="47" customFormat="false" ht="14.45" hidden="false" customHeight="true" outlineLevel="0" collapsed="false">
      <c r="B47" s="7"/>
      <c r="L47" s="7"/>
    </row>
    <row r="48" customFormat="false" ht="14.45" hidden="false" customHeight="true" outlineLevel="0" collapsed="false">
      <c r="B48" s="7"/>
      <c r="L48" s="7"/>
    </row>
    <row r="49" customFormat="false" ht="14.45" hidden="false" customHeight="true" outlineLevel="0" collapsed="false">
      <c r="B49" s="7"/>
      <c r="L49" s="7"/>
    </row>
    <row r="50" s="16" customFormat="true" ht="14.45" hidden="false" customHeight="true" outlineLevel="0" collapsed="false">
      <c r="B50" s="15"/>
      <c r="D50" s="46" t="s">
        <v>37</v>
      </c>
      <c r="E50" s="47"/>
      <c r="F50" s="47"/>
      <c r="G50" s="46" t="s">
        <v>38</v>
      </c>
      <c r="H50" s="47"/>
      <c r="I50" s="48"/>
      <c r="J50" s="47"/>
      <c r="K50" s="47"/>
      <c r="L50" s="15"/>
    </row>
    <row r="51" customFormat="false" ht="11.25" hidden="false" customHeight="false" outlineLevel="0" collapsed="false">
      <c r="B51" s="7"/>
      <c r="L51" s="7"/>
    </row>
    <row r="52" customFormat="false" ht="11.25" hidden="false" customHeight="false" outlineLevel="0" collapsed="false">
      <c r="B52" s="7"/>
      <c r="L52" s="7"/>
    </row>
    <row r="53" customFormat="false" ht="11.25" hidden="false" customHeight="false" outlineLevel="0" collapsed="false">
      <c r="B53" s="7"/>
      <c r="L53" s="7"/>
    </row>
    <row r="54" customFormat="false" ht="11.25" hidden="false" customHeight="false" outlineLevel="0" collapsed="false">
      <c r="B54" s="7"/>
      <c r="L54" s="7"/>
    </row>
    <row r="55" customFormat="false" ht="11.25" hidden="false" customHeight="false" outlineLevel="0" collapsed="false">
      <c r="B55" s="7"/>
      <c r="L55" s="7"/>
    </row>
    <row r="56" customFormat="false" ht="11.25" hidden="false" customHeight="false" outlineLevel="0" collapsed="false">
      <c r="B56" s="7"/>
      <c r="L56" s="7"/>
    </row>
    <row r="57" customFormat="false" ht="11.25" hidden="false" customHeight="false" outlineLevel="0" collapsed="false">
      <c r="B57" s="7"/>
      <c r="L57" s="7"/>
    </row>
    <row r="58" customFormat="false" ht="11.25" hidden="false" customHeight="false" outlineLevel="0" collapsed="false">
      <c r="B58" s="7"/>
      <c r="L58" s="7"/>
    </row>
    <row r="59" customFormat="false" ht="11.25" hidden="false" customHeight="false" outlineLevel="0" collapsed="false">
      <c r="B59" s="7"/>
      <c r="L59" s="7"/>
    </row>
    <row r="60" customFormat="false" ht="11.25" hidden="false" customHeight="false" outlineLevel="0" collapsed="false">
      <c r="B60" s="7"/>
      <c r="L60" s="7"/>
    </row>
    <row r="61" s="16" customFormat="true" ht="12.75" hidden="false" customHeight="false" outlineLevel="0" collapsed="false">
      <c r="A61" s="12"/>
      <c r="B61" s="13"/>
      <c r="C61" s="12"/>
      <c r="D61" s="49" t="s">
        <v>39</v>
      </c>
      <c r="E61" s="50"/>
      <c r="F61" s="51" t="s">
        <v>40</v>
      </c>
      <c r="G61" s="49" t="s">
        <v>39</v>
      </c>
      <c r="H61" s="50"/>
      <c r="I61" s="52"/>
      <c r="J61" s="53" t="s">
        <v>40</v>
      </c>
      <c r="K61" s="50"/>
      <c r="L61" s="15"/>
      <c r="S61" s="12"/>
      <c r="T61" s="12"/>
      <c r="U61" s="12"/>
      <c r="V61" s="12"/>
      <c r="W61" s="12"/>
      <c r="X61" s="12"/>
      <c r="Y61" s="12"/>
      <c r="Z61" s="12"/>
      <c r="AA61" s="12"/>
      <c r="AB61" s="12"/>
      <c r="AC61" s="12"/>
      <c r="AD61" s="12"/>
      <c r="AE61" s="12"/>
    </row>
    <row r="62" customFormat="false" ht="11.25" hidden="false" customHeight="false" outlineLevel="0" collapsed="false">
      <c r="B62" s="7"/>
      <c r="L62" s="7"/>
    </row>
    <row r="63" customFormat="false" ht="11.25" hidden="false" customHeight="false" outlineLevel="0" collapsed="false">
      <c r="B63" s="7"/>
      <c r="L63" s="7"/>
    </row>
    <row r="64" customFormat="false" ht="11.25" hidden="false" customHeight="false" outlineLevel="0" collapsed="false">
      <c r="B64" s="7"/>
      <c r="L64" s="7"/>
    </row>
    <row r="65" s="16" customFormat="true" ht="12.75" hidden="false" customHeight="false" outlineLevel="0" collapsed="false">
      <c r="A65" s="12"/>
      <c r="B65" s="13"/>
      <c r="C65" s="12"/>
      <c r="D65" s="46" t="s">
        <v>41</v>
      </c>
      <c r="E65" s="54"/>
      <c r="F65" s="54"/>
      <c r="G65" s="46" t="s">
        <v>42</v>
      </c>
      <c r="H65" s="54"/>
      <c r="I65" s="55"/>
      <c r="J65" s="54"/>
      <c r="K65" s="54"/>
      <c r="L65" s="15"/>
      <c r="S65" s="12"/>
      <c r="T65" s="12"/>
      <c r="U65" s="12"/>
      <c r="V65" s="12"/>
      <c r="W65" s="12"/>
      <c r="X65" s="12"/>
      <c r="Y65" s="12"/>
      <c r="Z65" s="12"/>
      <c r="AA65" s="12"/>
      <c r="AB65" s="12"/>
      <c r="AC65" s="12"/>
      <c r="AD65" s="12"/>
      <c r="AE65" s="12"/>
    </row>
    <row r="66" customFormat="false" ht="11.25" hidden="false" customHeight="false" outlineLevel="0" collapsed="false">
      <c r="B66" s="7"/>
      <c r="L66" s="7"/>
    </row>
    <row r="67" customFormat="false" ht="11.25" hidden="false" customHeight="false" outlineLevel="0" collapsed="false">
      <c r="B67" s="7"/>
      <c r="L67" s="7"/>
    </row>
    <row r="68" customFormat="false" ht="11.25" hidden="false" customHeight="false" outlineLevel="0" collapsed="false">
      <c r="B68" s="7"/>
      <c r="L68" s="7"/>
    </row>
    <row r="69" customFormat="false" ht="11.25" hidden="false" customHeight="false" outlineLevel="0" collapsed="false">
      <c r="B69" s="7"/>
      <c r="L69" s="7"/>
    </row>
    <row r="70" customFormat="false" ht="11.25" hidden="false" customHeight="false" outlineLevel="0" collapsed="false">
      <c r="B70" s="7"/>
      <c r="L70" s="7"/>
    </row>
    <row r="71" customFormat="false" ht="11.25" hidden="false" customHeight="false" outlineLevel="0" collapsed="false">
      <c r="B71" s="7"/>
      <c r="L71" s="7"/>
    </row>
    <row r="72" customFormat="false" ht="11.25" hidden="false" customHeight="false" outlineLevel="0" collapsed="false">
      <c r="B72" s="7"/>
      <c r="L72" s="7"/>
    </row>
    <row r="73" customFormat="false" ht="11.25" hidden="false" customHeight="false" outlineLevel="0" collapsed="false">
      <c r="B73" s="7"/>
      <c r="L73" s="7"/>
    </row>
    <row r="74" customFormat="false" ht="11.25" hidden="false" customHeight="false" outlineLevel="0" collapsed="false">
      <c r="B74" s="7"/>
      <c r="L74" s="7"/>
    </row>
    <row r="75" customFormat="false" ht="11.25" hidden="false" customHeight="false" outlineLevel="0" collapsed="false">
      <c r="B75" s="7"/>
      <c r="L75" s="7"/>
    </row>
    <row r="76" s="16" customFormat="true" ht="12.75" hidden="false" customHeight="false" outlineLevel="0" collapsed="false">
      <c r="A76" s="12"/>
      <c r="B76" s="13"/>
      <c r="C76" s="12"/>
      <c r="D76" s="49" t="s">
        <v>39</v>
      </c>
      <c r="E76" s="50"/>
      <c r="F76" s="51" t="s">
        <v>40</v>
      </c>
      <c r="G76" s="49" t="s">
        <v>39</v>
      </c>
      <c r="H76" s="50"/>
      <c r="I76" s="52"/>
      <c r="J76" s="53" t="s">
        <v>40</v>
      </c>
      <c r="K76" s="50"/>
      <c r="L76" s="15"/>
      <c r="S76" s="12"/>
      <c r="T76" s="12"/>
      <c r="U76" s="12"/>
      <c r="V76" s="12"/>
      <c r="W76" s="12"/>
      <c r="X76" s="12"/>
      <c r="Y76" s="12"/>
      <c r="Z76" s="12"/>
      <c r="AA76" s="12"/>
      <c r="AB76" s="12"/>
      <c r="AC76" s="12"/>
      <c r="AD76" s="12"/>
      <c r="AE76" s="12"/>
    </row>
    <row r="77" s="16" customFormat="true" ht="14.45" hidden="false" customHeight="true" outlineLevel="0" collapsed="false">
      <c r="A77" s="12"/>
      <c r="B77" s="56"/>
      <c r="C77" s="57"/>
      <c r="D77" s="57"/>
      <c r="E77" s="57"/>
      <c r="F77" s="57"/>
      <c r="G77" s="57"/>
      <c r="H77" s="57"/>
      <c r="I77" s="58"/>
      <c r="J77" s="57"/>
      <c r="K77" s="57"/>
      <c r="L77" s="15"/>
      <c r="S77" s="12"/>
      <c r="T77" s="12"/>
      <c r="U77" s="12"/>
      <c r="V77" s="12"/>
      <c r="W77" s="12"/>
      <c r="X77" s="12"/>
      <c r="Y77" s="12"/>
      <c r="Z77" s="12"/>
      <c r="AA77" s="12"/>
      <c r="AB77" s="12"/>
      <c r="AC77" s="12"/>
      <c r="AD77" s="12"/>
      <c r="AE77" s="12"/>
    </row>
    <row r="81" s="16" customFormat="true" ht="6.95" hidden="false" customHeight="true" outlineLevel="0" collapsed="false">
      <c r="A81" s="12"/>
      <c r="B81" s="59"/>
      <c r="C81" s="60"/>
      <c r="D81" s="60"/>
      <c r="E81" s="60"/>
      <c r="F81" s="60"/>
      <c r="G81" s="60"/>
      <c r="H81" s="60"/>
      <c r="I81" s="61"/>
      <c r="J81" s="60"/>
      <c r="K81" s="60"/>
      <c r="L81" s="15"/>
      <c r="S81" s="12"/>
      <c r="T81" s="12"/>
      <c r="U81" s="12"/>
      <c r="V81" s="12"/>
      <c r="W81" s="12"/>
      <c r="X81" s="12"/>
      <c r="Y81" s="12"/>
      <c r="Z81" s="12"/>
      <c r="AA81" s="12"/>
      <c r="AB81" s="12"/>
      <c r="AC81" s="12"/>
      <c r="AD81" s="12"/>
      <c r="AE81" s="12"/>
    </row>
    <row r="82" s="16" customFormat="true" ht="24.95" hidden="false" customHeight="true" outlineLevel="0" collapsed="false">
      <c r="A82" s="12"/>
      <c r="B82" s="62"/>
      <c r="C82" s="63" t="s">
        <v>43</v>
      </c>
      <c r="D82" s="64"/>
      <c r="E82" s="64"/>
      <c r="F82" s="64"/>
      <c r="G82" s="64"/>
      <c r="H82" s="64"/>
      <c r="I82" s="14"/>
      <c r="J82" s="64"/>
      <c r="K82" s="64"/>
      <c r="L82" s="15"/>
      <c r="S82" s="12"/>
      <c r="T82" s="12"/>
      <c r="U82" s="12"/>
      <c r="V82" s="12"/>
      <c r="W82" s="12"/>
      <c r="X82" s="12"/>
      <c r="Y82" s="12"/>
      <c r="Z82" s="12"/>
      <c r="AA82" s="12"/>
      <c r="AB82" s="12"/>
      <c r="AC82" s="12"/>
      <c r="AD82" s="12"/>
      <c r="AE82" s="12"/>
    </row>
    <row r="83" s="16" customFormat="true" ht="6.95" hidden="false" customHeight="true" outlineLevel="0" collapsed="false">
      <c r="A83" s="12"/>
      <c r="B83" s="62"/>
      <c r="C83" s="64"/>
      <c r="D83" s="64"/>
      <c r="E83" s="64"/>
      <c r="F83" s="64"/>
      <c r="G83" s="64"/>
      <c r="H83" s="64"/>
      <c r="I83" s="14"/>
      <c r="J83" s="64"/>
      <c r="K83" s="64"/>
      <c r="L83" s="15"/>
      <c r="S83" s="12"/>
      <c r="T83" s="12"/>
      <c r="U83" s="12"/>
      <c r="V83" s="12"/>
      <c r="W83" s="12"/>
      <c r="X83" s="12"/>
      <c r="Y83" s="12"/>
      <c r="Z83" s="12"/>
      <c r="AA83" s="12"/>
      <c r="AB83" s="12"/>
      <c r="AC83" s="12"/>
      <c r="AD83" s="12"/>
      <c r="AE83" s="12"/>
    </row>
    <row r="84" s="16" customFormat="true" ht="12" hidden="false" customHeight="true" outlineLevel="0" collapsed="false">
      <c r="A84" s="12"/>
      <c r="B84" s="62"/>
      <c r="C84" s="65" t="s">
        <v>5</v>
      </c>
      <c r="D84" s="64"/>
      <c r="E84" s="64"/>
      <c r="F84" s="64"/>
      <c r="G84" s="64"/>
      <c r="H84" s="64"/>
      <c r="I84" s="14"/>
      <c r="J84" s="64"/>
      <c r="K84" s="64"/>
      <c r="L84" s="15"/>
      <c r="S84" s="12"/>
      <c r="T84" s="12"/>
      <c r="U84" s="12"/>
      <c r="V84" s="12"/>
      <c r="W84" s="12"/>
      <c r="X84" s="12"/>
      <c r="Y84" s="12"/>
      <c r="Z84" s="12"/>
      <c r="AA84" s="12"/>
      <c r="AB84" s="12"/>
      <c r="AC84" s="12"/>
      <c r="AD84" s="12"/>
      <c r="AE84" s="12"/>
    </row>
    <row r="85" s="16" customFormat="true" ht="16.5" hidden="false" customHeight="true" outlineLevel="0" collapsed="false">
      <c r="A85" s="12"/>
      <c r="B85" s="62"/>
      <c r="C85" s="64"/>
      <c r="D85" s="64"/>
      <c r="E85" s="66" t="e">
        <f aca="false">E7</f>
        <v>#REF!</v>
      </c>
      <c r="F85" s="66"/>
      <c r="G85" s="66"/>
      <c r="H85" s="66"/>
      <c r="I85" s="14"/>
      <c r="J85" s="64"/>
      <c r="K85" s="64"/>
      <c r="L85" s="15"/>
      <c r="S85" s="12"/>
      <c r="T85" s="12"/>
      <c r="U85" s="12"/>
      <c r="V85" s="12"/>
      <c r="W85" s="12"/>
      <c r="X85" s="12"/>
      <c r="Y85" s="12"/>
      <c r="Z85" s="12"/>
      <c r="AA85" s="12"/>
      <c r="AB85" s="12"/>
      <c r="AC85" s="12"/>
      <c r="AD85" s="12"/>
      <c r="AE85" s="12"/>
    </row>
    <row r="86" s="16" customFormat="true" ht="12" hidden="false" customHeight="true" outlineLevel="0" collapsed="false">
      <c r="A86" s="12"/>
      <c r="B86" s="62"/>
      <c r="C86" s="65" t="s">
        <v>6</v>
      </c>
      <c r="D86" s="64"/>
      <c r="E86" s="64"/>
      <c r="F86" s="64"/>
      <c r="G86" s="64"/>
      <c r="H86" s="64"/>
      <c r="I86" s="14"/>
      <c r="J86" s="64"/>
      <c r="K86" s="64"/>
      <c r="L86" s="15"/>
      <c r="S86" s="12"/>
      <c r="T86" s="12"/>
      <c r="U86" s="12"/>
      <c r="V86" s="12"/>
      <c r="W86" s="12"/>
      <c r="X86" s="12"/>
      <c r="Y86" s="12"/>
      <c r="Z86" s="12"/>
      <c r="AA86" s="12"/>
      <c r="AB86" s="12"/>
      <c r="AC86" s="12"/>
      <c r="AD86" s="12"/>
      <c r="AE86" s="12"/>
    </row>
    <row r="87" s="16" customFormat="true" ht="16.5" hidden="false" customHeight="true" outlineLevel="0" collapsed="false">
      <c r="A87" s="12"/>
      <c r="B87" s="62"/>
      <c r="C87" s="64"/>
      <c r="D87" s="64"/>
      <c r="E87" s="67" t="str">
        <f aca="false">E9</f>
        <v>IO 17 - DEŠŤOVÁ KANALIZACE</v>
      </c>
      <c r="F87" s="67"/>
      <c r="G87" s="67"/>
      <c r="H87" s="67"/>
      <c r="I87" s="14"/>
      <c r="J87" s="64"/>
      <c r="K87" s="64"/>
      <c r="L87" s="15"/>
      <c r="S87" s="12"/>
      <c r="T87" s="12"/>
      <c r="U87" s="12"/>
      <c r="V87" s="12"/>
      <c r="W87" s="12"/>
      <c r="X87" s="12"/>
      <c r="Y87" s="12"/>
      <c r="Z87" s="12"/>
      <c r="AA87" s="12"/>
      <c r="AB87" s="12"/>
      <c r="AC87" s="12"/>
      <c r="AD87" s="12"/>
      <c r="AE87" s="12"/>
    </row>
    <row r="88" s="16" customFormat="true" ht="6.95" hidden="false" customHeight="true" outlineLevel="0" collapsed="false">
      <c r="A88" s="12"/>
      <c r="B88" s="62"/>
      <c r="C88" s="64"/>
      <c r="D88" s="64"/>
      <c r="E88" s="64"/>
      <c r="F88" s="64"/>
      <c r="G88" s="64"/>
      <c r="H88" s="64"/>
      <c r="I88" s="14"/>
      <c r="J88" s="64"/>
      <c r="K88" s="64"/>
      <c r="L88" s="15"/>
      <c r="S88" s="12"/>
      <c r="T88" s="12"/>
      <c r="U88" s="12"/>
      <c r="V88" s="12"/>
      <c r="W88" s="12"/>
      <c r="X88" s="12"/>
      <c r="Y88" s="12"/>
      <c r="Z88" s="12"/>
      <c r="AA88" s="12"/>
      <c r="AB88" s="12"/>
      <c r="AC88" s="12"/>
      <c r="AD88" s="12"/>
      <c r="AE88" s="12"/>
    </row>
    <row r="89" s="16" customFormat="true" ht="12" hidden="false" customHeight="true" outlineLevel="0" collapsed="false">
      <c r="A89" s="12"/>
      <c r="B89" s="62"/>
      <c r="C89" s="65" t="s">
        <v>11</v>
      </c>
      <c r="D89" s="64"/>
      <c r="E89" s="64"/>
      <c r="F89" s="68" t="str">
        <f aca="false">F12</f>
        <v>LUHAČOVICE</v>
      </c>
      <c r="G89" s="64"/>
      <c r="H89" s="64"/>
      <c r="I89" s="19" t="s">
        <v>13</v>
      </c>
      <c r="J89" s="69" t="e">
        <f aca="false">IF(J12="","",J12)</f>
        <v>#REF!</v>
      </c>
      <c r="K89" s="64"/>
      <c r="L89" s="15"/>
      <c r="S89" s="12"/>
      <c r="T89" s="12"/>
      <c r="U89" s="12"/>
      <c r="V89" s="12"/>
      <c r="W89" s="12"/>
      <c r="X89" s="12"/>
      <c r="Y89" s="12"/>
      <c r="Z89" s="12"/>
      <c r="AA89" s="12"/>
      <c r="AB89" s="12"/>
      <c r="AC89" s="12"/>
      <c r="AD89" s="12"/>
      <c r="AE89" s="12"/>
    </row>
    <row r="90" s="16" customFormat="true" ht="6.95" hidden="false" customHeight="true" outlineLevel="0" collapsed="false">
      <c r="A90" s="12"/>
      <c r="B90" s="62"/>
      <c r="C90" s="64"/>
      <c r="D90" s="64"/>
      <c r="E90" s="64"/>
      <c r="F90" s="64"/>
      <c r="G90" s="64"/>
      <c r="H90" s="64"/>
      <c r="I90" s="14"/>
      <c r="J90" s="64"/>
      <c r="K90" s="64"/>
      <c r="L90" s="15"/>
      <c r="S90" s="12"/>
      <c r="T90" s="12"/>
      <c r="U90" s="12"/>
      <c r="V90" s="12"/>
      <c r="W90" s="12"/>
      <c r="X90" s="12"/>
      <c r="Y90" s="12"/>
      <c r="Z90" s="12"/>
      <c r="AA90" s="12"/>
      <c r="AB90" s="12"/>
      <c r="AC90" s="12"/>
      <c r="AD90" s="12"/>
      <c r="AE90" s="12"/>
    </row>
    <row r="91" s="16" customFormat="true" ht="40.15" hidden="false" customHeight="true" outlineLevel="0" collapsed="false">
      <c r="A91" s="12"/>
      <c r="B91" s="62"/>
      <c r="C91" s="65" t="s">
        <v>14</v>
      </c>
      <c r="D91" s="64"/>
      <c r="E91" s="64"/>
      <c r="F91" s="68" t="str">
        <f aca="false">E15</f>
        <v>LÁZNĚ LUHAČOVICE a.s.</v>
      </c>
      <c r="G91" s="64"/>
      <c r="H91" s="64"/>
      <c r="I91" s="19" t="s">
        <v>19</v>
      </c>
      <c r="J91" s="70" t="str">
        <f aca="false">E21</f>
        <v>ing. Petr Všetečka, autorizovaný architekt, Brno</v>
      </c>
      <c r="K91" s="64"/>
      <c r="L91" s="15"/>
      <c r="S91" s="12"/>
      <c r="T91" s="12"/>
      <c r="U91" s="12"/>
      <c r="V91" s="12"/>
      <c r="W91" s="12"/>
      <c r="X91" s="12"/>
      <c r="Y91" s="12"/>
      <c r="Z91" s="12"/>
      <c r="AA91" s="12"/>
      <c r="AB91" s="12"/>
      <c r="AC91" s="12"/>
      <c r="AD91" s="12"/>
      <c r="AE91" s="12"/>
    </row>
    <row r="92" s="16" customFormat="true" ht="15.2" hidden="false" customHeight="true" outlineLevel="0" collapsed="false">
      <c r="A92" s="12"/>
      <c r="B92" s="62"/>
      <c r="C92" s="65" t="s">
        <v>18</v>
      </c>
      <c r="D92" s="64"/>
      <c r="E92" s="64"/>
      <c r="F92" s="68" t="e">
        <f aca="false">IF(E18="","",E18)</f>
        <v>#REF!</v>
      </c>
      <c r="G92" s="64"/>
      <c r="H92" s="64"/>
      <c r="I92" s="19" t="s">
        <v>21</v>
      </c>
      <c r="J92" s="70" t="e">
        <f aca="false">E24</f>
        <v>#REF!</v>
      </c>
      <c r="K92" s="64"/>
      <c r="L92" s="15"/>
      <c r="S92" s="12"/>
      <c r="T92" s="12"/>
      <c r="U92" s="12"/>
      <c r="V92" s="12"/>
      <c r="W92" s="12"/>
      <c r="X92" s="12"/>
      <c r="Y92" s="12"/>
      <c r="Z92" s="12"/>
      <c r="AA92" s="12"/>
      <c r="AB92" s="12"/>
      <c r="AC92" s="12"/>
      <c r="AD92" s="12"/>
      <c r="AE92" s="12"/>
    </row>
    <row r="93" s="16" customFormat="true" ht="10.35" hidden="false" customHeight="true" outlineLevel="0" collapsed="false">
      <c r="A93" s="12"/>
      <c r="B93" s="62"/>
      <c r="C93" s="64"/>
      <c r="D93" s="64"/>
      <c r="E93" s="64"/>
      <c r="F93" s="64"/>
      <c r="G93" s="64"/>
      <c r="H93" s="64"/>
      <c r="I93" s="14"/>
      <c r="J93" s="64"/>
      <c r="K93" s="64"/>
      <c r="L93" s="15"/>
      <c r="S93" s="12"/>
      <c r="T93" s="12"/>
      <c r="U93" s="12"/>
      <c r="V93" s="12"/>
      <c r="W93" s="12"/>
      <c r="X93" s="12"/>
      <c r="Y93" s="12"/>
      <c r="Z93" s="12"/>
      <c r="AA93" s="12"/>
      <c r="AB93" s="12"/>
      <c r="AC93" s="12"/>
      <c r="AD93" s="12"/>
      <c r="AE93" s="12"/>
    </row>
    <row r="94" s="16" customFormat="true" ht="29.25" hidden="false" customHeight="true" outlineLevel="0" collapsed="false">
      <c r="A94" s="12"/>
      <c r="B94" s="62"/>
      <c r="C94" s="71" t="s">
        <v>44</v>
      </c>
      <c r="D94" s="72"/>
      <c r="E94" s="72"/>
      <c r="F94" s="72"/>
      <c r="G94" s="72"/>
      <c r="H94" s="72"/>
      <c r="I94" s="73"/>
      <c r="J94" s="74" t="s">
        <v>45</v>
      </c>
      <c r="K94" s="72"/>
      <c r="L94" s="15"/>
      <c r="S94" s="12"/>
      <c r="T94" s="12"/>
      <c r="U94" s="12"/>
      <c r="V94" s="12"/>
      <c r="W94" s="12"/>
      <c r="X94" s="12"/>
      <c r="Y94" s="12"/>
      <c r="Z94" s="12"/>
      <c r="AA94" s="12"/>
      <c r="AB94" s="12"/>
      <c r="AC94" s="12"/>
      <c r="AD94" s="12"/>
      <c r="AE94" s="12"/>
    </row>
    <row r="95" s="16" customFormat="true" ht="10.35" hidden="false" customHeight="true" outlineLevel="0" collapsed="false">
      <c r="A95" s="12"/>
      <c r="B95" s="62"/>
      <c r="C95" s="64"/>
      <c r="D95" s="64"/>
      <c r="E95" s="64"/>
      <c r="F95" s="64"/>
      <c r="G95" s="64"/>
      <c r="H95" s="64"/>
      <c r="I95" s="14"/>
      <c r="J95" s="64"/>
      <c r="K95" s="64"/>
      <c r="L95" s="15"/>
      <c r="S95" s="12"/>
      <c r="T95" s="12"/>
      <c r="U95" s="12"/>
      <c r="V95" s="12"/>
      <c r="W95" s="12"/>
      <c r="X95" s="12"/>
      <c r="Y95" s="12"/>
      <c r="Z95" s="12"/>
      <c r="AA95" s="12"/>
      <c r="AB95" s="12"/>
      <c r="AC95" s="12"/>
      <c r="AD95" s="12"/>
      <c r="AE95" s="12"/>
    </row>
    <row r="96" s="16" customFormat="true" ht="22.9" hidden="false" customHeight="true" outlineLevel="0" collapsed="false">
      <c r="A96" s="12"/>
      <c r="B96" s="62"/>
      <c r="C96" s="75" t="s">
        <v>46</v>
      </c>
      <c r="D96" s="64"/>
      <c r="E96" s="64"/>
      <c r="F96" s="64"/>
      <c r="G96" s="64"/>
      <c r="H96" s="64"/>
      <c r="I96" s="14"/>
      <c r="J96" s="76" t="n">
        <f aca="false">J118</f>
        <v>0</v>
      </c>
      <c r="K96" s="64"/>
      <c r="L96" s="15"/>
      <c r="S96" s="12"/>
      <c r="T96" s="12"/>
      <c r="U96" s="12"/>
      <c r="V96" s="12"/>
      <c r="W96" s="12"/>
      <c r="X96" s="12"/>
      <c r="Y96" s="12"/>
      <c r="Z96" s="12"/>
      <c r="AA96" s="12"/>
      <c r="AB96" s="12"/>
      <c r="AC96" s="12"/>
      <c r="AD96" s="12"/>
      <c r="AE96" s="12"/>
      <c r="AU96" s="3" t="s">
        <v>47</v>
      </c>
    </row>
    <row r="97" s="77" customFormat="true" ht="24.95" hidden="false" customHeight="true" outlineLevel="0" collapsed="false">
      <c r="B97" s="78"/>
      <c r="C97" s="79"/>
      <c r="D97" s="80" t="s">
        <v>326</v>
      </c>
      <c r="E97" s="81"/>
      <c r="F97" s="81"/>
      <c r="G97" s="81"/>
      <c r="H97" s="81"/>
      <c r="I97" s="82"/>
      <c r="J97" s="83" t="n">
        <f aca="false">J119</f>
        <v>0</v>
      </c>
      <c r="K97" s="79"/>
      <c r="L97" s="84"/>
    </row>
    <row r="98" s="77" customFormat="true" ht="24.95" hidden="false" customHeight="true" outlineLevel="0" collapsed="false">
      <c r="B98" s="78"/>
      <c r="C98" s="79"/>
      <c r="D98" s="80" t="s">
        <v>327</v>
      </c>
      <c r="E98" s="81"/>
      <c r="F98" s="81"/>
      <c r="G98" s="81"/>
      <c r="H98" s="81"/>
      <c r="I98" s="82"/>
      <c r="J98" s="83" t="n">
        <f aca="false">J204</f>
        <v>0</v>
      </c>
      <c r="K98" s="79"/>
      <c r="L98" s="84"/>
    </row>
    <row r="99" s="16" customFormat="true" ht="21.75" hidden="false" customHeight="true" outlineLevel="0" collapsed="false">
      <c r="A99" s="12"/>
      <c r="B99" s="62"/>
      <c r="C99" s="64"/>
      <c r="D99" s="64"/>
      <c r="E99" s="64"/>
      <c r="F99" s="64"/>
      <c r="G99" s="64"/>
      <c r="H99" s="64"/>
      <c r="I99" s="14"/>
      <c r="J99" s="64"/>
      <c r="K99" s="64"/>
      <c r="L99" s="15"/>
      <c r="S99" s="12"/>
      <c r="T99" s="12"/>
      <c r="U99" s="12"/>
      <c r="V99" s="12"/>
      <c r="W99" s="12"/>
      <c r="X99" s="12"/>
      <c r="Y99" s="12"/>
      <c r="Z99" s="12"/>
      <c r="AA99" s="12"/>
      <c r="AB99" s="12"/>
      <c r="AC99" s="12"/>
      <c r="AD99" s="12"/>
      <c r="AE99" s="12"/>
    </row>
    <row r="100" s="16" customFormat="true" ht="6.95" hidden="false" customHeight="true" outlineLevel="0" collapsed="false">
      <c r="A100" s="12"/>
      <c r="B100" s="85"/>
      <c r="C100" s="86"/>
      <c r="D100" s="86"/>
      <c r="E100" s="86"/>
      <c r="F100" s="86"/>
      <c r="G100" s="86"/>
      <c r="H100" s="86"/>
      <c r="I100" s="58"/>
      <c r="J100" s="86"/>
      <c r="K100" s="86"/>
      <c r="L100" s="15"/>
      <c r="S100" s="12"/>
      <c r="T100" s="12"/>
      <c r="U100" s="12"/>
      <c r="V100" s="12"/>
      <c r="W100" s="12"/>
      <c r="X100" s="12"/>
      <c r="Y100" s="12"/>
      <c r="Z100" s="12"/>
      <c r="AA100" s="12"/>
      <c r="AB100" s="12"/>
      <c r="AC100" s="12"/>
      <c r="AD100" s="12"/>
      <c r="AE100" s="12"/>
    </row>
    <row r="104" s="16" customFormat="true" ht="6.95" hidden="false" customHeight="true" outlineLevel="0" collapsed="false">
      <c r="A104" s="12"/>
      <c r="B104" s="87"/>
      <c r="C104" s="88"/>
      <c r="D104" s="88"/>
      <c r="E104" s="88"/>
      <c r="F104" s="88"/>
      <c r="G104" s="88"/>
      <c r="H104" s="88"/>
      <c r="I104" s="61"/>
      <c r="J104" s="88"/>
      <c r="K104" s="88"/>
      <c r="L104" s="15"/>
      <c r="S104" s="12"/>
      <c r="T104" s="12"/>
      <c r="U104" s="12"/>
      <c r="V104" s="12"/>
      <c r="W104" s="12"/>
      <c r="X104" s="12"/>
      <c r="Y104" s="12"/>
      <c r="Z104" s="12"/>
      <c r="AA104" s="12"/>
      <c r="AB104" s="12"/>
      <c r="AC104" s="12"/>
      <c r="AD104" s="12"/>
      <c r="AE104" s="12"/>
    </row>
    <row r="105" s="16" customFormat="true" ht="24.95" hidden="false" customHeight="true" outlineLevel="0" collapsed="false">
      <c r="A105" s="12"/>
      <c r="B105" s="62"/>
      <c r="C105" s="63" t="s">
        <v>50</v>
      </c>
      <c r="D105" s="64"/>
      <c r="E105" s="64"/>
      <c r="F105" s="64"/>
      <c r="G105" s="64"/>
      <c r="H105" s="64"/>
      <c r="I105" s="14"/>
      <c r="J105" s="64"/>
      <c r="K105" s="64"/>
      <c r="L105" s="15"/>
      <c r="S105" s="12"/>
      <c r="T105" s="12"/>
      <c r="U105" s="12"/>
      <c r="V105" s="12"/>
      <c r="W105" s="12"/>
      <c r="X105" s="12"/>
      <c r="Y105" s="12"/>
      <c r="Z105" s="12"/>
      <c r="AA105" s="12"/>
      <c r="AB105" s="12"/>
      <c r="AC105" s="12"/>
      <c r="AD105" s="12"/>
      <c r="AE105" s="12"/>
    </row>
    <row r="106" s="16" customFormat="true" ht="6.95" hidden="false" customHeight="true" outlineLevel="0" collapsed="false">
      <c r="A106" s="12"/>
      <c r="B106" s="62"/>
      <c r="C106" s="64"/>
      <c r="D106" s="64"/>
      <c r="E106" s="64"/>
      <c r="F106" s="64"/>
      <c r="G106" s="64"/>
      <c r="H106" s="64"/>
      <c r="I106" s="14"/>
      <c r="J106" s="64"/>
      <c r="K106" s="64"/>
      <c r="L106" s="15"/>
      <c r="S106" s="12"/>
      <c r="T106" s="12"/>
      <c r="U106" s="12"/>
      <c r="V106" s="12"/>
      <c r="W106" s="12"/>
      <c r="X106" s="12"/>
      <c r="Y106" s="12"/>
      <c r="Z106" s="12"/>
      <c r="AA106" s="12"/>
      <c r="AB106" s="12"/>
      <c r="AC106" s="12"/>
      <c r="AD106" s="12"/>
      <c r="AE106" s="12"/>
    </row>
    <row r="107" s="16" customFormat="true" ht="12" hidden="false" customHeight="true" outlineLevel="0" collapsed="false">
      <c r="A107" s="12"/>
      <c r="B107" s="62"/>
      <c r="C107" s="65" t="s">
        <v>5</v>
      </c>
      <c r="D107" s="64"/>
      <c r="E107" s="64"/>
      <c r="F107" s="64"/>
      <c r="G107" s="64"/>
      <c r="H107" s="64"/>
      <c r="I107" s="14"/>
      <c r="J107" s="64"/>
      <c r="K107" s="64"/>
      <c r="L107" s="15"/>
      <c r="S107" s="12"/>
      <c r="T107" s="12"/>
      <c r="U107" s="12"/>
      <c r="V107" s="12"/>
      <c r="W107" s="12"/>
      <c r="X107" s="12"/>
      <c r="Y107" s="12"/>
      <c r="Z107" s="12"/>
      <c r="AA107" s="12"/>
      <c r="AB107" s="12"/>
      <c r="AC107" s="12"/>
      <c r="AD107" s="12"/>
      <c r="AE107" s="12"/>
    </row>
    <row r="108" s="16" customFormat="true" ht="16.5" hidden="false" customHeight="true" outlineLevel="0" collapsed="false">
      <c r="A108" s="12"/>
      <c r="B108" s="62"/>
      <c r="C108" s="64"/>
      <c r="D108" s="64"/>
      <c r="E108" s="66" t="e">
        <f aca="false">E7</f>
        <v>#REF!</v>
      </c>
      <c r="F108" s="66"/>
      <c r="G108" s="66"/>
      <c r="H108" s="66"/>
      <c r="I108" s="14"/>
      <c r="J108" s="64"/>
      <c r="K108" s="64"/>
      <c r="L108" s="15"/>
      <c r="S108" s="12"/>
      <c r="T108" s="12"/>
      <c r="U108" s="12"/>
      <c r="V108" s="12"/>
      <c r="W108" s="12"/>
      <c r="X108" s="12"/>
      <c r="Y108" s="12"/>
      <c r="Z108" s="12"/>
      <c r="AA108" s="12"/>
      <c r="AB108" s="12"/>
      <c r="AC108" s="12"/>
      <c r="AD108" s="12"/>
      <c r="AE108" s="12"/>
    </row>
    <row r="109" s="16" customFormat="true" ht="12" hidden="false" customHeight="true" outlineLevel="0" collapsed="false">
      <c r="A109" s="12"/>
      <c r="B109" s="62"/>
      <c r="C109" s="65" t="s">
        <v>6</v>
      </c>
      <c r="D109" s="64"/>
      <c r="E109" s="64"/>
      <c r="F109" s="64"/>
      <c r="G109" s="64"/>
      <c r="H109" s="64"/>
      <c r="I109" s="14"/>
      <c r="J109" s="64"/>
      <c r="K109" s="64"/>
      <c r="L109" s="15"/>
      <c r="S109" s="12"/>
      <c r="T109" s="12"/>
      <c r="U109" s="12"/>
      <c r="V109" s="12"/>
      <c r="W109" s="12"/>
      <c r="X109" s="12"/>
      <c r="Y109" s="12"/>
      <c r="Z109" s="12"/>
      <c r="AA109" s="12"/>
      <c r="AB109" s="12"/>
      <c r="AC109" s="12"/>
      <c r="AD109" s="12"/>
      <c r="AE109" s="12"/>
    </row>
    <row r="110" s="16" customFormat="true" ht="16.5" hidden="false" customHeight="true" outlineLevel="0" collapsed="false">
      <c r="A110" s="12"/>
      <c r="B110" s="62"/>
      <c r="C110" s="64"/>
      <c r="D110" s="64"/>
      <c r="E110" s="67" t="str">
        <f aca="false">E9</f>
        <v>IO 17 - DEŠŤOVÁ KANALIZACE</v>
      </c>
      <c r="F110" s="67"/>
      <c r="G110" s="67"/>
      <c r="H110" s="67"/>
      <c r="I110" s="14"/>
      <c r="J110" s="64"/>
      <c r="K110" s="64"/>
      <c r="L110" s="15"/>
      <c r="S110" s="12"/>
      <c r="T110" s="12"/>
      <c r="U110" s="12"/>
      <c r="V110" s="12"/>
      <c r="W110" s="12"/>
      <c r="X110" s="12"/>
      <c r="Y110" s="12"/>
      <c r="Z110" s="12"/>
      <c r="AA110" s="12"/>
      <c r="AB110" s="12"/>
      <c r="AC110" s="12"/>
      <c r="AD110" s="12"/>
      <c r="AE110" s="12"/>
    </row>
    <row r="111" s="16" customFormat="true" ht="6.95" hidden="false" customHeight="true" outlineLevel="0" collapsed="false">
      <c r="A111" s="12"/>
      <c r="B111" s="62"/>
      <c r="C111" s="64"/>
      <c r="D111" s="64"/>
      <c r="E111" s="64"/>
      <c r="F111" s="64"/>
      <c r="G111" s="64"/>
      <c r="H111" s="64"/>
      <c r="I111" s="14"/>
      <c r="J111" s="64"/>
      <c r="K111" s="64"/>
      <c r="L111" s="15"/>
      <c r="S111" s="12"/>
      <c r="T111" s="12"/>
      <c r="U111" s="12"/>
      <c r="V111" s="12"/>
      <c r="W111" s="12"/>
      <c r="X111" s="12"/>
      <c r="Y111" s="12"/>
      <c r="Z111" s="12"/>
      <c r="AA111" s="12"/>
      <c r="AB111" s="12"/>
      <c r="AC111" s="12"/>
      <c r="AD111" s="12"/>
      <c r="AE111" s="12"/>
    </row>
    <row r="112" s="16" customFormat="true" ht="12" hidden="false" customHeight="true" outlineLevel="0" collapsed="false">
      <c r="A112" s="12"/>
      <c r="B112" s="62"/>
      <c r="C112" s="65" t="s">
        <v>11</v>
      </c>
      <c r="D112" s="64"/>
      <c r="E112" s="64"/>
      <c r="F112" s="68" t="str">
        <f aca="false">F12</f>
        <v>LUHAČOVICE</v>
      </c>
      <c r="G112" s="64"/>
      <c r="H112" s="64"/>
      <c r="I112" s="19" t="s">
        <v>13</v>
      </c>
      <c r="J112" s="69" t="e">
        <f aca="false">IF(J12="","",J12)</f>
        <v>#REF!</v>
      </c>
      <c r="K112" s="64"/>
      <c r="L112" s="15"/>
      <c r="S112" s="12"/>
      <c r="T112" s="12"/>
      <c r="U112" s="12"/>
      <c r="V112" s="12"/>
      <c r="W112" s="12"/>
      <c r="X112" s="12"/>
      <c r="Y112" s="12"/>
      <c r="Z112" s="12"/>
      <c r="AA112" s="12"/>
      <c r="AB112" s="12"/>
      <c r="AC112" s="12"/>
      <c r="AD112" s="12"/>
      <c r="AE112" s="12"/>
    </row>
    <row r="113" s="16" customFormat="true" ht="6.95" hidden="false" customHeight="true" outlineLevel="0" collapsed="false">
      <c r="A113" s="12"/>
      <c r="B113" s="62"/>
      <c r="C113" s="64"/>
      <c r="D113" s="64"/>
      <c r="E113" s="64"/>
      <c r="F113" s="64"/>
      <c r="G113" s="64"/>
      <c r="H113" s="64"/>
      <c r="I113" s="14"/>
      <c r="J113" s="64"/>
      <c r="K113" s="64"/>
      <c r="L113" s="15"/>
      <c r="S113" s="12"/>
      <c r="T113" s="12"/>
      <c r="U113" s="12"/>
      <c r="V113" s="12"/>
      <c r="W113" s="12"/>
      <c r="X113" s="12"/>
      <c r="Y113" s="12"/>
      <c r="Z113" s="12"/>
      <c r="AA113" s="12"/>
      <c r="AB113" s="12"/>
      <c r="AC113" s="12"/>
      <c r="AD113" s="12"/>
      <c r="AE113" s="12"/>
    </row>
    <row r="114" s="16" customFormat="true" ht="40.15" hidden="false" customHeight="true" outlineLevel="0" collapsed="false">
      <c r="A114" s="12"/>
      <c r="B114" s="62"/>
      <c r="C114" s="65" t="s">
        <v>14</v>
      </c>
      <c r="D114" s="64"/>
      <c r="E114" s="64"/>
      <c r="F114" s="68" t="str">
        <f aca="false">E15</f>
        <v>LÁZNĚ LUHAČOVICE a.s.</v>
      </c>
      <c r="G114" s="64"/>
      <c r="H114" s="64"/>
      <c r="I114" s="19" t="s">
        <v>19</v>
      </c>
      <c r="J114" s="70" t="str">
        <f aca="false">E21</f>
        <v>ing. Petr Všetečka, autorizovaný architekt, Brno</v>
      </c>
      <c r="K114" s="64"/>
      <c r="L114" s="15"/>
      <c r="S114" s="12"/>
      <c r="T114" s="12"/>
      <c r="U114" s="12"/>
      <c r="V114" s="12"/>
      <c r="W114" s="12"/>
      <c r="X114" s="12"/>
      <c r="Y114" s="12"/>
      <c r="Z114" s="12"/>
      <c r="AA114" s="12"/>
      <c r="AB114" s="12"/>
      <c r="AC114" s="12"/>
      <c r="AD114" s="12"/>
      <c r="AE114" s="12"/>
    </row>
    <row r="115" s="16" customFormat="true" ht="15.2" hidden="false" customHeight="true" outlineLevel="0" collapsed="false">
      <c r="A115" s="12"/>
      <c r="B115" s="62"/>
      <c r="C115" s="65" t="s">
        <v>18</v>
      </c>
      <c r="D115" s="64"/>
      <c r="E115" s="64"/>
      <c r="F115" s="68" t="e">
        <f aca="false">IF(E18="","",E18)</f>
        <v>#REF!</v>
      </c>
      <c r="G115" s="64"/>
      <c r="H115" s="64"/>
      <c r="I115" s="19" t="s">
        <v>21</v>
      </c>
      <c r="J115" s="70" t="e">
        <f aca="false">E24</f>
        <v>#REF!</v>
      </c>
      <c r="K115" s="64"/>
      <c r="L115" s="15"/>
      <c r="S115" s="12"/>
      <c r="T115" s="12"/>
      <c r="U115" s="12"/>
      <c r="V115" s="12"/>
      <c r="W115" s="12"/>
      <c r="X115" s="12"/>
      <c r="Y115" s="12"/>
      <c r="Z115" s="12"/>
      <c r="AA115" s="12"/>
      <c r="AB115" s="12"/>
      <c r="AC115" s="12"/>
      <c r="AD115" s="12"/>
      <c r="AE115" s="12"/>
    </row>
    <row r="116" s="16" customFormat="true" ht="10.35" hidden="false" customHeight="true" outlineLevel="0" collapsed="false">
      <c r="A116" s="12"/>
      <c r="B116" s="62"/>
      <c r="C116" s="64"/>
      <c r="D116" s="64"/>
      <c r="E116" s="64"/>
      <c r="F116" s="64"/>
      <c r="G116" s="64"/>
      <c r="H116" s="64"/>
      <c r="I116" s="14"/>
      <c r="J116" s="64"/>
      <c r="K116" s="64"/>
      <c r="L116" s="15"/>
      <c r="S116" s="12"/>
      <c r="T116" s="12"/>
      <c r="U116" s="12"/>
      <c r="V116" s="12"/>
      <c r="W116" s="12"/>
      <c r="X116" s="12"/>
      <c r="Y116" s="12"/>
      <c r="Z116" s="12"/>
      <c r="AA116" s="12"/>
      <c r="AB116" s="12"/>
      <c r="AC116" s="12"/>
      <c r="AD116" s="12"/>
      <c r="AE116" s="12"/>
    </row>
    <row r="117" s="99" customFormat="true" ht="29.25" hidden="false" customHeight="true" outlineLevel="0" collapsed="false">
      <c r="A117" s="89"/>
      <c r="B117" s="90"/>
      <c r="C117" s="91" t="s">
        <v>51</v>
      </c>
      <c r="D117" s="92" t="s">
        <v>52</v>
      </c>
      <c r="E117" s="92" t="s">
        <v>53</v>
      </c>
      <c r="F117" s="92" t="s">
        <v>54</v>
      </c>
      <c r="G117" s="92" t="s">
        <v>55</v>
      </c>
      <c r="H117" s="92" t="s">
        <v>56</v>
      </c>
      <c r="I117" s="93" t="s">
        <v>57</v>
      </c>
      <c r="J117" s="92" t="s">
        <v>45</v>
      </c>
      <c r="K117" s="94" t="s">
        <v>58</v>
      </c>
      <c r="L117" s="95"/>
      <c r="M117" s="96"/>
      <c r="N117" s="97" t="s">
        <v>28</v>
      </c>
      <c r="O117" s="97" t="s">
        <v>59</v>
      </c>
      <c r="P117" s="97" t="s">
        <v>60</v>
      </c>
      <c r="Q117" s="97" t="s">
        <v>61</v>
      </c>
      <c r="R117" s="97" t="s">
        <v>62</v>
      </c>
      <c r="S117" s="97" t="s">
        <v>63</v>
      </c>
      <c r="T117" s="98" t="s">
        <v>64</v>
      </c>
      <c r="U117" s="89"/>
      <c r="V117" s="89"/>
      <c r="W117" s="89"/>
      <c r="X117" s="89"/>
      <c r="Y117" s="89"/>
      <c r="Z117" s="89"/>
      <c r="AA117" s="89"/>
      <c r="AB117" s="89"/>
      <c r="AC117" s="89"/>
      <c r="AD117" s="89"/>
      <c r="AE117" s="89"/>
    </row>
    <row r="118" s="16" customFormat="true" ht="22.9" hidden="false" customHeight="true" outlineLevel="0" collapsed="false">
      <c r="A118" s="12"/>
      <c r="B118" s="62"/>
      <c r="C118" s="75" t="s">
        <v>65</v>
      </c>
      <c r="D118" s="64"/>
      <c r="E118" s="64"/>
      <c r="F118" s="64"/>
      <c r="G118" s="64"/>
      <c r="H118" s="64"/>
      <c r="I118" s="14"/>
      <c r="J118" s="100" t="n">
        <f aca="false">BK118</f>
        <v>0</v>
      </c>
      <c r="K118" s="64"/>
      <c r="L118" s="13"/>
      <c r="M118" s="101"/>
      <c r="N118" s="102"/>
      <c r="O118" s="103"/>
      <c r="P118" s="104" t="n">
        <f aca="false">P119+P204</f>
        <v>0</v>
      </c>
      <c r="Q118" s="103"/>
      <c r="R118" s="104" t="n">
        <f aca="false">R119+R204</f>
        <v>0</v>
      </c>
      <c r="S118" s="103"/>
      <c r="T118" s="105" t="n">
        <f aca="false">T119+T204</f>
        <v>0</v>
      </c>
      <c r="U118" s="12"/>
      <c r="V118" s="12"/>
      <c r="W118" s="12"/>
      <c r="X118" s="12"/>
      <c r="Y118" s="12"/>
      <c r="Z118" s="12"/>
      <c r="AA118" s="12"/>
      <c r="AB118" s="12"/>
      <c r="AC118" s="12"/>
      <c r="AD118" s="12"/>
      <c r="AE118" s="12"/>
      <c r="AT118" s="3" t="s">
        <v>66</v>
      </c>
      <c r="AU118" s="3" t="s">
        <v>47</v>
      </c>
      <c r="BK118" s="106" t="n">
        <f aca="false">BK119+BK204</f>
        <v>0</v>
      </c>
    </row>
    <row r="119" s="107" customFormat="true" ht="25.9" hidden="false" customHeight="true" outlineLevel="0" collapsed="false">
      <c r="B119" s="108"/>
      <c r="C119" s="109"/>
      <c r="D119" s="110" t="s">
        <v>66</v>
      </c>
      <c r="E119" s="111" t="s">
        <v>328</v>
      </c>
      <c r="F119" s="111" t="s">
        <v>329</v>
      </c>
      <c r="G119" s="109"/>
      <c r="H119" s="109"/>
      <c r="I119" s="112"/>
      <c r="J119" s="113" t="n">
        <f aca="false">BK119</f>
        <v>0</v>
      </c>
      <c r="K119" s="109"/>
      <c r="L119" s="114"/>
      <c r="M119" s="115"/>
      <c r="N119" s="116"/>
      <c r="O119" s="116"/>
      <c r="P119" s="117" t="n">
        <f aca="false">SUM(P120:P203)</f>
        <v>0</v>
      </c>
      <c r="Q119" s="116"/>
      <c r="R119" s="117" t="n">
        <f aca="false">SUM(R120:R203)</f>
        <v>0</v>
      </c>
      <c r="S119" s="116"/>
      <c r="T119" s="118" t="n">
        <f aca="false">SUM(T120:T203)</f>
        <v>0</v>
      </c>
      <c r="AR119" s="119" t="s">
        <v>1</v>
      </c>
      <c r="AT119" s="120" t="s">
        <v>66</v>
      </c>
      <c r="AU119" s="120" t="s">
        <v>70</v>
      </c>
      <c r="AY119" s="119" t="s">
        <v>71</v>
      </c>
      <c r="BK119" s="121" t="n">
        <f aca="false">SUM(BK120:BK203)</f>
        <v>0</v>
      </c>
    </row>
    <row r="120" s="16" customFormat="true" ht="16.5" hidden="false" customHeight="true" outlineLevel="0" collapsed="false">
      <c r="A120" s="12"/>
      <c r="B120" s="62"/>
      <c r="C120" s="143" t="s">
        <v>69</v>
      </c>
      <c r="D120" s="143" t="s">
        <v>81</v>
      </c>
      <c r="E120" s="144" t="s">
        <v>330</v>
      </c>
      <c r="F120" s="145" t="s">
        <v>331</v>
      </c>
      <c r="G120" s="146" t="s">
        <v>332</v>
      </c>
      <c r="H120" s="147" t="n">
        <v>522</v>
      </c>
      <c r="I120" s="156"/>
      <c r="J120" s="148" t="n">
        <f aca="false">ROUND(I120*H120,2)</f>
        <v>0</v>
      </c>
      <c r="K120" s="145" t="s">
        <v>333</v>
      </c>
      <c r="L120" s="13"/>
      <c r="M120" s="149"/>
      <c r="N120" s="150" t="s">
        <v>29</v>
      </c>
      <c r="O120" s="132"/>
      <c r="P120" s="133" t="n">
        <f aca="false">O120*H120</f>
        <v>0</v>
      </c>
      <c r="Q120" s="133" t="n">
        <v>0</v>
      </c>
      <c r="R120" s="133" t="n">
        <f aca="false">Q120*H120</f>
        <v>0</v>
      </c>
      <c r="S120" s="133" t="n">
        <v>0</v>
      </c>
      <c r="T120" s="134" t="n">
        <f aca="false">S120*H120</f>
        <v>0</v>
      </c>
      <c r="U120" s="12"/>
      <c r="V120" s="12"/>
      <c r="W120" s="12"/>
      <c r="X120" s="12"/>
      <c r="Y120" s="12"/>
      <c r="Z120" s="12"/>
      <c r="AA120" s="12"/>
      <c r="AB120" s="12"/>
      <c r="AC120" s="12"/>
      <c r="AD120" s="12"/>
      <c r="AE120" s="12"/>
      <c r="AR120" s="135" t="s">
        <v>109</v>
      </c>
      <c r="AT120" s="135" t="s">
        <v>81</v>
      </c>
      <c r="AU120" s="135" t="s">
        <v>69</v>
      </c>
      <c r="AY120" s="3" t="s">
        <v>71</v>
      </c>
      <c r="BE120" s="136" t="n">
        <f aca="false">IF(N120="základní",J120,0)</f>
        <v>0</v>
      </c>
      <c r="BF120" s="136" t="n">
        <f aca="false">IF(N120="snížená",J120,0)</f>
        <v>0</v>
      </c>
      <c r="BG120" s="136" t="n">
        <f aca="false">IF(N120="zákl. přenesená",J120,0)</f>
        <v>0</v>
      </c>
      <c r="BH120" s="136" t="n">
        <f aca="false">IF(N120="sníž. přenesená",J120,0)</f>
        <v>0</v>
      </c>
      <c r="BI120" s="136" t="n">
        <f aca="false">IF(N120="nulová",J120,0)</f>
        <v>0</v>
      </c>
      <c r="BJ120" s="3" t="s">
        <v>69</v>
      </c>
      <c r="BK120" s="136" t="n">
        <f aca="false">ROUND(I120*H120,2)</f>
        <v>0</v>
      </c>
      <c r="BL120" s="3" t="s">
        <v>109</v>
      </c>
      <c r="BM120" s="135" t="s">
        <v>1</v>
      </c>
    </row>
    <row r="121" s="16" customFormat="true" ht="12.8" hidden="false" customHeight="false" outlineLevel="0" collapsed="false">
      <c r="A121" s="12"/>
      <c r="B121" s="62"/>
      <c r="C121" s="64"/>
      <c r="D121" s="137" t="s">
        <v>79</v>
      </c>
      <c r="E121" s="64"/>
      <c r="F121" s="138" t="s">
        <v>331</v>
      </c>
      <c r="G121" s="64"/>
      <c r="H121" s="64"/>
      <c r="I121" s="14"/>
      <c r="J121" s="64"/>
      <c r="K121" s="64"/>
      <c r="L121" s="13"/>
      <c r="M121" s="140"/>
      <c r="N121" s="141"/>
      <c r="O121" s="132"/>
      <c r="P121" s="132"/>
      <c r="Q121" s="132"/>
      <c r="R121" s="132"/>
      <c r="S121" s="132"/>
      <c r="T121" s="142"/>
      <c r="U121" s="12"/>
      <c r="V121" s="12"/>
      <c r="W121" s="12"/>
      <c r="X121" s="12"/>
      <c r="Y121" s="12"/>
      <c r="Z121" s="12"/>
      <c r="AA121" s="12"/>
      <c r="AB121" s="12"/>
      <c r="AC121" s="12"/>
      <c r="AD121" s="12"/>
      <c r="AE121" s="12"/>
      <c r="AT121" s="3" t="s">
        <v>79</v>
      </c>
      <c r="AU121" s="3" t="s">
        <v>69</v>
      </c>
    </row>
    <row r="122" s="16" customFormat="true" ht="16.5" hidden="false" customHeight="true" outlineLevel="0" collapsed="false">
      <c r="A122" s="12"/>
      <c r="B122" s="62"/>
      <c r="C122" s="143" t="s">
        <v>1</v>
      </c>
      <c r="D122" s="143" t="s">
        <v>81</v>
      </c>
      <c r="E122" s="144" t="s">
        <v>334</v>
      </c>
      <c r="F122" s="145" t="s">
        <v>335</v>
      </c>
      <c r="G122" s="146" t="s">
        <v>332</v>
      </c>
      <c r="H122" s="147" t="n">
        <v>250</v>
      </c>
      <c r="I122" s="156"/>
      <c r="J122" s="148" t="n">
        <f aca="false">ROUND(I122*H122,2)</f>
        <v>0</v>
      </c>
      <c r="K122" s="145" t="s">
        <v>333</v>
      </c>
      <c r="L122" s="13"/>
      <c r="M122" s="149"/>
      <c r="N122" s="150" t="s">
        <v>29</v>
      </c>
      <c r="O122" s="132"/>
      <c r="P122" s="133" t="n">
        <f aca="false">O122*H122</f>
        <v>0</v>
      </c>
      <c r="Q122" s="133" t="n">
        <v>0</v>
      </c>
      <c r="R122" s="133" t="n">
        <f aca="false">Q122*H122</f>
        <v>0</v>
      </c>
      <c r="S122" s="133" t="n">
        <v>0</v>
      </c>
      <c r="T122" s="134" t="n">
        <f aca="false">S122*H122</f>
        <v>0</v>
      </c>
      <c r="U122" s="12"/>
      <c r="V122" s="12"/>
      <c r="W122" s="12"/>
      <c r="X122" s="12"/>
      <c r="Y122" s="12"/>
      <c r="Z122" s="12"/>
      <c r="AA122" s="12"/>
      <c r="AB122" s="12"/>
      <c r="AC122" s="12"/>
      <c r="AD122" s="12"/>
      <c r="AE122" s="12"/>
      <c r="AR122" s="135" t="s">
        <v>109</v>
      </c>
      <c r="AT122" s="135" t="s">
        <v>81</v>
      </c>
      <c r="AU122" s="135" t="s">
        <v>69</v>
      </c>
      <c r="AY122" s="3" t="s">
        <v>71</v>
      </c>
      <c r="BE122" s="136" t="n">
        <f aca="false">IF(N122="základní",J122,0)</f>
        <v>0</v>
      </c>
      <c r="BF122" s="136" t="n">
        <f aca="false">IF(N122="snížená",J122,0)</f>
        <v>0</v>
      </c>
      <c r="BG122" s="136" t="n">
        <f aca="false">IF(N122="zákl. přenesená",J122,0)</f>
        <v>0</v>
      </c>
      <c r="BH122" s="136" t="n">
        <f aca="false">IF(N122="sníž. přenesená",J122,0)</f>
        <v>0</v>
      </c>
      <c r="BI122" s="136" t="n">
        <f aca="false">IF(N122="nulová",J122,0)</f>
        <v>0</v>
      </c>
      <c r="BJ122" s="3" t="s">
        <v>69</v>
      </c>
      <c r="BK122" s="136" t="n">
        <f aca="false">ROUND(I122*H122,2)</f>
        <v>0</v>
      </c>
      <c r="BL122" s="3" t="s">
        <v>109</v>
      </c>
      <c r="BM122" s="135" t="s">
        <v>78</v>
      </c>
    </row>
    <row r="123" s="16" customFormat="true" ht="12.8" hidden="false" customHeight="false" outlineLevel="0" collapsed="false">
      <c r="A123" s="12"/>
      <c r="B123" s="62"/>
      <c r="C123" s="64"/>
      <c r="D123" s="137" t="s">
        <v>79</v>
      </c>
      <c r="E123" s="64"/>
      <c r="F123" s="138" t="s">
        <v>335</v>
      </c>
      <c r="G123" s="64"/>
      <c r="H123" s="64"/>
      <c r="I123" s="14"/>
      <c r="J123" s="64"/>
      <c r="K123" s="64"/>
      <c r="L123" s="13"/>
      <c r="M123" s="140"/>
      <c r="N123" s="141"/>
      <c r="O123" s="132"/>
      <c r="P123" s="132"/>
      <c r="Q123" s="132"/>
      <c r="R123" s="132"/>
      <c r="S123" s="132"/>
      <c r="T123" s="142"/>
      <c r="U123" s="12"/>
      <c r="V123" s="12"/>
      <c r="W123" s="12"/>
      <c r="X123" s="12"/>
      <c r="Y123" s="12"/>
      <c r="Z123" s="12"/>
      <c r="AA123" s="12"/>
      <c r="AB123" s="12"/>
      <c r="AC123" s="12"/>
      <c r="AD123" s="12"/>
      <c r="AE123" s="12"/>
      <c r="AT123" s="3" t="s">
        <v>79</v>
      </c>
      <c r="AU123" s="3" t="s">
        <v>69</v>
      </c>
    </row>
    <row r="124" s="16" customFormat="true" ht="16.5" hidden="false" customHeight="true" outlineLevel="0" collapsed="false">
      <c r="A124" s="12"/>
      <c r="B124" s="62"/>
      <c r="C124" s="143" t="s">
        <v>85</v>
      </c>
      <c r="D124" s="143" t="s">
        <v>81</v>
      </c>
      <c r="E124" s="144" t="s">
        <v>336</v>
      </c>
      <c r="F124" s="145" t="s">
        <v>337</v>
      </c>
      <c r="G124" s="146" t="s">
        <v>332</v>
      </c>
      <c r="H124" s="147" t="n">
        <v>35</v>
      </c>
      <c r="I124" s="156"/>
      <c r="J124" s="148" t="n">
        <f aca="false">ROUND(I124*H124,2)</f>
        <v>0</v>
      </c>
      <c r="K124" s="145" t="s">
        <v>333</v>
      </c>
      <c r="L124" s="13"/>
      <c r="M124" s="149"/>
      <c r="N124" s="150" t="s">
        <v>29</v>
      </c>
      <c r="O124" s="132"/>
      <c r="P124" s="133" t="n">
        <f aca="false">O124*H124</f>
        <v>0</v>
      </c>
      <c r="Q124" s="133" t="n">
        <v>0</v>
      </c>
      <c r="R124" s="133" t="n">
        <f aca="false">Q124*H124</f>
        <v>0</v>
      </c>
      <c r="S124" s="133" t="n">
        <v>0</v>
      </c>
      <c r="T124" s="134" t="n">
        <f aca="false">S124*H124</f>
        <v>0</v>
      </c>
      <c r="U124" s="12"/>
      <c r="V124" s="12"/>
      <c r="W124" s="12"/>
      <c r="X124" s="12"/>
      <c r="Y124" s="12"/>
      <c r="Z124" s="12"/>
      <c r="AA124" s="12"/>
      <c r="AB124" s="12"/>
      <c r="AC124" s="12"/>
      <c r="AD124" s="12"/>
      <c r="AE124" s="12"/>
      <c r="AR124" s="135" t="s">
        <v>109</v>
      </c>
      <c r="AT124" s="135" t="s">
        <v>81</v>
      </c>
      <c r="AU124" s="135" t="s">
        <v>69</v>
      </c>
      <c r="AY124" s="3" t="s">
        <v>71</v>
      </c>
      <c r="BE124" s="136" t="n">
        <f aca="false">IF(N124="základní",J124,0)</f>
        <v>0</v>
      </c>
      <c r="BF124" s="136" t="n">
        <f aca="false">IF(N124="snížená",J124,0)</f>
        <v>0</v>
      </c>
      <c r="BG124" s="136" t="n">
        <f aca="false">IF(N124="zákl. přenesená",J124,0)</f>
        <v>0</v>
      </c>
      <c r="BH124" s="136" t="n">
        <f aca="false">IF(N124="sníž. přenesená",J124,0)</f>
        <v>0</v>
      </c>
      <c r="BI124" s="136" t="n">
        <f aca="false">IF(N124="nulová",J124,0)</f>
        <v>0</v>
      </c>
      <c r="BJ124" s="3" t="s">
        <v>69</v>
      </c>
      <c r="BK124" s="136" t="n">
        <f aca="false">ROUND(I124*H124,2)</f>
        <v>0</v>
      </c>
      <c r="BL124" s="3" t="s">
        <v>109</v>
      </c>
      <c r="BM124" s="135" t="s">
        <v>88</v>
      </c>
    </row>
    <row r="125" s="16" customFormat="true" ht="12.8" hidden="false" customHeight="false" outlineLevel="0" collapsed="false">
      <c r="A125" s="12"/>
      <c r="B125" s="62"/>
      <c r="C125" s="64"/>
      <c r="D125" s="137" t="s">
        <v>79</v>
      </c>
      <c r="E125" s="64"/>
      <c r="F125" s="138" t="s">
        <v>337</v>
      </c>
      <c r="G125" s="64"/>
      <c r="H125" s="64"/>
      <c r="I125" s="14"/>
      <c r="J125" s="64"/>
      <c r="K125" s="64"/>
      <c r="L125" s="13"/>
      <c r="M125" s="140"/>
      <c r="N125" s="141"/>
      <c r="O125" s="132"/>
      <c r="P125" s="132"/>
      <c r="Q125" s="132"/>
      <c r="R125" s="132"/>
      <c r="S125" s="132"/>
      <c r="T125" s="142"/>
      <c r="U125" s="12"/>
      <c r="V125" s="12"/>
      <c r="W125" s="12"/>
      <c r="X125" s="12"/>
      <c r="Y125" s="12"/>
      <c r="Z125" s="12"/>
      <c r="AA125" s="12"/>
      <c r="AB125" s="12"/>
      <c r="AC125" s="12"/>
      <c r="AD125" s="12"/>
      <c r="AE125" s="12"/>
      <c r="AT125" s="3" t="s">
        <v>79</v>
      </c>
      <c r="AU125" s="3" t="s">
        <v>69</v>
      </c>
    </row>
    <row r="126" s="16" customFormat="true" ht="21.75" hidden="false" customHeight="true" outlineLevel="0" collapsed="false">
      <c r="A126" s="12"/>
      <c r="B126" s="62"/>
      <c r="C126" s="143" t="s">
        <v>78</v>
      </c>
      <c r="D126" s="143" t="s">
        <v>81</v>
      </c>
      <c r="E126" s="144" t="s">
        <v>338</v>
      </c>
      <c r="F126" s="145" t="s">
        <v>339</v>
      </c>
      <c r="G126" s="146" t="s">
        <v>340</v>
      </c>
      <c r="H126" s="147" t="n">
        <v>212</v>
      </c>
      <c r="I126" s="156"/>
      <c r="J126" s="148" t="n">
        <f aca="false">ROUND(I126*H126,2)</f>
        <v>0</v>
      </c>
      <c r="K126" s="145" t="s">
        <v>333</v>
      </c>
      <c r="L126" s="13"/>
      <c r="M126" s="149"/>
      <c r="N126" s="150" t="s">
        <v>29</v>
      </c>
      <c r="O126" s="132"/>
      <c r="P126" s="133" t="n">
        <f aca="false">O126*H126</f>
        <v>0</v>
      </c>
      <c r="Q126" s="133" t="n">
        <v>0</v>
      </c>
      <c r="R126" s="133" t="n">
        <f aca="false">Q126*H126</f>
        <v>0</v>
      </c>
      <c r="S126" s="133" t="n">
        <v>0</v>
      </c>
      <c r="T126" s="134" t="n">
        <f aca="false">S126*H126</f>
        <v>0</v>
      </c>
      <c r="U126" s="12"/>
      <c r="V126" s="12"/>
      <c r="W126" s="12"/>
      <c r="X126" s="12"/>
      <c r="Y126" s="12"/>
      <c r="Z126" s="12"/>
      <c r="AA126" s="12"/>
      <c r="AB126" s="12"/>
      <c r="AC126" s="12"/>
      <c r="AD126" s="12"/>
      <c r="AE126" s="12"/>
      <c r="AR126" s="135" t="s">
        <v>109</v>
      </c>
      <c r="AT126" s="135" t="s">
        <v>81</v>
      </c>
      <c r="AU126" s="135" t="s">
        <v>69</v>
      </c>
      <c r="AY126" s="3" t="s">
        <v>71</v>
      </c>
      <c r="BE126" s="136" t="n">
        <f aca="false">IF(N126="základní",J126,0)</f>
        <v>0</v>
      </c>
      <c r="BF126" s="136" t="n">
        <f aca="false">IF(N126="snížená",J126,0)</f>
        <v>0</v>
      </c>
      <c r="BG126" s="136" t="n">
        <f aca="false">IF(N126="zákl. přenesená",J126,0)</f>
        <v>0</v>
      </c>
      <c r="BH126" s="136" t="n">
        <f aca="false">IF(N126="sníž. přenesená",J126,0)</f>
        <v>0</v>
      </c>
      <c r="BI126" s="136" t="n">
        <f aca="false">IF(N126="nulová",J126,0)</f>
        <v>0</v>
      </c>
      <c r="BJ126" s="3" t="s">
        <v>69</v>
      </c>
      <c r="BK126" s="136" t="n">
        <f aca="false">ROUND(I126*H126,2)</f>
        <v>0</v>
      </c>
      <c r="BL126" s="3" t="s">
        <v>109</v>
      </c>
      <c r="BM126" s="135" t="s">
        <v>77</v>
      </c>
    </row>
    <row r="127" s="16" customFormat="true" ht="12.8" hidden="false" customHeight="false" outlineLevel="0" collapsed="false">
      <c r="A127" s="12"/>
      <c r="B127" s="62"/>
      <c r="C127" s="64"/>
      <c r="D127" s="137" t="s">
        <v>79</v>
      </c>
      <c r="E127" s="64"/>
      <c r="F127" s="138" t="s">
        <v>339</v>
      </c>
      <c r="G127" s="64"/>
      <c r="H127" s="64"/>
      <c r="I127" s="14"/>
      <c r="J127" s="64"/>
      <c r="K127" s="64"/>
      <c r="L127" s="13"/>
      <c r="M127" s="140"/>
      <c r="N127" s="141"/>
      <c r="O127" s="132"/>
      <c r="P127" s="132"/>
      <c r="Q127" s="132"/>
      <c r="R127" s="132"/>
      <c r="S127" s="132"/>
      <c r="T127" s="142"/>
      <c r="U127" s="12"/>
      <c r="V127" s="12"/>
      <c r="W127" s="12"/>
      <c r="X127" s="12"/>
      <c r="Y127" s="12"/>
      <c r="Z127" s="12"/>
      <c r="AA127" s="12"/>
      <c r="AB127" s="12"/>
      <c r="AC127" s="12"/>
      <c r="AD127" s="12"/>
      <c r="AE127" s="12"/>
      <c r="AT127" s="3" t="s">
        <v>79</v>
      </c>
      <c r="AU127" s="3" t="s">
        <v>69</v>
      </c>
    </row>
    <row r="128" s="16" customFormat="true" ht="21.75" hidden="false" customHeight="true" outlineLevel="0" collapsed="false">
      <c r="A128" s="12"/>
      <c r="B128" s="62"/>
      <c r="C128" s="143" t="s">
        <v>93</v>
      </c>
      <c r="D128" s="143" t="s">
        <v>81</v>
      </c>
      <c r="E128" s="144" t="s">
        <v>341</v>
      </c>
      <c r="F128" s="145" t="s">
        <v>342</v>
      </c>
      <c r="G128" s="146" t="s">
        <v>75</v>
      </c>
      <c r="H128" s="147" t="n">
        <v>78</v>
      </c>
      <c r="I128" s="156"/>
      <c r="J128" s="148" t="n">
        <f aca="false">ROUND(I128*H128,2)</f>
        <v>0</v>
      </c>
      <c r="K128" s="145" t="s">
        <v>76</v>
      </c>
      <c r="L128" s="13"/>
      <c r="M128" s="149"/>
      <c r="N128" s="150" t="s">
        <v>29</v>
      </c>
      <c r="O128" s="132"/>
      <c r="P128" s="133" t="n">
        <f aca="false">O128*H128</f>
        <v>0</v>
      </c>
      <c r="Q128" s="133" t="n">
        <v>0</v>
      </c>
      <c r="R128" s="133" t="n">
        <f aca="false">Q128*H128</f>
        <v>0</v>
      </c>
      <c r="S128" s="133" t="n">
        <v>0</v>
      </c>
      <c r="T128" s="134" t="n">
        <f aca="false">S128*H128</f>
        <v>0</v>
      </c>
      <c r="U128" s="12"/>
      <c r="V128" s="12"/>
      <c r="W128" s="12"/>
      <c r="X128" s="12"/>
      <c r="Y128" s="12"/>
      <c r="Z128" s="12"/>
      <c r="AA128" s="12"/>
      <c r="AB128" s="12"/>
      <c r="AC128" s="12"/>
      <c r="AD128" s="12"/>
      <c r="AE128" s="12"/>
      <c r="AR128" s="135" t="s">
        <v>109</v>
      </c>
      <c r="AT128" s="135" t="s">
        <v>81</v>
      </c>
      <c r="AU128" s="135" t="s">
        <v>69</v>
      </c>
      <c r="AY128" s="3" t="s">
        <v>71</v>
      </c>
      <c r="BE128" s="136" t="n">
        <f aca="false">IF(N128="základní",J128,0)</f>
        <v>0</v>
      </c>
      <c r="BF128" s="136" t="n">
        <f aca="false">IF(N128="snížená",J128,0)</f>
        <v>0</v>
      </c>
      <c r="BG128" s="136" t="n">
        <f aca="false">IF(N128="zákl. přenesená",J128,0)</f>
        <v>0</v>
      </c>
      <c r="BH128" s="136" t="n">
        <f aca="false">IF(N128="sníž. přenesená",J128,0)</f>
        <v>0</v>
      </c>
      <c r="BI128" s="136" t="n">
        <f aca="false">IF(N128="nulová",J128,0)</f>
        <v>0</v>
      </c>
      <c r="BJ128" s="3" t="s">
        <v>69</v>
      </c>
      <c r="BK128" s="136" t="n">
        <f aca="false">ROUND(I128*H128,2)</f>
        <v>0</v>
      </c>
      <c r="BL128" s="3" t="s">
        <v>109</v>
      </c>
      <c r="BM128" s="135" t="s">
        <v>97</v>
      </c>
    </row>
    <row r="129" s="16" customFormat="true" ht="17.9" hidden="false" customHeight="false" outlineLevel="0" collapsed="false">
      <c r="A129" s="12"/>
      <c r="B129" s="62"/>
      <c r="C129" s="64"/>
      <c r="D129" s="137" t="s">
        <v>79</v>
      </c>
      <c r="E129" s="64"/>
      <c r="F129" s="138" t="s">
        <v>342</v>
      </c>
      <c r="G129" s="64"/>
      <c r="H129" s="64"/>
      <c r="I129" s="14"/>
      <c r="J129" s="64"/>
      <c r="K129" s="64"/>
      <c r="L129" s="13"/>
      <c r="M129" s="140"/>
      <c r="N129" s="141"/>
      <c r="O129" s="132"/>
      <c r="P129" s="132"/>
      <c r="Q129" s="132"/>
      <c r="R129" s="132"/>
      <c r="S129" s="132"/>
      <c r="T129" s="142"/>
      <c r="U129" s="12"/>
      <c r="V129" s="12"/>
      <c r="W129" s="12"/>
      <c r="X129" s="12"/>
      <c r="Y129" s="12"/>
      <c r="Z129" s="12"/>
      <c r="AA129" s="12"/>
      <c r="AB129" s="12"/>
      <c r="AC129" s="12"/>
      <c r="AD129" s="12"/>
      <c r="AE129" s="12"/>
      <c r="AT129" s="3" t="s">
        <v>79</v>
      </c>
      <c r="AU129" s="3" t="s">
        <v>69</v>
      </c>
    </row>
    <row r="130" s="16" customFormat="true" ht="21.75" hidden="false" customHeight="true" outlineLevel="0" collapsed="false">
      <c r="A130" s="12"/>
      <c r="B130" s="62"/>
      <c r="C130" s="143" t="s">
        <v>88</v>
      </c>
      <c r="D130" s="143" t="s">
        <v>81</v>
      </c>
      <c r="E130" s="144" t="s">
        <v>343</v>
      </c>
      <c r="F130" s="145" t="s">
        <v>344</v>
      </c>
      <c r="G130" s="146" t="s">
        <v>75</v>
      </c>
      <c r="H130" s="147" t="n">
        <v>17</v>
      </c>
      <c r="I130" s="156"/>
      <c r="J130" s="148" t="n">
        <f aca="false">ROUND(I130*H130,2)</f>
        <v>0</v>
      </c>
      <c r="K130" s="145" t="s">
        <v>333</v>
      </c>
      <c r="L130" s="13"/>
      <c r="M130" s="149"/>
      <c r="N130" s="150" t="s">
        <v>29</v>
      </c>
      <c r="O130" s="132"/>
      <c r="P130" s="133" t="n">
        <f aca="false">O130*H130</f>
        <v>0</v>
      </c>
      <c r="Q130" s="133" t="n">
        <v>0</v>
      </c>
      <c r="R130" s="133" t="n">
        <f aca="false">Q130*H130</f>
        <v>0</v>
      </c>
      <c r="S130" s="133" t="n">
        <v>0</v>
      </c>
      <c r="T130" s="134" t="n">
        <f aca="false">S130*H130</f>
        <v>0</v>
      </c>
      <c r="U130" s="12"/>
      <c r="V130" s="12"/>
      <c r="W130" s="12"/>
      <c r="X130" s="12"/>
      <c r="Y130" s="12"/>
      <c r="Z130" s="12"/>
      <c r="AA130" s="12"/>
      <c r="AB130" s="12"/>
      <c r="AC130" s="12"/>
      <c r="AD130" s="12"/>
      <c r="AE130" s="12"/>
      <c r="AR130" s="135" t="s">
        <v>109</v>
      </c>
      <c r="AT130" s="135" t="s">
        <v>81</v>
      </c>
      <c r="AU130" s="135" t="s">
        <v>69</v>
      </c>
      <c r="AY130" s="3" t="s">
        <v>71</v>
      </c>
      <c r="BE130" s="136" t="n">
        <f aca="false">IF(N130="základní",J130,0)</f>
        <v>0</v>
      </c>
      <c r="BF130" s="136" t="n">
        <f aca="false">IF(N130="snížená",J130,0)</f>
        <v>0</v>
      </c>
      <c r="BG130" s="136" t="n">
        <f aca="false">IF(N130="zákl. přenesená",J130,0)</f>
        <v>0</v>
      </c>
      <c r="BH130" s="136" t="n">
        <f aca="false">IF(N130="sníž. přenesená",J130,0)</f>
        <v>0</v>
      </c>
      <c r="BI130" s="136" t="n">
        <f aca="false">IF(N130="nulová",J130,0)</f>
        <v>0</v>
      </c>
      <c r="BJ130" s="3" t="s">
        <v>69</v>
      </c>
      <c r="BK130" s="136" t="n">
        <f aca="false">ROUND(I130*H130,2)</f>
        <v>0</v>
      </c>
      <c r="BL130" s="3" t="s">
        <v>109</v>
      </c>
      <c r="BM130" s="135" t="s">
        <v>101</v>
      </c>
    </row>
    <row r="131" s="16" customFormat="true" ht="12.8" hidden="false" customHeight="false" outlineLevel="0" collapsed="false">
      <c r="A131" s="12"/>
      <c r="B131" s="62"/>
      <c r="C131" s="64"/>
      <c r="D131" s="137" t="s">
        <v>79</v>
      </c>
      <c r="E131" s="64"/>
      <c r="F131" s="138" t="s">
        <v>344</v>
      </c>
      <c r="G131" s="64"/>
      <c r="H131" s="64"/>
      <c r="I131" s="14"/>
      <c r="J131" s="64"/>
      <c r="K131" s="64"/>
      <c r="L131" s="13"/>
      <c r="M131" s="140"/>
      <c r="N131" s="141"/>
      <c r="O131" s="132"/>
      <c r="P131" s="132"/>
      <c r="Q131" s="132"/>
      <c r="R131" s="132"/>
      <c r="S131" s="132"/>
      <c r="T131" s="142"/>
      <c r="U131" s="12"/>
      <c r="V131" s="12"/>
      <c r="W131" s="12"/>
      <c r="X131" s="12"/>
      <c r="Y131" s="12"/>
      <c r="Z131" s="12"/>
      <c r="AA131" s="12"/>
      <c r="AB131" s="12"/>
      <c r="AC131" s="12"/>
      <c r="AD131" s="12"/>
      <c r="AE131" s="12"/>
      <c r="AT131" s="3" t="s">
        <v>79</v>
      </c>
      <c r="AU131" s="3" t="s">
        <v>69</v>
      </c>
    </row>
    <row r="132" s="16" customFormat="true" ht="21.75" hidden="false" customHeight="true" outlineLevel="0" collapsed="false">
      <c r="A132" s="12"/>
      <c r="B132" s="62"/>
      <c r="C132" s="143" t="s">
        <v>102</v>
      </c>
      <c r="D132" s="143" t="s">
        <v>81</v>
      </c>
      <c r="E132" s="144" t="s">
        <v>345</v>
      </c>
      <c r="F132" s="145" t="s">
        <v>346</v>
      </c>
      <c r="G132" s="146" t="s">
        <v>75</v>
      </c>
      <c r="H132" s="147" t="n">
        <v>198</v>
      </c>
      <c r="I132" s="156"/>
      <c r="J132" s="148" t="n">
        <f aca="false">ROUND(I132*H132,2)</f>
        <v>0</v>
      </c>
      <c r="K132" s="145" t="s">
        <v>333</v>
      </c>
      <c r="L132" s="13"/>
      <c r="M132" s="149"/>
      <c r="N132" s="150" t="s">
        <v>29</v>
      </c>
      <c r="O132" s="132"/>
      <c r="P132" s="133" t="n">
        <f aca="false">O132*H132</f>
        <v>0</v>
      </c>
      <c r="Q132" s="133" t="n">
        <v>0</v>
      </c>
      <c r="R132" s="133" t="n">
        <f aca="false">Q132*H132</f>
        <v>0</v>
      </c>
      <c r="S132" s="133" t="n">
        <v>0</v>
      </c>
      <c r="T132" s="134" t="n">
        <f aca="false">S132*H132</f>
        <v>0</v>
      </c>
      <c r="U132" s="12"/>
      <c r="V132" s="12"/>
      <c r="W132" s="12"/>
      <c r="X132" s="12"/>
      <c r="Y132" s="12"/>
      <c r="Z132" s="12"/>
      <c r="AA132" s="12"/>
      <c r="AB132" s="12"/>
      <c r="AC132" s="12"/>
      <c r="AD132" s="12"/>
      <c r="AE132" s="12"/>
      <c r="AR132" s="135" t="s">
        <v>109</v>
      </c>
      <c r="AT132" s="135" t="s">
        <v>81</v>
      </c>
      <c r="AU132" s="135" t="s">
        <v>69</v>
      </c>
      <c r="AY132" s="3" t="s">
        <v>71</v>
      </c>
      <c r="BE132" s="136" t="n">
        <f aca="false">IF(N132="základní",J132,0)</f>
        <v>0</v>
      </c>
      <c r="BF132" s="136" t="n">
        <f aca="false">IF(N132="snížená",J132,0)</f>
        <v>0</v>
      </c>
      <c r="BG132" s="136" t="n">
        <f aca="false">IF(N132="zákl. přenesená",J132,0)</f>
        <v>0</v>
      </c>
      <c r="BH132" s="136" t="n">
        <f aca="false">IF(N132="sníž. přenesená",J132,0)</f>
        <v>0</v>
      </c>
      <c r="BI132" s="136" t="n">
        <f aca="false">IF(N132="nulová",J132,0)</f>
        <v>0</v>
      </c>
      <c r="BJ132" s="3" t="s">
        <v>69</v>
      </c>
      <c r="BK132" s="136" t="n">
        <f aca="false">ROUND(I132*H132,2)</f>
        <v>0</v>
      </c>
      <c r="BL132" s="3" t="s">
        <v>109</v>
      </c>
      <c r="BM132" s="135" t="s">
        <v>105</v>
      </c>
    </row>
    <row r="133" s="16" customFormat="true" ht="12.8" hidden="false" customHeight="false" outlineLevel="0" collapsed="false">
      <c r="A133" s="12"/>
      <c r="B133" s="62"/>
      <c r="C133" s="64"/>
      <c r="D133" s="137" t="s">
        <v>79</v>
      </c>
      <c r="E133" s="64"/>
      <c r="F133" s="138" t="s">
        <v>346</v>
      </c>
      <c r="G133" s="64"/>
      <c r="H133" s="64"/>
      <c r="I133" s="14"/>
      <c r="J133" s="64"/>
      <c r="K133" s="64"/>
      <c r="L133" s="13"/>
      <c r="M133" s="140"/>
      <c r="N133" s="141"/>
      <c r="O133" s="132"/>
      <c r="P133" s="132"/>
      <c r="Q133" s="132"/>
      <c r="R133" s="132"/>
      <c r="S133" s="132"/>
      <c r="T133" s="142"/>
      <c r="U133" s="12"/>
      <c r="V133" s="12"/>
      <c r="W133" s="12"/>
      <c r="X133" s="12"/>
      <c r="Y133" s="12"/>
      <c r="Z133" s="12"/>
      <c r="AA133" s="12"/>
      <c r="AB133" s="12"/>
      <c r="AC133" s="12"/>
      <c r="AD133" s="12"/>
      <c r="AE133" s="12"/>
      <c r="AT133" s="3" t="s">
        <v>79</v>
      </c>
      <c r="AU133" s="3" t="s">
        <v>69</v>
      </c>
    </row>
    <row r="134" s="16" customFormat="true" ht="21.75" hidden="false" customHeight="true" outlineLevel="0" collapsed="false">
      <c r="A134" s="12"/>
      <c r="B134" s="62"/>
      <c r="C134" s="143" t="s">
        <v>77</v>
      </c>
      <c r="D134" s="143" t="s">
        <v>81</v>
      </c>
      <c r="E134" s="144" t="s">
        <v>347</v>
      </c>
      <c r="F134" s="145" t="s">
        <v>348</v>
      </c>
      <c r="G134" s="146" t="s">
        <v>75</v>
      </c>
      <c r="H134" s="147" t="n">
        <v>179</v>
      </c>
      <c r="I134" s="156"/>
      <c r="J134" s="148" t="n">
        <f aca="false">ROUND(I134*H134,2)</f>
        <v>0</v>
      </c>
      <c r="K134" s="145" t="s">
        <v>333</v>
      </c>
      <c r="L134" s="13"/>
      <c r="M134" s="149"/>
      <c r="N134" s="150" t="s">
        <v>29</v>
      </c>
      <c r="O134" s="132"/>
      <c r="P134" s="133" t="n">
        <f aca="false">O134*H134</f>
        <v>0</v>
      </c>
      <c r="Q134" s="133" t="n">
        <v>0</v>
      </c>
      <c r="R134" s="133" t="n">
        <f aca="false">Q134*H134</f>
        <v>0</v>
      </c>
      <c r="S134" s="133" t="n">
        <v>0</v>
      </c>
      <c r="T134" s="134" t="n">
        <f aca="false">S134*H134</f>
        <v>0</v>
      </c>
      <c r="U134" s="12"/>
      <c r="V134" s="12"/>
      <c r="W134" s="12"/>
      <c r="X134" s="12"/>
      <c r="Y134" s="12"/>
      <c r="Z134" s="12"/>
      <c r="AA134" s="12"/>
      <c r="AB134" s="12"/>
      <c r="AC134" s="12"/>
      <c r="AD134" s="12"/>
      <c r="AE134" s="12"/>
      <c r="AR134" s="135" t="s">
        <v>109</v>
      </c>
      <c r="AT134" s="135" t="s">
        <v>81</v>
      </c>
      <c r="AU134" s="135" t="s">
        <v>69</v>
      </c>
      <c r="AY134" s="3" t="s">
        <v>71</v>
      </c>
      <c r="BE134" s="136" t="n">
        <f aca="false">IF(N134="základní",J134,0)</f>
        <v>0</v>
      </c>
      <c r="BF134" s="136" t="n">
        <f aca="false">IF(N134="snížená",J134,0)</f>
        <v>0</v>
      </c>
      <c r="BG134" s="136" t="n">
        <f aca="false">IF(N134="zákl. přenesená",J134,0)</f>
        <v>0</v>
      </c>
      <c r="BH134" s="136" t="n">
        <f aca="false">IF(N134="sníž. přenesená",J134,0)</f>
        <v>0</v>
      </c>
      <c r="BI134" s="136" t="n">
        <f aca="false">IF(N134="nulová",J134,0)</f>
        <v>0</v>
      </c>
      <c r="BJ134" s="3" t="s">
        <v>69</v>
      </c>
      <c r="BK134" s="136" t="n">
        <f aca="false">ROUND(I134*H134,2)</f>
        <v>0</v>
      </c>
      <c r="BL134" s="3" t="s">
        <v>109</v>
      </c>
      <c r="BM134" s="135" t="s">
        <v>109</v>
      </c>
    </row>
    <row r="135" s="16" customFormat="true" ht="12.8" hidden="false" customHeight="false" outlineLevel="0" collapsed="false">
      <c r="A135" s="12"/>
      <c r="B135" s="62"/>
      <c r="C135" s="64"/>
      <c r="D135" s="137" t="s">
        <v>79</v>
      </c>
      <c r="E135" s="64"/>
      <c r="F135" s="138" t="s">
        <v>348</v>
      </c>
      <c r="G135" s="64"/>
      <c r="H135" s="64"/>
      <c r="I135" s="14"/>
      <c r="J135" s="64"/>
      <c r="K135" s="64"/>
      <c r="L135" s="13"/>
      <c r="M135" s="140"/>
      <c r="N135" s="141"/>
      <c r="O135" s="132"/>
      <c r="P135" s="132"/>
      <c r="Q135" s="132"/>
      <c r="R135" s="132"/>
      <c r="S135" s="132"/>
      <c r="T135" s="142"/>
      <c r="U135" s="12"/>
      <c r="V135" s="12"/>
      <c r="W135" s="12"/>
      <c r="X135" s="12"/>
      <c r="Y135" s="12"/>
      <c r="Z135" s="12"/>
      <c r="AA135" s="12"/>
      <c r="AB135" s="12"/>
      <c r="AC135" s="12"/>
      <c r="AD135" s="12"/>
      <c r="AE135" s="12"/>
      <c r="AT135" s="3" t="s">
        <v>79</v>
      </c>
      <c r="AU135" s="3" t="s">
        <v>69</v>
      </c>
    </row>
    <row r="136" s="16" customFormat="true" ht="21.75" hidden="false" customHeight="true" outlineLevel="0" collapsed="false">
      <c r="A136" s="12"/>
      <c r="B136" s="62"/>
      <c r="C136" s="143" t="s">
        <v>110</v>
      </c>
      <c r="D136" s="143" t="s">
        <v>81</v>
      </c>
      <c r="E136" s="144" t="s">
        <v>349</v>
      </c>
      <c r="F136" s="145" t="s">
        <v>350</v>
      </c>
      <c r="G136" s="146" t="s">
        <v>75</v>
      </c>
      <c r="H136" s="147" t="n">
        <v>39</v>
      </c>
      <c r="I136" s="156"/>
      <c r="J136" s="148" t="n">
        <f aca="false">ROUND(I136*H136,2)</f>
        <v>0</v>
      </c>
      <c r="K136" s="145" t="s">
        <v>333</v>
      </c>
      <c r="L136" s="13"/>
      <c r="M136" s="149"/>
      <c r="N136" s="150" t="s">
        <v>29</v>
      </c>
      <c r="O136" s="132"/>
      <c r="P136" s="133" t="n">
        <f aca="false">O136*H136</f>
        <v>0</v>
      </c>
      <c r="Q136" s="133" t="n">
        <v>0</v>
      </c>
      <c r="R136" s="133" t="n">
        <f aca="false">Q136*H136</f>
        <v>0</v>
      </c>
      <c r="S136" s="133" t="n">
        <v>0</v>
      </c>
      <c r="T136" s="134" t="n">
        <f aca="false">S136*H136</f>
        <v>0</v>
      </c>
      <c r="U136" s="12"/>
      <c r="V136" s="12"/>
      <c r="W136" s="12"/>
      <c r="X136" s="12"/>
      <c r="Y136" s="12"/>
      <c r="Z136" s="12"/>
      <c r="AA136" s="12"/>
      <c r="AB136" s="12"/>
      <c r="AC136" s="12"/>
      <c r="AD136" s="12"/>
      <c r="AE136" s="12"/>
      <c r="AR136" s="135" t="s">
        <v>109</v>
      </c>
      <c r="AT136" s="135" t="s">
        <v>81</v>
      </c>
      <c r="AU136" s="135" t="s">
        <v>69</v>
      </c>
      <c r="AY136" s="3" t="s">
        <v>71</v>
      </c>
      <c r="BE136" s="136" t="n">
        <f aca="false">IF(N136="základní",J136,0)</f>
        <v>0</v>
      </c>
      <c r="BF136" s="136" t="n">
        <f aca="false">IF(N136="snížená",J136,0)</f>
        <v>0</v>
      </c>
      <c r="BG136" s="136" t="n">
        <f aca="false">IF(N136="zákl. přenesená",J136,0)</f>
        <v>0</v>
      </c>
      <c r="BH136" s="136" t="n">
        <f aca="false">IF(N136="sníž. přenesená",J136,0)</f>
        <v>0</v>
      </c>
      <c r="BI136" s="136" t="n">
        <f aca="false">IF(N136="nulová",J136,0)</f>
        <v>0</v>
      </c>
      <c r="BJ136" s="3" t="s">
        <v>69</v>
      </c>
      <c r="BK136" s="136" t="n">
        <f aca="false">ROUND(I136*H136,2)</f>
        <v>0</v>
      </c>
      <c r="BL136" s="3" t="s">
        <v>109</v>
      </c>
      <c r="BM136" s="135" t="s">
        <v>113</v>
      </c>
    </row>
    <row r="137" s="16" customFormat="true" ht="12.8" hidden="false" customHeight="false" outlineLevel="0" collapsed="false">
      <c r="A137" s="12"/>
      <c r="B137" s="62"/>
      <c r="C137" s="64"/>
      <c r="D137" s="137" t="s">
        <v>79</v>
      </c>
      <c r="E137" s="64"/>
      <c r="F137" s="138" t="s">
        <v>350</v>
      </c>
      <c r="G137" s="64"/>
      <c r="H137" s="64"/>
      <c r="I137" s="14"/>
      <c r="J137" s="64"/>
      <c r="K137" s="64"/>
      <c r="L137" s="13"/>
      <c r="M137" s="140"/>
      <c r="N137" s="141"/>
      <c r="O137" s="132"/>
      <c r="P137" s="132"/>
      <c r="Q137" s="132"/>
      <c r="R137" s="132"/>
      <c r="S137" s="132"/>
      <c r="T137" s="142"/>
      <c r="U137" s="12"/>
      <c r="V137" s="12"/>
      <c r="W137" s="12"/>
      <c r="X137" s="12"/>
      <c r="Y137" s="12"/>
      <c r="Z137" s="12"/>
      <c r="AA137" s="12"/>
      <c r="AB137" s="12"/>
      <c r="AC137" s="12"/>
      <c r="AD137" s="12"/>
      <c r="AE137" s="12"/>
      <c r="AT137" s="3" t="s">
        <v>79</v>
      </c>
      <c r="AU137" s="3" t="s">
        <v>69</v>
      </c>
    </row>
    <row r="138" s="16" customFormat="true" ht="21.75" hidden="false" customHeight="true" outlineLevel="0" collapsed="false">
      <c r="A138" s="12"/>
      <c r="B138" s="62"/>
      <c r="C138" s="143" t="s">
        <v>97</v>
      </c>
      <c r="D138" s="143" t="s">
        <v>81</v>
      </c>
      <c r="E138" s="144" t="s">
        <v>351</v>
      </c>
      <c r="F138" s="145" t="s">
        <v>352</v>
      </c>
      <c r="G138" s="146" t="s">
        <v>75</v>
      </c>
      <c r="H138" s="147" t="n">
        <v>42</v>
      </c>
      <c r="I138" s="156"/>
      <c r="J138" s="148" t="n">
        <f aca="false">ROUND(I138*H138,2)</f>
        <v>0</v>
      </c>
      <c r="K138" s="145" t="s">
        <v>333</v>
      </c>
      <c r="L138" s="13"/>
      <c r="M138" s="149"/>
      <c r="N138" s="150" t="s">
        <v>29</v>
      </c>
      <c r="O138" s="132"/>
      <c r="P138" s="133" t="n">
        <f aca="false">O138*H138</f>
        <v>0</v>
      </c>
      <c r="Q138" s="133" t="n">
        <v>0</v>
      </c>
      <c r="R138" s="133" t="n">
        <f aca="false">Q138*H138</f>
        <v>0</v>
      </c>
      <c r="S138" s="133" t="n">
        <v>0</v>
      </c>
      <c r="T138" s="134" t="n">
        <f aca="false">S138*H138</f>
        <v>0</v>
      </c>
      <c r="U138" s="12"/>
      <c r="V138" s="12"/>
      <c r="W138" s="12"/>
      <c r="X138" s="12"/>
      <c r="Y138" s="12"/>
      <c r="Z138" s="12"/>
      <c r="AA138" s="12"/>
      <c r="AB138" s="12"/>
      <c r="AC138" s="12"/>
      <c r="AD138" s="12"/>
      <c r="AE138" s="12"/>
      <c r="AR138" s="135" t="s">
        <v>109</v>
      </c>
      <c r="AT138" s="135" t="s">
        <v>81</v>
      </c>
      <c r="AU138" s="135" t="s">
        <v>69</v>
      </c>
      <c r="AY138" s="3" t="s">
        <v>71</v>
      </c>
      <c r="BE138" s="136" t="n">
        <f aca="false">IF(N138="základní",J138,0)</f>
        <v>0</v>
      </c>
      <c r="BF138" s="136" t="n">
        <f aca="false">IF(N138="snížená",J138,0)</f>
        <v>0</v>
      </c>
      <c r="BG138" s="136" t="n">
        <f aca="false">IF(N138="zákl. přenesená",J138,0)</f>
        <v>0</v>
      </c>
      <c r="BH138" s="136" t="n">
        <f aca="false">IF(N138="sníž. přenesená",J138,0)</f>
        <v>0</v>
      </c>
      <c r="BI138" s="136" t="n">
        <f aca="false">IF(N138="nulová",J138,0)</f>
        <v>0</v>
      </c>
      <c r="BJ138" s="3" t="s">
        <v>69</v>
      </c>
      <c r="BK138" s="136" t="n">
        <f aca="false">ROUND(I138*H138,2)</f>
        <v>0</v>
      </c>
      <c r="BL138" s="3" t="s">
        <v>109</v>
      </c>
      <c r="BM138" s="135" t="s">
        <v>117</v>
      </c>
    </row>
    <row r="139" s="16" customFormat="true" ht="12.8" hidden="false" customHeight="false" outlineLevel="0" collapsed="false">
      <c r="A139" s="12"/>
      <c r="B139" s="62"/>
      <c r="C139" s="64"/>
      <c r="D139" s="137" t="s">
        <v>79</v>
      </c>
      <c r="E139" s="64"/>
      <c r="F139" s="138" t="s">
        <v>352</v>
      </c>
      <c r="G139" s="64"/>
      <c r="H139" s="64"/>
      <c r="I139" s="14"/>
      <c r="J139" s="64"/>
      <c r="K139" s="64"/>
      <c r="L139" s="13"/>
      <c r="M139" s="140"/>
      <c r="N139" s="141"/>
      <c r="O139" s="132"/>
      <c r="P139" s="132"/>
      <c r="Q139" s="132"/>
      <c r="R139" s="132"/>
      <c r="S139" s="132"/>
      <c r="T139" s="142"/>
      <c r="U139" s="12"/>
      <c r="V139" s="12"/>
      <c r="W139" s="12"/>
      <c r="X139" s="12"/>
      <c r="Y139" s="12"/>
      <c r="Z139" s="12"/>
      <c r="AA139" s="12"/>
      <c r="AB139" s="12"/>
      <c r="AC139" s="12"/>
      <c r="AD139" s="12"/>
      <c r="AE139" s="12"/>
      <c r="AT139" s="3" t="s">
        <v>79</v>
      </c>
      <c r="AU139" s="3" t="s">
        <v>69</v>
      </c>
    </row>
    <row r="140" s="16" customFormat="true" ht="16.5" hidden="false" customHeight="true" outlineLevel="0" collapsed="false">
      <c r="A140" s="12"/>
      <c r="B140" s="62"/>
      <c r="C140" s="143" t="s">
        <v>118</v>
      </c>
      <c r="D140" s="143" t="s">
        <v>81</v>
      </c>
      <c r="E140" s="144" t="s">
        <v>353</v>
      </c>
      <c r="F140" s="145" t="s">
        <v>354</v>
      </c>
      <c r="G140" s="146" t="s">
        <v>75</v>
      </c>
      <c r="H140" s="147" t="n">
        <v>475</v>
      </c>
      <c r="I140" s="156"/>
      <c r="J140" s="148" t="n">
        <f aca="false">ROUND(I140*H140,2)</f>
        <v>0</v>
      </c>
      <c r="K140" s="145" t="s">
        <v>333</v>
      </c>
      <c r="L140" s="13"/>
      <c r="M140" s="149"/>
      <c r="N140" s="150" t="s">
        <v>29</v>
      </c>
      <c r="O140" s="132"/>
      <c r="P140" s="133" t="n">
        <f aca="false">O140*H140</f>
        <v>0</v>
      </c>
      <c r="Q140" s="133" t="n">
        <v>0</v>
      </c>
      <c r="R140" s="133" t="n">
        <f aca="false">Q140*H140</f>
        <v>0</v>
      </c>
      <c r="S140" s="133" t="n">
        <v>0</v>
      </c>
      <c r="T140" s="134" t="n">
        <f aca="false">S140*H140</f>
        <v>0</v>
      </c>
      <c r="U140" s="12"/>
      <c r="V140" s="12"/>
      <c r="W140" s="12"/>
      <c r="X140" s="12"/>
      <c r="Y140" s="12"/>
      <c r="Z140" s="12"/>
      <c r="AA140" s="12"/>
      <c r="AB140" s="12"/>
      <c r="AC140" s="12"/>
      <c r="AD140" s="12"/>
      <c r="AE140" s="12"/>
      <c r="AR140" s="135" t="s">
        <v>109</v>
      </c>
      <c r="AT140" s="135" t="s">
        <v>81</v>
      </c>
      <c r="AU140" s="135" t="s">
        <v>69</v>
      </c>
      <c r="AY140" s="3" t="s">
        <v>71</v>
      </c>
      <c r="BE140" s="136" t="n">
        <f aca="false">IF(N140="základní",J140,0)</f>
        <v>0</v>
      </c>
      <c r="BF140" s="136" t="n">
        <f aca="false">IF(N140="snížená",J140,0)</f>
        <v>0</v>
      </c>
      <c r="BG140" s="136" t="n">
        <f aca="false">IF(N140="zákl. přenesená",J140,0)</f>
        <v>0</v>
      </c>
      <c r="BH140" s="136" t="n">
        <f aca="false">IF(N140="sníž. přenesená",J140,0)</f>
        <v>0</v>
      </c>
      <c r="BI140" s="136" t="n">
        <f aca="false">IF(N140="nulová",J140,0)</f>
        <v>0</v>
      </c>
      <c r="BJ140" s="3" t="s">
        <v>69</v>
      </c>
      <c r="BK140" s="136" t="n">
        <f aca="false">ROUND(I140*H140,2)</f>
        <v>0</v>
      </c>
      <c r="BL140" s="3" t="s">
        <v>109</v>
      </c>
      <c r="BM140" s="135" t="s">
        <v>121</v>
      </c>
    </row>
    <row r="141" s="16" customFormat="true" ht="12.8" hidden="false" customHeight="false" outlineLevel="0" collapsed="false">
      <c r="A141" s="12"/>
      <c r="B141" s="62"/>
      <c r="C141" s="64"/>
      <c r="D141" s="137" t="s">
        <v>79</v>
      </c>
      <c r="E141" s="64"/>
      <c r="F141" s="138" t="s">
        <v>354</v>
      </c>
      <c r="G141" s="64"/>
      <c r="H141" s="64"/>
      <c r="I141" s="14"/>
      <c r="J141" s="64"/>
      <c r="K141" s="64"/>
      <c r="L141" s="13"/>
      <c r="M141" s="140"/>
      <c r="N141" s="141"/>
      <c r="O141" s="132"/>
      <c r="P141" s="132"/>
      <c r="Q141" s="132"/>
      <c r="R141" s="132"/>
      <c r="S141" s="132"/>
      <c r="T141" s="142"/>
      <c r="U141" s="12"/>
      <c r="V141" s="12"/>
      <c r="W141" s="12"/>
      <c r="X141" s="12"/>
      <c r="Y141" s="12"/>
      <c r="Z141" s="12"/>
      <c r="AA141" s="12"/>
      <c r="AB141" s="12"/>
      <c r="AC141" s="12"/>
      <c r="AD141" s="12"/>
      <c r="AE141" s="12"/>
      <c r="AT141" s="3" t="s">
        <v>79</v>
      </c>
      <c r="AU141" s="3" t="s">
        <v>69</v>
      </c>
    </row>
    <row r="142" s="16" customFormat="true" ht="16.5" hidden="false" customHeight="true" outlineLevel="0" collapsed="false">
      <c r="A142" s="12"/>
      <c r="B142" s="62"/>
      <c r="C142" s="143" t="s">
        <v>101</v>
      </c>
      <c r="D142" s="143" t="s">
        <v>81</v>
      </c>
      <c r="E142" s="144" t="s">
        <v>355</v>
      </c>
      <c r="F142" s="145" t="s">
        <v>356</v>
      </c>
      <c r="G142" s="146" t="s">
        <v>357</v>
      </c>
      <c r="H142" s="147" t="n">
        <v>3</v>
      </c>
      <c r="I142" s="156"/>
      <c r="J142" s="148" t="n">
        <f aca="false">ROUND(I142*H142,2)</f>
        <v>0</v>
      </c>
      <c r="K142" s="145" t="s">
        <v>76</v>
      </c>
      <c r="L142" s="13"/>
      <c r="M142" s="149"/>
      <c r="N142" s="150" t="s">
        <v>29</v>
      </c>
      <c r="O142" s="132"/>
      <c r="P142" s="133" t="n">
        <f aca="false">O142*H142</f>
        <v>0</v>
      </c>
      <c r="Q142" s="133" t="n">
        <v>0</v>
      </c>
      <c r="R142" s="133" t="n">
        <f aca="false">Q142*H142</f>
        <v>0</v>
      </c>
      <c r="S142" s="133" t="n">
        <v>0</v>
      </c>
      <c r="T142" s="134" t="n">
        <f aca="false">S142*H142</f>
        <v>0</v>
      </c>
      <c r="U142" s="12"/>
      <c r="V142" s="12"/>
      <c r="W142" s="12"/>
      <c r="X142" s="12"/>
      <c r="Y142" s="12"/>
      <c r="Z142" s="12"/>
      <c r="AA142" s="12"/>
      <c r="AB142" s="12"/>
      <c r="AC142" s="12"/>
      <c r="AD142" s="12"/>
      <c r="AE142" s="12"/>
      <c r="AR142" s="135" t="s">
        <v>109</v>
      </c>
      <c r="AT142" s="135" t="s">
        <v>81</v>
      </c>
      <c r="AU142" s="135" t="s">
        <v>69</v>
      </c>
      <c r="AY142" s="3" t="s">
        <v>71</v>
      </c>
      <c r="BE142" s="136" t="n">
        <f aca="false">IF(N142="základní",J142,0)</f>
        <v>0</v>
      </c>
      <c r="BF142" s="136" t="n">
        <f aca="false">IF(N142="snížená",J142,0)</f>
        <v>0</v>
      </c>
      <c r="BG142" s="136" t="n">
        <f aca="false">IF(N142="zákl. přenesená",J142,0)</f>
        <v>0</v>
      </c>
      <c r="BH142" s="136" t="n">
        <f aca="false">IF(N142="sníž. přenesená",J142,0)</f>
        <v>0</v>
      </c>
      <c r="BI142" s="136" t="n">
        <f aca="false">IF(N142="nulová",J142,0)</f>
        <v>0</v>
      </c>
      <c r="BJ142" s="3" t="s">
        <v>69</v>
      </c>
      <c r="BK142" s="136" t="n">
        <f aca="false">ROUND(I142*H142,2)</f>
        <v>0</v>
      </c>
      <c r="BL142" s="3" t="s">
        <v>109</v>
      </c>
      <c r="BM142" s="135" t="s">
        <v>124</v>
      </c>
    </row>
    <row r="143" s="16" customFormat="true" ht="12.8" hidden="false" customHeight="false" outlineLevel="0" collapsed="false">
      <c r="A143" s="12"/>
      <c r="B143" s="62"/>
      <c r="C143" s="64"/>
      <c r="D143" s="137" t="s">
        <v>79</v>
      </c>
      <c r="E143" s="64"/>
      <c r="F143" s="138" t="s">
        <v>356</v>
      </c>
      <c r="G143" s="64"/>
      <c r="H143" s="64"/>
      <c r="I143" s="14"/>
      <c r="J143" s="64"/>
      <c r="K143" s="64"/>
      <c r="L143" s="13"/>
      <c r="M143" s="140"/>
      <c r="N143" s="141"/>
      <c r="O143" s="132"/>
      <c r="P143" s="132"/>
      <c r="Q143" s="132"/>
      <c r="R143" s="132"/>
      <c r="S143" s="132"/>
      <c r="T143" s="142"/>
      <c r="U143" s="12"/>
      <c r="V143" s="12"/>
      <c r="W143" s="12"/>
      <c r="X143" s="12"/>
      <c r="Y143" s="12"/>
      <c r="Z143" s="12"/>
      <c r="AA143" s="12"/>
      <c r="AB143" s="12"/>
      <c r="AC143" s="12"/>
      <c r="AD143" s="12"/>
      <c r="AE143" s="12"/>
      <c r="AT143" s="3" t="s">
        <v>79</v>
      </c>
      <c r="AU143" s="3" t="s">
        <v>69</v>
      </c>
    </row>
    <row r="144" s="16" customFormat="true" ht="16.5" hidden="false" customHeight="true" outlineLevel="0" collapsed="false">
      <c r="A144" s="12"/>
      <c r="B144" s="62"/>
      <c r="C144" s="143" t="s">
        <v>125</v>
      </c>
      <c r="D144" s="143" t="s">
        <v>81</v>
      </c>
      <c r="E144" s="144" t="s">
        <v>358</v>
      </c>
      <c r="F144" s="145" t="s">
        <v>359</v>
      </c>
      <c r="G144" s="146" t="s">
        <v>357</v>
      </c>
      <c r="H144" s="147" t="n">
        <v>2</v>
      </c>
      <c r="I144" s="156"/>
      <c r="J144" s="148" t="n">
        <f aca="false">ROUND(I144*H144,2)</f>
        <v>0</v>
      </c>
      <c r="K144" s="145" t="s">
        <v>76</v>
      </c>
      <c r="L144" s="13"/>
      <c r="M144" s="149"/>
      <c r="N144" s="150" t="s">
        <v>29</v>
      </c>
      <c r="O144" s="132"/>
      <c r="P144" s="133" t="n">
        <f aca="false">O144*H144</f>
        <v>0</v>
      </c>
      <c r="Q144" s="133" t="n">
        <v>0</v>
      </c>
      <c r="R144" s="133" t="n">
        <f aca="false">Q144*H144</f>
        <v>0</v>
      </c>
      <c r="S144" s="133" t="n">
        <v>0</v>
      </c>
      <c r="T144" s="134" t="n">
        <f aca="false">S144*H144</f>
        <v>0</v>
      </c>
      <c r="U144" s="12"/>
      <c r="V144" s="12"/>
      <c r="W144" s="12"/>
      <c r="X144" s="12"/>
      <c r="Y144" s="12"/>
      <c r="Z144" s="12"/>
      <c r="AA144" s="12"/>
      <c r="AB144" s="12"/>
      <c r="AC144" s="12"/>
      <c r="AD144" s="12"/>
      <c r="AE144" s="12"/>
      <c r="AR144" s="135" t="s">
        <v>109</v>
      </c>
      <c r="AT144" s="135" t="s">
        <v>81</v>
      </c>
      <c r="AU144" s="135" t="s">
        <v>69</v>
      </c>
      <c r="AY144" s="3" t="s">
        <v>71</v>
      </c>
      <c r="BE144" s="136" t="n">
        <f aca="false">IF(N144="základní",J144,0)</f>
        <v>0</v>
      </c>
      <c r="BF144" s="136" t="n">
        <f aca="false">IF(N144="snížená",J144,0)</f>
        <v>0</v>
      </c>
      <c r="BG144" s="136" t="n">
        <f aca="false">IF(N144="zákl. přenesená",J144,0)</f>
        <v>0</v>
      </c>
      <c r="BH144" s="136" t="n">
        <f aca="false">IF(N144="sníž. přenesená",J144,0)</f>
        <v>0</v>
      </c>
      <c r="BI144" s="136" t="n">
        <f aca="false">IF(N144="nulová",J144,0)</f>
        <v>0</v>
      </c>
      <c r="BJ144" s="3" t="s">
        <v>69</v>
      </c>
      <c r="BK144" s="136" t="n">
        <f aca="false">ROUND(I144*H144,2)</f>
        <v>0</v>
      </c>
      <c r="BL144" s="3" t="s">
        <v>109</v>
      </c>
      <c r="BM144" s="135" t="s">
        <v>128</v>
      </c>
    </row>
    <row r="145" s="16" customFormat="true" ht="12.8" hidden="false" customHeight="false" outlineLevel="0" collapsed="false">
      <c r="A145" s="12"/>
      <c r="B145" s="62"/>
      <c r="C145" s="64"/>
      <c r="D145" s="137" t="s">
        <v>79</v>
      </c>
      <c r="E145" s="64"/>
      <c r="F145" s="138" t="s">
        <v>359</v>
      </c>
      <c r="G145" s="64"/>
      <c r="H145" s="64"/>
      <c r="I145" s="14"/>
      <c r="J145" s="64"/>
      <c r="K145" s="64"/>
      <c r="L145" s="13"/>
      <c r="M145" s="140"/>
      <c r="N145" s="141"/>
      <c r="O145" s="132"/>
      <c r="P145" s="132"/>
      <c r="Q145" s="132"/>
      <c r="R145" s="132"/>
      <c r="S145" s="132"/>
      <c r="T145" s="142"/>
      <c r="U145" s="12"/>
      <c r="V145" s="12"/>
      <c r="W145" s="12"/>
      <c r="X145" s="12"/>
      <c r="Y145" s="12"/>
      <c r="Z145" s="12"/>
      <c r="AA145" s="12"/>
      <c r="AB145" s="12"/>
      <c r="AC145" s="12"/>
      <c r="AD145" s="12"/>
      <c r="AE145" s="12"/>
      <c r="AT145" s="3" t="s">
        <v>79</v>
      </c>
      <c r="AU145" s="3" t="s">
        <v>69</v>
      </c>
    </row>
    <row r="146" s="16" customFormat="true" ht="16.5" hidden="false" customHeight="true" outlineLevel="0" collapsed="false">
      <c r="A146" s="12"/>
      <c r="B146" s="62"/>
      <c r="C146" s="143" t="s">
        <v>105</v>
      </c>
      <c r="D146" s="143" t="s">
        <v>81</v>
      </c>
      <c r="E146" s="144" t="s">
        <v>360</v>
      </c>
      <c r="F146" s="145" t="s">
        <v>361</v>
      </c>
      <c r="G146" s="146" t="s">
        <v>357</v>
      </c>
      <c r="H146" s="147" t="n">
        <v>3</v>
      </c>
      <c r="I146" s="156"/>
      <c r="J146" s="148" t="n">
        <f aca="false">ROUND(I146*H146,2)</f>
        <v>0</v>
      </c>
      <c r="K146" s="145" t="s">
        <v>76</v>
      </c>
      <c r="L146" s="13"/>
      <c r="M146" s="149"/>
      <c r="N146" s="150" t="s">
        <v>29</v>
      </c>
      <c r="O146" s="132"/>
      <c r="P146" s="133" t="n">
        <f aca="false">O146*H146</f>
        <v>0</v>
      </c>
      <c r="Q146" s="133" t="n">
        <v>0</v>
      </c>
      <c r="R146" s="133" t="n">
        <f aca="false">Q146*H146</f>
        <v>0</v>
      </c>
      <c r="S146" s="133" t="n">
        <v>0</v>
      </c>
      <c r="T146" s="134" t="n">
        <f aca="false">S146*H146</f>
        <v>0</v>
      </c>
      <c r="U146" s="12"/>
      <c r="V146" s="12"/>
      <c r="W146" s="12"/>
      <c r="X146" s="12"/>
      <c r="Y146" s="12"/>
      <c r="Z146" s="12"/>
      <c r="AA146" s="12"/>
      <c r="AB146" s="12"/>
      <c r="AC146" s="12"/>
      <c r="AD146" s="12"/>
      <c r="AE146" s="12"/>
      <c r="AR146" s="135" t="s">
        <v>109</v>
      </c>
      <c r="AT146" s="135" t="s">
        <v>81</v>
      </c>
      <c r="AU146" s="135" t="s">
        <v>69</v>
      </c>
      <c r="AY146" s="3" t="s">
        <v>71</v>
      </c>
      <c r="BE146" s="136" t="n">
        <f aca="false">IF(N146="základní",J146,0)</f>
        <v>0</v>
      </c>
      <c r="BF146" s="136" t="n">
        <f aca="false">IF(N146="snížená",J146,0)</f>
        <v>0</v>
      </c>
      <c r="BG146" s="136" t="n">
        <f aca="false">IF(N146="zákl. přenesená",J146,0)</f>
        <v>0</v>
      </c>
      <c r="BH146" s="136" t="n">
        <f aca="false">IF(N146="sníž. přenesená",J146,0)</f>
        <v>0</v>
      </c>
      <c r="BI146" s="136" t="n">
        <f aca="false">IF(N146="nulová",J146,0)</f>
        <v>0</v>
      </c>
      <c r="BJ146" s="3" t="s">
        <v>69</v>
      </c>
      <c r="BK146" s="136" t="n">
        <f aca="false">ROUND(I146*H146,2)</f>
        <v>0</v>
      </c>
      <c r="BL146" s="3" t="s">
        <v>109</v>
      </c>
      <c r="BM146" s="135" t="s">
        <v>131</v>
      </c>
    </row>
    <row r="147" s="16" customFormat="true" ht="12.8" hidden="false" customHeight="false" outlineLevel="0" collapsed="false">
      <c r="A147" s="12"/>
      <c r="B147" s="62"/>
      <c r="C147" s="64"/>
      <c r="D147" s="137" t="s">
        <v>79</v>
      </c>
      <c r="E147" s="64"/>
      <c r="F147" s="138" t="s">
        <v>361</v>
      </c>
      <c r="G147" s="64"/>
      <c r="H147" s="64"/>
      <c r="I147" s="14"/>
      <c r="J147" s="64"/>
      <c r="K147" s="64"/>
      <c r="L147" s="13"/>
      <c r="M147" s="140"/>
      <c r="N147" s="141"/>
      <c r="O147" s="132"/>
      <c r="P147" s="132"/>
      <c r="Q147" s="132"/>
      <c r="R147" s="132"/>
      <c r="S147" s="132"/>
      <c r="T147" s="142"/>
      <c r="U147" s="12"/>
      <c r="V147" s="12"/>
      <c r="W147" s="12"/>
      <c r="X147" s="12"/>
      <c r="Y147" s="12"/>
      <c r="Z147" s="12"/>
      <c r="AA147" s="12"/>
      <c r="AB147" s="12"/>
      <c r="AC147" s="12"/>
      <c r="AD147" s="12"/>
      <c r="AE147" s="12"/>
      <c r="AT147" s="3" t="s">
        <v>79</v>
      </c>
      <c r="AU147" s="3" t="s">
        <v>69</v>
      </c>
    </row>
    <row r="148" s="16" customFormat="true" ht="16.5" hidden="false" customHeight="true" outlineLevel="0" collapsed="false">
      <c r="A148" s="12"/>
      <c r="B148" s="62"/>
      <c r="C148" s="143" t="s">
        <v>132</v>
      </c>
      <c r="D148" s="143" t="s">
        <v>81</v>
      </c>
      <c r="E148" s="144" t="s">
        <v>362</v>
      </c>
      <c r="F148" s="145" t="s">
        <v>363</v>
      </c>
      <c r="G148" s="146" t="s">
        <v>357</v>
      </c>
      <c r="H148" s="147" t="n">
        <v>7</v>
      </c>
      <c r="I148" s="156"/>
      <c r="J148" s="148" t="n">
        <f aca="false">ROUND(I148*H148,2)</f>
        <v>0</v>
      </c>
      <c r="K148" s="145" t="s">
        <v>76</v>
      </c>
      <c r="L148" s="13"/>
      <c r="M148" s="149"/>
      <c r="N148" s="150" t="s">
        <v>29</v>
      </c>
      <c r="O148" s="132"/>
      <c r="P148" s="133" t="n">
        <f aca="false">O148*H148</f>
        <v>0</v>
      </c>
      <c r="Q148" s="133" t="n">
        <v>0</v>
      </c>
      <c r="R148" s="133" t="n">
        <f aca="false">Q148*H148</f>
        <v>0</v>
      </c>
      <c r="S148" s="133" t="n">
        <v>0</v>
      </c>
      <c r="T148" s="134" t="n">
        <f aca="false">S148*H148</f>
        <v>0</v>
      </c>
      <c r="U148" s="12"/>
      <c r="V148" s="12"/>
      <c r="W148" s="12"/>
      <c r="X148" s="12"/>
      <c r="Y148" s="12"/>
      <c r="Z148" s="12"/>
      <c r="AA148" s="12"/>
      <c r="AB148" s="12"/>
      <c r="AC148" s="12"/>
      <c r="AD148" s="12"/>
      <c r="AE148" s="12"/>
      <c r="AR148" s="135" t="s">
        <v>109</v>
      </c>
      <c r="AT148" s="135" t="s">
        <v>81</v>
      </c>
      <c r="AU148" s="135" t="s">
        <v>69</v>
      </c>
      <c r="AY148" s="3" t="s">
        <v>71</v>
      </c>
      <c r="BE148" s="136" t="n">
        <f aca="false">IF(N148="základní",J148,0)</f>
        <v>0</v>
      </c>
      <c r="BF148" s="136" t="n">
        <f aca="false">IF(N148="snížená",J148,0)</f>
        <v>0</v>
      </c>
      <c r="BG148" s="136" t="n">
        <f aca="false">IF(N148="zákl. přenesená",J148,0)</f>
        <v>0</v>
      </c>
      <c r="BH148" s="136" t="n">
        <f aca="false">IF(N148="sníž. přenesená",J148,0)</f>
        <v>0</v>
      </c>
      <c r="BI148" s="136" t="n">
        <f aca="false">IF(N148="nulová",J148,0)</f>
        <v>0</v>
      </c>
      <c r="BJ148" s="3" t="s">
        <v>69</v>
      </c>
      <c r="BK148" s="136" t="n">
        <f aca="false">ROUND(I148*H148,2)</f>
        <v>0</v>
      </c>
      <c r="BL148" s="3" t="s">
        <v>109</v>
      </c>
      <c r="BM148" s="135" t="s">
        <v>135</v>
      </c>
    </row>
    <row r="149" s="16" customFormat="true" ht="12.8" hidden="false" customHeight="false" outlineLevel="0" collapsed="false">
      <c r="A149" s="12"/>
      <c r="B149" s="62"/>
      <c r="C149" s="64"/>
      <c r="D149" s="137" t="s">
        <v>79</v>
      </c>
      <c r="E149" s="64"/>
      <c r="F149" s="138" t="s">
        <v>363</v>
      </c>
      <c r="G149" s="64"/>
      <c r="H149" s="64"/>
      <c r="I149" s="14"/>
      <c r="J149" s="64"/>
      <c r="K149" s="64"/>
      <c r="L149" s="13"/>
      <c r="M149" s="140"/>
      <c r="N149" s="141"/>
      <c r="O149" s="132"/>
      <c r="P149" s="132"/>
      <c r="Q149" s="132"/>
      <c r="R149" s="132"/>
      <c r="S149" s="132"/>
      <c r="T149" s="142"/>
      <c r="U149" s="12"/>
      <c r="V149" s="12"/>
      <c r="W149" s="12"/>
      <c r="X149" s="12"/>
      <c r="Y149" s="12"/>
      <c r="Z149" s="12"/>
      <c r="AA149" s="12"/>
      <c r="AB149" s="12"/>
      <c r="AC149" s="12"/>
      <c r="AD149" s="12"/>
      <c r="AE149" s="12"/>
      <c r="AT149" s="3" t="s">
        <v>79</v>
      </c>
      <c r="AU149" s="3" t="s">
        <v>69</v>
      </c>
    </row>
    <row r="150" s="16" customFormat="true" ht="16.5" hidden="false" customHeight="true" outlineLevel="0" collapsed="false">
      <c r="A150" s="12"/>
      <c r="B150" s="62"/>
      <c r="C150" s="143" t="s">
        <v>109</v>
      </c>
      <c r="D150" s="143" t="s">
        <v>81</v>
      </c>
      <c r="E150" s="144" t="s">
        <v>364</v>
      </c>
      <c r="F150" s="145" t="s">
        <v>365</v>
      </c>
      <c r="G150" s="146" t="s">
        <v>357</v>
      </c>
      <c r="H150" s="147" t="n">
        <v>18</v>
      </c>
      <c r="I150" s="156"/>
      <c r="J150" s="148" t="n">
        <f aca="false">ROUND(I150*H150,2)</f>
        <v>0</v>
      </c>
      <c r="K150" s="145" t="s">
        <v>76</v>
      </c>
      <c r="L150" s="13"/>
      <c r="M150" s="149"/>
      <c r="N150" s="150" t="s">
        <v>29</v>
      </c>
      <c r="O150" s="132"/>
      <c r="P150" s="133" t="n">
        <f aca="false">O150*H150</f>
        <v>0</v>
      </c>
      <c r="Q150" s="133" t="n">
        <v>0</v>
      </c>
      <c r="R150" s="133" t="n">
        <f aca="false">Q150*H150</f>
        <v>0</v>
      </c>
      <c r="S150" s="133" t="n">
        <v>0</v>
      </c>
      <c r="T150" s="134" t="n">
        <f aca="false">S150*H150</f>
        <v>0</v>
      </c>
      <c r="U150" s="12"/>
      <c r="V150" s="12"/>
      <c r="W150" s="12"/>
      <c r="X150" s="12"/>
      <c r="Y150" s="12"/>
      <c r="Z150" s="12"/>
      <c r="AA150" s="12"/>
      <c r="AB150" s="12"/>
      <c r="AC150" s="12"/>
      <c r="AD150" s="12"/>
      <c r="AE150" s="12"/>
      <c r="AR150" s="135" t="s">
        <v>109</v>
      </c>
      <c r="AT150" s="135" t="s">
        <v>81</v>
      </c>
      <c r="AU150" s="135" t="s">
        <v>69</v>
      </c>
      <c r="AY150" s="3" t="s">
        <v>71</v>
      </c>
      <c r="BE150" s="136" t="n">
        <f aca="false">IF(N150="základní",J150,0)</f>
        <v>0</v>
      </c>
      <c r="BF150" s="136" t="n">
        <f aca="false">IF(N150="snížená",J150,0)</f>
        <v>0</v>
      </c>
      <c r="BG150" s="136" t="n">
        <f aca="false">IF(N150="zákl. přenesená",J150,0)</f>
        <v>0</v>
      </c>
      <c r="BH150" s="136" t="n">
        <f aca="false">IF(N150="sníž. přenesená",J150,0)</f>
        <v>0</v>
      </c>
      <c r="BI150" s="136" t="n">
        <f aca="false">IF(N150="nulová",J150,0)</f>
        <v>0</v>
      </c>
      <c r="BJ150" s="3" t="s">
        <v>69</v>
      </c>
      <c r="BK150" s="136" t="n">
        <f aca="false">ROUND(I150*H150,2)</f>
        <v>0</v>
      </c>
      <c r="BL150" s="3" t="s">
        <v>109</v>
      </c>
      <c r="BM150" s="135" t="s">
        <v>137</v>
      </c>
    </row>
    <row r="151" s="16" customFormat="true" ht="12.8" hidden="false" customHeight="false" outlineLevel="0" collapsed="false">
      <c r="A151" s="12"/>
      <c r="B151" s="62"/>
      <c r="C151" s="64"/>
      <c r="D151" s="137" t="s">
        <v>79</v>
      </c>
      <c r="E151" s="64"/>
      <c r="F151" s="138" t="s">
        <v>365</v>
      </c>
      <c r="G151" s="64"/>
      <c r="H151" s="64"/>
      <c r="I151" s="14"/>
      <c r="J151" s="64"/>
      <c r="K151" s="64"/>
      <c r="L151" s="13"/>
      <c r="M151" s="140"/>
      <c r="N151" s="141"/>
      <c r="O151" s="132"/>
      <c r="P151" s="132"/>
      <c r="Q151" s="132"/>
      <c r="R151" s="132"/>
      <c r="S151" s="132"/>
      <c r="T151" s="142"/>
      <c r="U151" s="12"/>
      <c r="V151" s="12"/>
      <c r="W151" s="12"/>
      <c r="X151" s="12"/>
      <c r="Y151" s="12"/>
      <c r="Z151" s="12"/>
      <c r="AA151" s="12"/>
      <c r="AB151" s="12"/>
      <c r="AC151" s="12"/>
      <c r="AD151" s="12"/>
      <c r="AE151" s="12"/>
      <c r="AT151" s="3" t="s">
        <v>79</v>
      </c>
      <c r="AU151" s="3" t="s">
        <v>69</v>
      </c>
    </row>
    <row r="152" s="16" customFormat="true" ht="16.5" hidden="false" customHeight="true" outlineLevel="0" collapsed="false">
      <c r="A152" s="12"/>
      <c r="B152" s="62"/>
      <c r="C152" s="143" t="s">
        <v>138</v>
      </c>
      <c r="D152" s="143" t="s">
        <v>81</v>
      </c>
      <c r="E152" s="144" t="s">
        <v>366</v>
      </c>
      <c r="F152" s="145" t="s">
        <v>367</v>
      </c>
      <c r="G152" s="146" t="s">
        <v>357</v>
      </c>
      <c r="H152" s="147" t="n">
        <v>8</v>
      </c>
      <c r="I152" s="156"/>
      <c r="J152" s="148" t="n">
        <f aca="false">ROUND(I152*H152,2)</f>
        <v>0</v>
      </c>
      <c r="K152" s="145" t="s">
        <v>76</v>
      </c>
      <c r="L152" s="13"/>
      <c r="M152" s="149"/>
      <c r="N152" s="150" t="s">
        <v>29</v>
      </c>
      <c r="O152" s="132"/>
      <c r="P152" s="133" t="n">
        <f aca="false">O152*H152</f>
        <v>0</v>
      </c>
      <c r="Q152" s="133" t="n">
        <v>0</v>
      </c>
      <c r="R152" s="133" t="n">
        <f aca="false">Q152*H152</f>
        <v>0</v>
      </c>
      <c r="S152" s="133" t="n">
        <v>0</v>
      </c>
      <c r="T152" s="134" t="n">
        <f aca="false">S152*H152</f>
        <v>0</v>
      </c>
      <c r="U152" s="12"/>
      <c r="V152" s="12"/>
      <c r="W152" s="12"/>
      <c r="X152" s="12"/>
      <c r="Y152" s="12"/>
      <c r="Z152" s="12"/>
      <c r="AA152" s="12"/>
      <c r="AB152" s="12"/>
      <c r="AC152" s="12"/>
      <c r="AD152" s="12"/>
      <c r="AE152" s="12"/>
      <c r="AR152" s="135" t="s">
        <v>109</v>
      </c>
      <c r="AT152" s="135" t="s">
        <v>81</v>
      </c>
      <c r="AU152" s="135" t="s">
        <v>69</v>
      </c>
      <c r="AY152" s="3" t="s">
        <v>71</v>
      </c>
      <c r="BE152" s="136" t="n">
        <f aca="false">IF(N152="základní",J152,0)</f>
        <v>0</v>
      </c>
      <c r="BF152" s="136" t="n">
        <f aca="false">IF(N152="snížená",J152,0)</f>
        <v>0</v>
      </c>
      <c r="BG152" s="136" t="n">
        <f aca="false">IF(N152="zákl. přenesená",J152,0)</f>
        <v>0</v>
      </c>
      <c r="BH152" s="136" t="n">
        <f aca="false">IF(N152="sníž. přenesená",J152,0)</f>
        <v>0</v>
      </c>
      <c r="BI152" s="136" t="n">
        <f aca="false">IF(N152="nulová",J152,0)</f>
        <v>0</v>
      </c>
      <c r="BJ152" s="3" t="s">
        <v>69</v>
      </c>
      <c r="BK152" s="136" t="n">
        <f aca="false">ROUND(I152*H152,2)</f>
        <v>0</v>
      </c>
      <c r="BL152" s="3" t="s">
        <v>109</v>
      </c>
      <c r="BM152" s="135" t="s">
        <v>141</v>
      </c>
    </row>
    <row r="153" s="16" customFormat="true" ht="12.8" hidden="false" customHeight="false" outlineLevel="0" collapsed="false">
      <c r="A153" s="12"/>
      <c r="B153" s="62"/>
      <c r="C153" s="64"/>
      <c r="D153" s="137" t="s">
        <v>79</v>
      </c>
      <c r="E153" s="64"/>
      <c r="F153" s="138" t="s">
        <v>367</v>
      </c>
      <c r="G153" s="64"/>
      <c r="H153" s="64"/>
      <c r="I153" s="14"/>
      <c r="J153" s="64"/>
      <c r="K153" s="64"/>
      <c r="L153" s="13"/>
      <c r="M153" s="140"/>
      <c r="N153" s="141"/>
      <c r="O153" s="132"/>
      <c r="P153" s="132"/>
      <c r="Q153" s="132"/>
      <c r="R153" s="132"/>
      <c r="S153" s="132"/>
      <c r="T153" s="142"/>
      <c r="U153" s="12"/>
      <c r="V153" s="12"/>
      <c r="W153" s="12"/>
      <c r="X153" s="12"/>
      <c r="Y153" s="12"/>
      <c r="Z153" s="12"/>
      <c r="AA153" s="12"/>
      <c r="AB153" s="12"/>
      <c r="AC153" s="12"/>
      <c r="AD153" s="12"/>
      <c r="AE153" s="12"/>
      <c r="AT153" s="3" t="s">
        <v>79</v>
      </c>
      <c r="AU153" s="3" t="s">
        <v>69</v>
      </c>
    </row>
    <row r="154" s="16" customFormat="true" ht="16.5" hidden="false" customHeight="true" outlineLevel="0" collapsed="false">
      <c r="A154" s="12"/>
      <c r="B154" s="62"/>
      <c r="C154" s="143" t="s">
        <v>113</v>
      </c>
      <c r="D154" s="143" t="s">
        <v>81</v>
      </c>
      <c r="E154" s="144" t="s">
        <v>368</v>
      </c>
      <c r="F154" s="145" t="s">
        <v>369</v>
      </c>
      <c r="G154" s="146" t="s">
        <v>357</v>
      </c>
      <c r="H154" s="147" t="n">
        <v>5</v>
      </c>
      <c r="I154" s="156"/>
      <c r="J154" s="148" t="n">
        <f aca="false">ROUND(I154*H154,2)</f>
        <v>0</v>
      </c>
      <c r="K154" s="145" t="s">
        <v>76</v>
      </c>
      <c r="L154" s="13"/>
      <c r="M154" s="149"/>
      <c r="N154" s="150" t="s">
        <v>29</v>
      </c>
      <c r="O154" s="132"/>
      <c r="P154" s="133" t="n">
        <f aca="false">O154*H154</f>
        <v>0</v>
      </c>
      <c r="Q154" s="133" t="n">
        <v>0</v>
      </c>
      <c r="R154" s="133" t="n">
        <f aca="false">Q154*H154</f>
        <v>0</v>
      </c>
      <c r="S154" s="133" t="n">
        <v>0</v>
      </c>
      <c r="T154" s="134" t="n">
        <f aca="false">S154*H154</f>
        <v>0</v>
      </c>
      <c r="U154" s="12"/>
      <c r="V154" s="12"/>
      <c r="W154" s="12"/>
      <c r="X154" s="12"/>
      <c r="Y154" s="12"/>
      <c r="Z154" s="12"/>
      <c r="AA154" s="12"/>
      <c r="AB154" s="12"/>
      <c r="AC154" s="12"/>
      <c r="AD154" s="12"/>
      <c r="AE154" s="12"/>
      <c r="AR154" s="135" t="s">
        <v>109</v>
      </c>
      <c r="AT154" s="135" t="s">
        <v>81</v>
      </c>
      <c r="AU154" s="135" t="s">
        <v>69</v>
      </c>
      <c r="AY154" s="3" t="s">
        <v>71</v>
      </c>
      <c r="BE154" s="136" t="n">
        <f aca="false">IF(N154="základní",J154,0)</f>
        <v>0</v>
      </c>
      <c r="BF154" s="136" t="n">
        <f aca="false">IF(N154="snížená",J154,0)</f>
        <v>0</v>
      </c>
      <c r="BG154" s="136" t="n">
        <f aca="false">IF(N154="zákl. přenesená",J154,0)</f>
        <v>0</v>
      </c>
      <c r="BH154" s="136" t="n">
        <f aca="false">IF(N154="sníž. přenesená",J154,0)</f>
        <v>0</v>
      </c>
      <c r="BI154" s="136" t="n">
        <f aca="false">IF(N154="nulová",J154,0)</f>
        <v>0</v>
      </c>
      <c r="BJ154" s="3" t="s">
        <v>69</v>
      </c>
      <c r="BK154" s="136" t="n">
        <f aca="false">ROUND(I154*H154,2)</f>
        <v>0</v>
      </c>
      <c r="BL154" s="3" t="s">
        <v>109</v>
      </c>
      <c r="BM154" s="135" t="s">
        <v>144</v>
      </c>
    </row>
    <row r="155" s="16" customFormat="true" ht="12.8" hidden="false" customHeight="false" outlineLevel="0" collapsed="false">
      <c r="A155" s="12"/>
      <c r="B155" s="62"/>
      <c r="C155" s="64"/>
      <c r="D155" s="137" t="s">
        <v>79</v>
      </c>
      <c r="E155" s="64"/>
      <c r="F155" s="138" t="s">
        <v>369</v>
      </c>
      <c r="G155" s="64"/>
      <c r="H155" s="64"/>
      <c r="I155" s="14"/>
      <c r="J155" s="64"/>
      <c r="K155" s="64"/>
      <c r="L155" s="13"/>
      <c r="M155" s="140"/>
      <c r="N155" s="141"/>
      <c r="O155" s="132"/>
      <c r="P155" s="132"/>
      <c r="Q155" s="132"/>
      <c r="R155" s="132"/>
      <c r="S155" s="132"/>
      <c r="T155" s="142"/>
      <c r="U155" s="12"/>
      <c r="V155" s="12"/>
      <c r="W155" s="12"/>
      <c r="X155" s="12"/>
      <c r="Y155" s="12"/>
      <c r="Z155" s="12"/>
      <c r="AA155" s="12"/>
      <c r="AB155" s="12"/>
      <c r="AC155" s="12"/>
      <c r="AD155" s="12"/>
      <c r="AE155" s="12"/>
      <c r="AT155" s="3" t="s">
        <v>79</v>
      </c>
      <c r="AU155" s="3" t="s">
        <v>69</v>
      </c>
    </row>
    <row r="156" s="16" customFormat="true" ht="16.5" hidden="false" customHeight="true" outlineLevel="0" collapsed="false">
      <c r="A156" s="12"/>
      <c r="B156" s="62"/>
      <c r="C156" s="143" t="s">
        <v>145</v>
      </c>
      <c r="D156" s="143" t="s">
        <v>81</v>
      </c>
      <c r="E156" s="144" t="s">
        <v>370</v>
      </c>
      <c r="F156" s="145" t="s">
        <v>371</v>
      </c>
      <c r="G156" s="146" t="s">
        <v>357</v>
      </c>
      <c r="H156" s="147" t="n">
        <v>12</v>
      </c>
      <c r="I156" s="156"/>
      <c r="J156" s="148" t="n">
        <f aca="false">ROUND(I156*H156,2)</f>
        <v>0</v>
      </c>
      <c r="K156" s="145" t="s">
        <v>76</v>
      </c>
      <c r="L156" s="13"/>
      <c r="M156" s="149"/>
      <c r="N156" s="150" t="s">
        <v>29</v>
      </c>
      <c r="O156" s="132"/>
      <c r="P156" s="133" t="n">
        <f aca="false">O156*H156</f>
        <v>0</v>
      </c>
      <c r="Q156" s="133" t="n">
        <v>0</v>
      </c>
      <c r="R156" s="133" t="n">
        <f aca="false">Q156*H156</f>
        <v>0</v>
      </c>
      <c r="S156" s="133" t="n">
        <v>0</v>
      </c>
      <c r="T156" s="134" t="n">
        <f aca="false">S156*H156</f>
        <v>0</v>
      </c>
      <c r="U156" s="12"/>
      <c r="V156" s="12"/>
      <c r="W156" s="12"/>
      <c r="X156" s="12"/>
      <c r="Y156" s="12"/>
      <c r="Z156" s="12"/>
      <c r="AA156" s="12"/>
      <c r="AB156" s="12"/>
      <c r="AC156" s="12"/>
      <c r="AD156" s="12"/>
      <c r="AE156" s="12"/>
      <c r="AR156" s="135" t="s">
        <v>109</v>
      </c>
      <c r="AT156" s="135" t="s">
        <v>81</v>
      </c>
      <c r="AU156" s="135" t="s">
        <v>69</v>
      </c>
      <c r="AY156" s="3" t="s">
        <v>71</v>
      </c>
      <c r="BE156" s="136" t="n">
        <f aca="false">IF(N156="základní",J156,0)</f>
        <v>0</v>
      </c>
      <c r="BF156" s="136" t="n">
        <f aca="false">IF(N156="snížená",J156,0)</f>
        <v>0</v>
      </c>
      <c r="BG156" s="136" t="n">
        <f aca="false">IF(N156="zákl. přenesená",J156,0)</f>
        <v>0</v>
      </c>
      <c r="BH156" s="136" t="n">
        <f aca="false">IF(N156="sníž. přenesená",J156,0)</f>
        <v>0</v>
      </c>
      <c r="BI156" s="136" t="n">
        <f aca="false">IF(N156="nulová",J156,0)</f>
        <v>0</v>
      </c>
      <c r="BJ156" s="3" t="s">
        <v>69</v>
      </c>
      <c r="BK156" s="136" t="n">
        <f aca="false">ROUND(I156*H156,2)</f>
        <v>0</v>
      </c>
      <c r="BL156" s="3" t="s">
        <v>109</v>
      </c>
      <c r="BM156" s="135" t="s">
        <v>148</v>
      </c>
    </row>
    <row r="157" s="16" customFormat="true" ht="12.8" hidden="false" customHeight="false" outlineLevel="0" collapsed="false">
      <c r="A157" s="12"/>
      <c r="B157" s="62"/>
      <c r="C157" s="64"/>
      <c r="D157" s="137" t="s">
        <v>79</v>
      </c>
      <c r="E157" s="64"/>
      <c r="F157" s="138" t="s">
        <v>371</v>
      </c>
      <c r="G157" s="64"/>
      <c r="H157" s="64"/>
      <c r="I157" s="14"/>
      <c r="J157" s="64"/>
      <c r="K157" s="64"/>
      <c r="L157" s="13"/>
      <c r="M157" s="140"/>
      <c r="N157" s="141"/>
      <c r="O157" s="132"/>
      <c r="P157" s="132"/>
      <c r="Q157" s="132"/>
      <c r="R157" s="132"/>
      <c r="S157" s="132"/>
      <c r="T157" s="142"/>
      <c r="U157" s="12"/>
      <c r="V157" s="12"/>
      <c r="W157" s="12"/>
      <c r="X157" s="12"/>
      <c r="Y157" s="12"/>
      <c r="Z157" s="12"/>
      <c r="AA157" s="12"/>
      <c r="AB157" s="12"/>
      <c r="AC157" s="12"/>
      <c r="AD157" s="12"/>
      <c r="AE157" s="12"/>
      <c r="AT157" s="3" t="s">
        <v>79</v>
      </c>
      <c r="AU157" s="3" t="s">
        <v>69</v>
      </c>
    </row>
    <row r="158" s="16" customFormat="true" ht="16.5" hidden="false" customHeight="true" outlineLevel="0" collapsed="false">
      <c r="A158" s="12"/>
      <c r="B158" s="62"/>
      <c r="C158" s="143" t="s">
        <v>117</v>
      </c>
      <c r="D158" s="143" t="s">
        <v>81</v>
      </c>
      <c r="E158" s="144" t="s">
        <v>372</v>
      </c>
      <c r="F158" s="145" t="s">
        <v>373</v>
      </c>
      <c r="G158" s="146" t="s">
        <v>357</v>
      </c>
      <c r="H158" s="147" t="n">
        <v>3</v>
      </c>
      <c r="I158" s="156"/>
      <c r="J158" s="148" t="n">
        <f aca="false">ROUND(I158*H158,2)</f>
        <v>0</v>
      </c>
      <c r="K158" s="145" t="s">
        <v>76</v>
      </c>
      <c r="L158" s="13"/>
      <c r="M158" s="149"/>
      <c r="N158" s="150" t="s">
        <v>29</v>
      </c>
      <c r="O158" s="132"/>
      <c r="P158" s="133" t="n">
        <f aca="false">O158*H158</f>
        <v>0</v>
      </c>
      <c r="Q158" s="133" t="n">
        <v>0</v>
      </c>
      <c r="R158" s="133" t="n">
        <f aca="false">Q158*H158</f>
        <v>0</v>
      </c>
      <c r="S158" s="133" t="n">
        <v>0</v>
      </c>
      <c r="T158" s="134" t="n">
        <f aca="false">S158*H158</f>
        <v>0</v>
      </c>
      <c r="U158" s="12"/>
      <c r="V158" s="12"/>
      <c r="W158" s="12"/>
      <c r="X158" s="12"/>
      <c r="Y158" s="12"/>
      <c r="Z158" s="12"/>
      <c r="AA158" s="12"/>
      <c r="AB158" s="12"/>
      <c r="AC158" s="12"/>
      <c r="AD158" s="12"/>
      <c r="AE158" s="12"/>
      <c r="AR158" s="135" t="s">
        <v>109</v>
      </c>
      <c r="AT158" s="135" t="s">
        <v>81</v>
      </c>
      <c r="AU158" s="135" t="s">
        <v>69</v>
      </c>
      <c r="AY158" s="3" t="s">
        <v>71</v>
      </c>
      <c r="BE158" s="136" t="n">
        <f aca="false">IF(N158="základní",J158,0)</f>
        <v>0</v>
      </c>
      <c r="BF158" s="136" t="n">
        <f aca="false">IF(N158="snížená",J158,0)</f>
        <v>0</v>
      </c>
      <c r="BG158" s="136" t="n">
        <f aca="false">IF(N158="zákl. přenesená",J158,0)</f>
        <v>0</v>
      </c>
      <c r="BH158" s="136" t="n">
        <f aca="false">IF(N158="sníž. přenesená",J158,0)</f>
        <v>0</v>
      </c>
      <c r="BI158" s="136" t="n">
        <f aca="false">IF(N158="nulová",J158,0)</f>
        <v>0</v>
      </c>
      <c r="BJ158" s="3" t="s">
        <v>69</v>
      </c>
      <c r="BK158" s="136" t="n">
        <f aca="false">ROUND(I158*H158,2)</f>
        <v>0</v>
      </c>
      <c r="BL158" s="3" t="s">
        <v>109</v>
      </c>
      <c r="BM158" s="135" t="s">
        <v>151</v>
      </c>
    </row>
    <row r="159" s="16" customFormat="true" ht="12.8" hidden="false" customHeight="false" outlineLevel="0" collapsed="false">
      <c r="A159" s="12"/>
      <c r="B159" s="62"/>
      <c r="C159" s="64"/>
      <c r="D159" s="137" t="s">
        <v>79</v>
      </c>
      <c r="E159" s="64"/>
      <c r="F159" s="138" t="s">
        <v>373</v>
      </c>
      <c r="G159" s="64"/>
      <c r="H159" s="64"/>
      <c r="I159" s="14"/>
      <c r="J159" s="64"/>
      <c r="K159" s="64"/>
      <c r="L159" s="13"/>
      <c r="M159" s="140"/>
      <c r="N159" s="141"/>
      <c r="O159" s="132"/>
      <c r="P159" s="132"/>
      <c r="Q159" s="132"/>
      <c r="R159" s="132"/>
      <c r="S159" s="132"/>
      <c r="T159" s="142"/>
      <c r="U159" s="12"/>
      <c r="V159" s="12"/>
      <c r="W159" s="12"/>
      <c r="X159" s="12"/>
      <c r="Y159" s="12"/>
      <c r="Z159" s="12"/>
      <c r="AA159" s="12"/>
      <c r="AB159" s="12"/>
      <c r="AC159" s="12"/>
      <c r="AD159" s="12"/>
      <c r="AE159" s="12"/>
      <c r="AT159" s="3" t="s">
        <v>79</v>
      </c>
      <c r="AU159" s="3" t="s">
        <v>69</v>
      </c>
    </row>
    <row r="160" s="16" customFormat="true" ht="21.75" hidden="false" customHeight="true" outlineLevel="0" collapsed="false">
      <c r="A160" s="12"/>
      <c r="B160" s="62"/>
      <c r="C160" s="143" t="s">
        <v>152</v>
      </c>
      <c r="D160" s="143" t="s">
        <v>81</v>
      </c>
      <c r="E160" s="144" t="s">
        <v>374</v>
      </c>
      <c r="F160" s="145" t="s">
        <v>375</v>
      </c>
      <c r="G160" s="146" t="s">
        <v>357</v>
      </c>
      <c r="H160" s="147" t="n">
        <v>2</v>
      </c>
      <c r="I160" s="156"/>
      <c r="J160" s="148" t="n">
        <f aca="false">ROUND(I160*H160,2)</f>
        <v>0</v>
      </c>
      <c r="K160" s="145" t="s">
        <v>76</v>
      </c>
      <c r="L160" s="13"/>
      <c r="M160" s="149"/>
      <c r="N160" s="150" t="s">
        <v>29</v>
      </c>
      <c r="O160" s="132"/>
      <c r="P160" s="133" t="n">
        <f aca="false">O160*H160</f>
        <v>0</v>
      </c>
      <c r="Q160" s="133" t="n">
        <v>0</v>
      </c>
      <c r="R160" s="133" t="n">
        <f aca="false">Q160*H160</f>
        <v>0</v>
      </c>
      <c r="S160" s="133" t="n">
        <v>0</v>
      </c>
      <c r="T160" s="134" t="n">
        <f aca="false">S160*H160</f>
        <v>0</v>
      </c>
      <c r="U160" s="12"/>
      <c r="V160" s="12"/>
      <c r="W160" s="12"/>
      <c r="X160" s="12"/>
      <c r="Y160" s="12"/>
      <c r="Z160" s="12"/>
      <c r="AA160" s="12"/>
      <c r="AB160" s="12"/>
      <c r="AC160" s="12"/>
      <c r="AD160" s="12"/>
      <c r="AE160" s="12"/>
      <c r="AR160" s="135" t="s">
        <v>109</v>
      </c>
      <c r="AT160" s="135" t="s">
        <v>81</v>
      </c>
      <c r="AU160" s="135" t="s">
        <v>69</v>
      </c>
      <c r="AY160" s="3" t="s">
        <v>71</v>
      </c>
      <c r="BE160" s="136" t="n">
        <f aca="false">IF(N160="základní",J160,0)</f>
        <v>0</v>
      </c>
      <c r="BF160" s="136" t="n">
        <f aca="false">IF(N160="snížená",J160,0)</f>
        <v>0</v>
      </c>
      <c r="BG160" s="136" t="n">
        <f aca="false">IF(N160="zákl. přenesená",J160,0)</f>
        <v>0</v>
      </c>
      <c r="BH160" s="136" t="n">
        <f aca="false">IF(N160="sníž. přenesená",J160,0)</f>
        <v>0</v>
      </c>
      <c r="BI160" s="136" t="n">
        <f aca="false">IF(N160="nulová",J160,0)</f>
        <v>0</v>
      </c>
      <c r="BJ160" s="3" t="s">
        <v>69</v>
      </c>
      <c r="BK160" s="136" t="n">
        <f aca="false">ROUND(I160*H160,2)</f>
        <v>0</v>
      </c>
      <c r="BL160" s="3" t="s">
        <v>109</v>
      </c>
      <c r="BM160" s="135" t="s">
        <v>155</v>
      </c>
    </row>
    <row r="161" s="16" customFormat="true" ht="17.9" hidden="false" customHeight="false" outlineLevel="0" collapsed="false">
      <c r="A161" s="12"/>
      <c r="B161" s="62"/>
      <c r="C161" s="64"/>
      <c r="D161" s="137" t="s">
        <v>79</v>
      </c>
      <c r="E161" s="64"/>
      <c r="F161" s="138" t="s">
        <v>375</v>
      </c>
      <c r="G161" s="64"/>
      <c r="H161" s="64"/>
      <c r="I161" s="14"/>
      <c r="J161" s="64"/>
      <c r="K161" s="64"/>
      <c r="L161" s="13"/>
      <c r="M161" s="140"/>
      <c r="N161" s="141"/>
      <c r="O161" s="132"/>
      <c r="P161" s="132"/>
      <c r="Q161" s="132"/>
      <c r="R161" s="132"/>
      <c r="S161" s="132"/>
      <c r="T161" s="142"/>
      <c r="U161" s="12"/>
      <c r="V161" s="12"/>
      <c r="W161" s="12"/>
      <c r="X161" s="12"/>
      <c r="Y161" s="12"/>
      <c r="Z161" s="12"/>
      <c r="AA161" s="12"/>
      <c r="AB161" s="12"/>
      <c r="AC161" s="12"/>
      <c r="AD161" s="12"/>
      <c r="AE161" s="12"/>
      <c r="AT161" s="3" t="s">
        <v>79</v>
      </c>
      <c r="AU161" s="3" t="s">
        <v>69</v>
      </c>
    </row>
    <row r="162" s="16" customFormat="true" ht="21.75" hidden="false" customHeight="true" outlineLevel="0" collapsed="false">
      <c r="A162" s="12"/>
      <c r="B162" s="62"/>
      <c r="C162" s="143" t="s">
        <v>121</v>
      </c>
      <c r="D162" s="143" t="s">
        <v>81</v>
      </c>
      <c r="E162" s="144" t="s">
        <v>376</v>
      </c>
      <c r="F162" s="145" t="s">
        <v>377</v>
      </c>
      <c r="G162" s="146" t="s">
        <v>357</v>
      </c>
      <c r="H162" s="147" t="n">
        <v>7</v>
      </c>
      <c r="I162" s="156"/>
      <c r="J162" s="148" t="n">
        <f aca="false">ROUND(I162*H162,2)</f>
        <v>0</v>
      </c>
      <c r="K162" s="145" t="s">
        <v>76</v>
      </c>
      <c r="L162" s="13"/>
      <c r="M162" s="149"/>
      <c r="N162" s="150" t="s">
        <v>29</v>
      </c>
      <c r="O162" s="132"/>
      <c r="P162" s="133" t="n">
        <f aca="false">O162*H162</f>
        <v>0</v>
      </c>
      <c r="Q162" s="133" t="n">
        <v>0</v>
      </c>
      <c r="R162" s="133" t="n">
        <f aca="false">Q162*H162</f>
        <v>0</v>
      </c>
      <c r="S162" s="133" t="n">
        <v>0</v>
      </c>
      <c r="T162" s="134" t="n">
        <f aca="false">S162*H162</f>
        <v>0</v>
      </c>
      <c r="U162" s="12"/>
      <c r="V162" s="12"/>
      <c r="W162" s="12"/>
      <c r="X162" s="12"/>
      <c r="Y162" s="12"/>
      <c r="Z162" s="12"/>
      <c r="AA162" s="12"/>
      <c r="AB162" s="12"/>
      <c r="AC162" s="12"/>
      <c r="AD162" s="12"/>
      <c r="AE162" s="12"/>
      <c r="AR162" s="135" t="s">
        <v>109</v>
      </c>
      <c r="AT162" s="135" t="s">
        <v>81</v>
      </c>
      <c r="AU162" s="135" t="s">
        <v>69</v>
      </c>
      <c r="AY162" s="3" t="s">
        <v>71</v>
      </c>
      <c r="BE162" s="136" t="n">
        <f aca="false">IF(N162="základní",J162,0)</f>
        <v>0</v>
      </c>
      <c r="BF162" s="136" t="n">
        <f aca="false">IF(N162="snížená",J162,0)</f>
        <v>0</v>
      </c>
      <c r="BG162" s="136" t="n">
        <f aca="false">IF(N162="zákl. přenesená",J162,0)</f>
        <v>0</v>
      </c>
      <c r="BH162" s="136" t="n">
        <f aca="false">IF(N162="sníž. přenesená",J162,0)</f>
        <v>0</v>
      </c>
      <c r="BI162" s="136" t="n">
        <f aca="false">IF(N162="nulová",J162,0)</f>
        <v>0</v>
      </c>
      <c r="BJ162" s="3" t="s">
        <v>69</v>
      </c>
      <c r="BK162" s="136" t="n">
        <f aca="false">ROUND(I162*H162,2)</f>
        <v>0</v>
      </c>
      <c r="BL162" s="3" t="s">
        <v>109</v>
      </c>
      <c r="BM162" s="135" t="s">
        <v>158</v>
      </c>
    </row>
    <row r="163" s="16" customFormat="true" ht="17.9" hidden="false" customHeight="false" outlineLevel="0" collapsed="false">
      <c r="A163" s="12"/>
      <c r="B163" s="62"/>
      <c r="C163" s="64"/>
      <c r="D163" s="137" t="s">
        <v>79</v>
      </c>
      <c r="E163" s="64"/>
      <c r="F163" s="138" t="s">
        <v>377</v>
      </c>
      <c r="G163" s="64"/>
      <c r="H163" s="64"/>
      <c r="I163" s="14"/>
      <c r="J163" s="64"/>
      <c r="K163" s="64"/>
      <c r="L163" s="13"/>
      <c r="M163" s="140"/>
      <c r="N163" s="141"/>
      <c r="O163" s="132"/>
      <c r="P163" s="132"/>
      <c r="Q163" s="132"/>
      <c r="R163" s="132"/>
      <c r="S163" s="132"/>
      <c r="T163" s="142"/>
      <c r="U163" s="12"/>
      <c r="V163" s="12"/>
      <c r="W163" s="12"/>
      <c r="X163" s="12"/>
      <c r="Y163" s="12"/>
      <c r="Z163" s="12"/>
      <c r="AA163" s="12"/>
      <c r="AB163" s="12"/>
      <c r="AC163" s="12"/>
      <c r="AD163" s="12"/>
      <c r="AE163" s="12"/>
      <c r="AT163" s="3" t="s">
        <v>79</v>
      </c>
      <c r="AU163" s="3" t="s">
        <v>69</v>
      </c>
    </row>
    <row r="164" s="16" customFormat="true" ht="21.75" hidden="false" customHeight="true" outlineLevel="0" collapsed="false">
      <c r="A164" s="12"/>
      <c r="B164" s="62"/>
      <c r="C164" s="143" t="s">
        <v>159</v>
      </c>
      <c r="D164" s="143" t="s">
        <v>81</v>
      </c>
      <c r="E164" s="144" t="s">
        <v>378</v>
      </c>
      <c r="F164" s="145" t="s">
        <v>379</v>
      </c>
      <c r="G164" s="146" t="s">
        <v>357</v>
      </c>
      <c r="H164" s="147" t="n">
        <v>1</v>
      </c>
      <c r="I164" s="156"/>
      <c r="J164" s="148" t="n">
        <f aca="false">ROUND(I164*H164,2)</f>
        <v>0</v>
      </c>
      <c r="K164" s="145" t="s">
        <v>76</v>
      </c>
      <c r="L164" s="13"/>
      <c r="M164" s="149"/>
      <c r="N164" s="150" t="s">
        <v>29</v>
      </c>
      <c r="O164" s="132"/>
      <c r="P164" s="133" t="n">
        <f aca="false">O164*H164</f>
        <v>0</v>
      </c>
      <c r="Q164" s="133" t="n">
        <v>0</v>
      </c>
      <c r="R164" s="133" t="n">
        <f aca="false">Q164*H164</f>
        <v>0</v>
      </c>
      <c r="S164" s="133" t="n">
        <v>0</v>
      </c>
      <c r="T164" s="134" t="n">
        <f aca="false">S164*H164</f>
        <v>0</v>
      </c>
      <c r="U164" s="12"/>
      <c r="V164" s="12"/>
      <c r="W164" s="12"/>
      <c r="X164" s="12"/>
      <c r="Y164" s="12"/>
      <c r="Z164" s="12"/>
      <c r="AA164" s="12"/>
      <c r="AB164" s="12"/>
      <c r="AC164" s="12"/>
      <c r="AD164" s="12"/>
      <c r="AE164" s="12"/>
      <c r="AR164" s="135" t="s">
        <v>109</v>
      </c>
      <c r="AT164" s="135" t="s">
        <v>81</v>
      </c>
      <c r="AU164" s="135" t="s">
        <v>69</v>
      </c>
      <c r="AY164" s="3" t="s">
        <v>71</v>
      </c>
      <c r="BE164" s="136" t="n">
        <f aca="false">IF(N164="základní",J164,0)</f>
        <v>0</v>
      </c>
      <c r="BF164" s="136" t="n">
        <f aca="false">IF(N164="snížená",J164,0)</f>
        <v>0</v>
      </c>
      <c r="BG164" s="136" t="n">
        <f aca="false">IF(N164="zákl. přenesená",J164,0)</f>
        <v>0</v>
      </c>
      <c r="BH164" s="136" t="n">
        <f aca="false">IF(N164="sníž. přenesená",J164,0)</f>
        <v>0</v>
      </c>
      <c r="BI164" s="136" t="n">
        <f aca="false">IF(N164="nulová",J164,0)</f>
        <v>0</v>
      </c>
      <c r="BJ164" s="3" t="s">
        <v>69</v>
      </c>
      <c r="BK164" s="136" t="n">
        <f aca="false">ROUND(I164*H164,2)</f>
        <v>0</v>
      </c>
      <c r="BL164" s="3" t="s">
        <v>109</v>
      </c>
      <c r="BM164" s="135" t="s">
        <v>163</v>
      </c>
    </row>
    <row r="165" s="16" customFormat="true" ht="17.9" hidden="false" customHeight="false" outlineLevel="0" collapsed="false">
      <c r="A165" s="12"/>
      <c r="B165" s="62"/>
      <c r="C165" s="64"/>
      <c r="D165" s="137" t="s">
        <v>79</v>
      </c>
      <c r="E165" s="64"/>
      <c r="F165" s="138" t="s">
        <v>379</v>
      </c>
      <c r="G165" s="64"/>
      <c r="H165" s="64"/>
      <c r="I165" s="14"/>
      <c r="J165" s="64"/>
      <c r="K165" s="64"/>
      <c r="L165" s="13"/>
      <c r="M165" s="140"/>
      <c r="N165" s="141"/>
      <c r="O165" s="132"/>
      <c r="P165" s="132"/>
      <c r="Q165" s="132"/>
      <c r="R165" s="132"/>
      <c r="S165" s="132"/>
      <c r="T165" s="142"/>
      <c r="U165" s="12"/>
      <c r="V165" s="12"/>
      <c r="W165" s="12"/>
      <c r="X165" s="12"/>
      <c r="Y165" s="12"/>
      <c r="Z165" s="12"/>
      <c r="AA165" s="12"/>
      <c r="AB165" s="12"/>
      <c r="AC165" s="12"/>
      <c r="AD165" s="12"/>
      <c r="AE165" s="12"/>
      <c r="AT165" s="3" t="s">
        <v>79</v>
      </c>
      <c r="AU165" s="3" t="s">
        <v>69</v>
      </c>
    </row>
    <row r="166" s="16" customFormat="true" ht="21.75" hidden="false" customHeight="true" outlineLevel="0" collapsed="false">
      <c r="A166" s="12"/>
      <c r="B166" s="62"/>
      <c r="C166" s="143" t="s">
        <v>124</v>
      </c>
      <c r="D166" s="143" t="s">
        <v>81</v>
      </c>
      <c r="E166" s="144" t="s">
        <v>380</v>
      </c>
      <c r="F166" s="145" t="s">
        <v>381</v>
      </c>
      <c r="G166" s="146" t="s">
        <v>357</v>
      </c>
      <c r="H166" s="147" t="n">
        <v>4</v>
      </c>
      <c r="I166" s="156"/>
      <c r="J166" s="148" t="n">
        <f aca="false">ROUND(I166*H166,2)</f>
        <v>0</v>
      </c>
      <c r="K166" s="145" t="s">
        <v>76</v>
      </c>
      <c r="L166" s="13"/>
      <c r="M166" s="149"/>
      <c r="N166" s="150" t="s">
        <v>29</v>
      </c>
      <c r="O166" s="132"/>
      <c r="P166" s="133" t="n">
        <f aca="false">O166*H166</f>
        <v>0</v>
      </c>
      <c r="Q166" s="133" t="n">
        <v>0</v>
      </c>
      <c r="R166" s="133" t="n">
        <f aca="false">Q166*H166</f>
        <v>0</v>
      </c>
      <c r="S166" s="133" t="n">
        <v>0</v>
      </c>
      <c r="T166" s="134" t="n">
        <f aca="false">S166*H166</f>
        <v>0</v>
      </c>
      <c r="U166" s="12"/>
      <c r="V166" s="12"/>
      <c r="W166" s="12"/>
      <c r="X166" s="12"/>
      <c r="Y166" s="12"/>
      <c r="Z166" s="12"/>
      <c r="AA166" s="12"/>
      <c r="AB166" s="12"/>
      <c r="AC166" s="12"/>
      <c r="AD166" s="12"/>
      <c r="AE166" s="12"/>
      <c r="AR166" s="135" t="s">
        <v>109</v>
      </c>
      <c r="AT166" s="135" t="s">
        <v>81</v>
      </c>
      <c r="AU166" s="135" t="s">
        <v>69</v>
      </c>
      <c r="AY166" s="3" t="s">
        <v>71</v>
      </c>
      <c r="BE166" s="136" t="n">
        <f aca="false">IF(N166="základní",J166,0)</f>
        <v>0</v>
      </c>
      <c r="BF166" s="136" t="n">
        <f aca="false">IF(N166="snížená",J166,0)</f>
        <v>0</v>
      </c>
      <c r="BG166" s="136" t="n">
        <f aca="false">IF(N166="zákl. přenesená",J166,0)</f>
        <v>0</v>
      </c>
      <c r="BH166" s="136" t="n">
        <f aca="false">IF(N166="sníž. přenesená",J166,0)</f>
        <v>0</v>
      </c>
      <c r="BI166" s="136" t="n">
        <f aca="false">IF(N166="nulová",J166,0)</f>
        <v>0</v>
      </c>
      <c r="BJ166" s="3" t="s">
        <v>69</v>
      </c>
      <c r="BK166" s="136" t="n">
        <f aca="false">ROUND(I166*H166,2)</f>
        <v>0</v>
      </c>
      <c r="BL166" s="3" t="s">
        <v>109</v>
      </c>
      <c r="BM166" s="135" t="s">
        <v>166</v>
      </c>
    </row>
    <row r="167" s="16" customFormat="true" ht="17.9" hidden="false" customHeight="false" outlineLevel="0" collapsed="false">
      <c r="A167" s="12"/>
      <c r="B167" s="62"/>
      <c r="C167" s="64"/>
      <c r="D167" s="137" t="s">
        <v>79</v>
      </c>
      <c r="E167" s="64"/>
      <c r="F167" s="138" t="s">
        <v>381</v>
      </c>
      <c r="G167" s="64"/>
      <c r="H167" s="64"/>
      <c r="I167" s="14"/>
      <c r="J167" s="64"/>
      <c r="K167" s="64"/>
      <c r="L167" s="13"/>
      <c r="M167" s="140"/>
      <c r="N167" s="141"/>
      <c r="O167" s="132"/>
      <c r="P167" s="132"/>
      <c r="Q167" s="132"/>
      <c r="R167" s="132"/>
      <c r="S167" s="132"/>
      <c r="T167" s="142"/>
      <c r="U167" s="12"/>
      <c r="V167" s="12"/>
      <c r="W167" s="12"/>
      <c r="X167" s="12"/>
      <c r="Y167" s="12"/>
      <c r="Z167" s="12"/>
      <c r="AA167" s="12"/>
      <c r="AB167" s="12"/>
      <c r="AC167" s="12"/>
      <c r="AD167" s="12"/>
      <c r="AE167" s="12"/>
      <c r="AT167" s="3" t="s">
        <v>79</v>
      </c>
      <c r="AU167" s="3" t="s">
        <v>69</v>
      </c>
    </row>
    <row r="168" s="16" customFormat="true" ht="21.75" hidden="false" customHeight="true" outlineLevel="0" collapsed="false">
      <c r="A168" s="12"/>
      <c r="B168" s="62"/>
      <c r="C168" s="143" t="s">
        <v>167</v>
      </c>
      <c r="D168" s="143" t="s">
        <v>81</v>
      </c>
      <c r="E168" s="144" t="s">
        <v>382</v>
      </c>
      <c r="F168" s="145" t="s">
        <v>383</v>
      </c>
      <c r="G168" s="146" t="s">
        <v>357</v>
      </c>
      <c r="H168" s="147" t="n">
        <v>3</v>
      </c>
      <c r="I168" s="156"/>
      <c r="J168" s="148" t="n">
        <f aca="false">ROUND(I168*H168,2)</f>
        <v>0</v>
      </c>
      <c r="K168" s="145" t="s">
        <v>333</v>
      </c>
      <c r="L168" s="13"/>
      <c r="M168" s="149"/>
      <c r="N168" s="150" t="s">
        <v>29</v>
      </c>
      <c r="O168" s="132"/>
      <c r="P168" s="133" t="n">
        <f aca="false">O168*H168</f>
        <v>0</v>
      </c>
      <c r="Q168" s="133" t="n">
        <v>0</v>
      </c>
      <c r="R168" s="133" t="n">
        <f aca="false">Q168*H168</f>
        <v>0</v>
      </c>
      <c r="S168" s="133" t="n">
        <v>0</v>
      </c>
      <c r="T168" s="134" t="n">
        <f aca="false">S168*H168</f>
        <v>0</v>
      </c>
      <c r="U168" s="12"/>
      <c r="V168" s="12"/>
      <c r="W168" s="12"/>
      <c r="X168" s="12"/>
      <c r="Y168" s="12"/>
      <c r="Z168" s="12"/>
      <c r="AA168" s="12"/>
      <c r="AB168" s="12"/>
      <c r="AC168" s="12"/>
      <c r="AD168" s="12"/>
      <c r="AE168" s="12"/>
      <c r="AR168" s="135" t="s">
        <v>109</v>
      </c>
      <c r="AT168" s="135" t="s">
        <v>81</v>
      </c>
      <c r="AU168" s="135" t="s">
        <v>69</v>
      </c>
      <c r="AY168" s="3" t="s">
        <v>71</v>
      </c>
      <c r="BE168" s="136" t="n">
        <f aca="false">IF(N168="základní",J168,0)</f>
        <v>0</v>
      </c>
      <c r="BF168" s="136" t="n">
        <f aca="false">IF(N168="snížená",J168,0)</f>
        <v>0</v>
      </c>
      <c r="BG168" s="136" t="n">
        <f aca="false">IF(N168="zákl. přenesená",J168,0)</f>
        <v>0</v>
      </c>
      <c r="BH168" s="136" t="n">
        <f aca="false">IF(N168="sníž. přenesená",J168,0)</f>
        <v>0</v>
      </c>
      <c r="BI168" s="136" t="n">
        <f aca="false">IF(N168="nulová",J168,0)</f>
        <v>0</v>
      </c>
      <c r="BJ168" s="3" t="s">
        <v>69</v>
      </c>
      <c r="BK168" s="136" t="n">
        <f aca="false">ROUND(I168*H168,2)</f>
        <v>0</v>
      </c>
      <c r="BL168" s="3" t="s">
        <v>109</v>
      </c>
      <c r="BM168" s="135" t="s">
        <v>170</v>
      </c>
    </row>
    <row r="169" s="16" customFormat="true" ht="17.9" hidden="false" customHeight="false" outlineLevel="0" collapsed="false">
      <c r="A169" s="12"/>
      <c r="B169" s="62"/>
      <c r="C169" s="64"/>
      <c r="D169" s="137" t="s">
        <v>79</v>
      </c>
      <c r="E169" s="64"/>
      <c r="F169" s="138" t="s">
        <v>383</v>
      </c>
      <c r="G169" s="64"/>
      <c r="H169" s="64"/>
      <c r="I169" s="14"/>
      <c r="J169" s="64"/>
      <c r="K169" s="64"/>
      <c r="L169" s="13"/>
      <c r="M169" s="140"/>
      <c r="N169" s="141"/>
      <c r="O169" s="132"/>
      <c r="P169" s="132"/>
      <c r="Q169" s="132"/>
      <c r="R169" s="132"/>
      <c r="S169" s="132"/>
      <c r="T169" s="142"/>
      <c r="U169" s="12"/>
      <c r="V169" s="12"/>
      <c r="W169" s="12"/>
      <c r="X169" s="12"/>
      <c r="Y169" s="12"/>
      <c r="Z169" s="12"/>
      <c r="AA169" s="12"/>
      <c r="AB169" s="12"/>
      <c r="AC169" s="12"/>
      <c r="AD169" s="12"/>
      <c r="AE169" s="12"/>
      <c r="AT169" s="3" t="s">
        <v>79</v>
      </c>
      <c r="AU169" s="3" t="s">
        <v>69</v>
      </c>
    </row>
    <row r="170" s="16" customFormat="true" ht="21.75" hidden="false" customHeight="true" outlineLevel="0" collapsed="false">
      <c r="A170" s="12"/>
      <c r="B170" s="62"/>
      <c r="C170" s="143" t="s">
        <v>128</v>
      </c>
      <c r="D170" s="143" t="s">
        <v>81</v>
      </c>
      <c r="E170" s="144" t="s">
        <v>384</v>
      </c>
      <c r="F170" s="145" t="s">
        <v>385</v>
      </c>
      <c r="G170" s="146" t="s">
        <v>357</v>
      </c>
      <c r="H170" s="147" t="n">
        <v>6</v>
      </c>
      <c r="I170" s="156"/>
      <c r="J170" s="148" t="n">
        <f aca="false">ROUND(I170*H170,2)</f>
        <v>0</v>
      </c>
      <c r="K170" s="145" t="s">
        <v>333</v>
      </c>
      <c r="L170" s="13"/>
      <c r="M170" s="149"/>
      <c r="N170" s="150" t="s">
        <v>29</v>
      </c>
      <c r="O170" s="132"/>
      <c r="P170" s="133" t="n">
        <f aca="false">O170*H170</f>
        <v>0</v>
      </c>
      <c r="Q170" s="133" t="n">
        <v>0</v>
      </c>
      <c r="R170" s="133" t="n">
        <f aca="false">Q170*H170</f>
        <v>0</v>
      </c>
      <c r="S170" s="133" t="n">
        <v>0</v>
      </c>
      <c r="T170" s="134" t="n">
        <f aca="false">S170*H170</f>
        <v>0</v>
      </c>
      <c r="U170" s="12"/>
      <c r="V170" s="12"/>
      <c r="W170" s="12"/>
      <c r="X170" s="12"/>
      <c r="Y170" s="12"/>
      <c r="Z170" s="12"/>
      <c r="AA170" s="12"/>
      <c r="AB170" s="12"/>
      <c r="AC170" s="12"/>
      <c r="AD170" s="12"/>
      <c r="AE170" s="12"/>
      <c r="AR170" s="135" t="s">
        <v>109</v>
      </c>
      <c r="AT170" s="135" t="s">
        <v>81</v>
      </c>
      <c r="AU170" s="135" t="s">
        <v>69</v>
      </c>
      <c r="AY170" s="3" t="s">
        <v>71</v>
      </c>
      <c r="BE170" s="136" t="n">
        <f aca="false">IF(N170="základní",J170,0)</f>
        <v>0</v>
      </c>
      <c r="BF170" s="136" t="n">
        <f aca="false">IF(N170="snížená",J170,0)</f>
        <v>0</v>
      </c>
      <c r="BG170" s="136" t="n">
        <f aca="false">IF(N170="zákl. přenesená",J170,0)</f>
        <v>0</v>
      </c>
      <c r="BH170" s="136" t="n">
        <f aca="false">IF(N170="sníž. přenesená",J170,0)</f>
        <v>0</v>
      </c>
      <c r="BI170" s="136" t="n">
        <f aca="false">IF(N170="nulová",J170,0)</f>
        <v>0</v>
      </c>
      <c r="BJ170" s="3" t="s">
        <v>69</v>
      </c>
      <c r="BK170" s="136" t="n">
        <f aca="false">ROUND(I170*H170,2)</f>
        <v>0</v>
      </c>
      <c r="BL170" s="3" t="s">
        <v>109</v>
      </c>
      <c r="BM170" s="135" t="s">
        <v>173</v>
      </c>
    </row>
    <row r="171" s="16" customFormat="true" ht="17.9" hidden="false" customHeight="false" outlineLevel="0" collapsed="false">
      <c r="A171" s="12"/>
      <c r="B171" s="62"/>
      <c r="C171" s="64"/>
      <c r="D171" s="137" t="s">
        <v>79</v>
      </c>
      <c r="E171" s="64"/>
      <c r="F171" s="138" t="s">
        <v>385</v>
      </c>
      <c r="G171" s="64"/>
      <c r="H171" s="64"/>
      <c r="I171" s="14"/>
      <c r="J171" s="64"/>
      <c r="K171" s="64"/>
      <c r="L171" s="13"/>
      <c r="M171" s="140"/>
      <c r="N171" s="141"/>
      <c r="O171" s="132"/>
      <c r="P171" s="132"/>
      <c r="Q171" s="132"/>
      <c r="R171" s="132"/>
      <c r="S171" s="132"/>
      <c r="T171" s="142"/>
      <c r="U171" s="12"/>
      <c r="V171" s="12"/>
      <c r="W171" s="12"/>
      <c r="X171" s="12"/>
      <c r="Y171" s="12"/>
      <c r="Z171" s="12"/>
      <c r="AA171" s="12"/>
      <c r="AB171" s="12"/>
      <c r="AC171" s="12"/>
      <c r="AD171" s="12"/>
      <c r="AE171" s="12"/>
      <c r="AT171" s="3" t="s">
        <v>79</v>
      </c>
      <c r="AU171" s="3" t="s">
        <v>69</v>
      </c>
    </row>
    <row r="172" s="16" customFormat="true" ht="21.75" hidden="false" customHeight="true" outlineLevel="0" collapsed="false">
      <c r="A172" s="12"/>
      <c r="B172" s="62"/>
      <c r="C172" s="143" t="s">
        <v>174</v>
      </c>
      <c r="D172" s="143" t="s">
        <v>81</v>
      </c>
      <c r="E172" s="144" t="s">
        <v>386</v>
      </c>
      <c r="F172" s="145" t="s">
        <v>387</v>
      </c>
      <c r="G172" s="146" t="s">
        <v>357</v>
      </c>
      <c r="H172" s="147" t="n">
        <v>10</v>
      </c>
      <c r="I172" s="156"/>
      <c r="J172" s="148" t="n">
        <f aca="false">ROUND(I172*H172,2)</f>
        <v>0</v>
      </c>
      <c r="K172" s="145" t="s">
        <v>76</v>
      </c>
      <c r="L172" s="13"/>
      <c r="M172" s="149"/>
      <c r="N172" s="150" t="s">
        <v>29</v>
      </c>
      <c r="O172" s="132"/>
      <c r="P172" s="133" t="n">
        <f aca="false">O172*H172</f>
        <v>0</v>
      </c>
      <c r="Q172" s="133" t="n">
        <v>0</v>
      </c>
      <c r="R172" s="133" t="n">
        <f aca="false">Q172*H172</f>
        <v>0</v>
      </c>
      <c r="S172" s="133" t="n">
        <v>0</v>
      </c>
      <c r="T172" s="134" t="n">
        <f aca="false">S172*H172</f>
        <v>0</v>
      </c>
      <c r="U172" s="12"/>
      <c r="V172" s="12"/>
      <c r="W172" s="12"/>
      <c r="X172" s="12"/>
      <c r="Y172" s="12"/>
      <c r="Z172" s="12"/>
      <c r="AA172" s="12"/>
      <c r="AB172" s="12"/>
      <c r="AC172" s="12"/>
      <c r="AD172" s="12"/>
      <c r="AE172" s="12"/>
      <c r="AR172" s="135" t="s">
        <v>109</v>
      </c>
      <c r="AT172" s="135" t="s">
        <v>81</v>
      </c>
      <c r="AU172" s="135" t="s">
        <v>69</v>
      </c>
      <c r="AY172" s="3" t="s">
        <v>71</v>
      </c>
      <c r="BE172" s="136" t="n">
        <f aca="false">IF(N172="základní",J172,0)</f>
        <v>0</v>
      </c>
      <c r="BF172" s="136" t="n">
        <f aca="false">IF(N172="snížená",J172,0)</f>
        <v>0</v>
      </c>
      <c r="BG172" s="136" t="n">
        <f aca="false">IF(N172="zákl. přenesená",J172,0)</f>
        <v>0</v>
      </c>
      <c r="BH172" s="136" t="n">
        <f aca="false">IF(N172="sníž. přenesená",J172,0)</f>
        <v>0</v>
      </c>
      <c r="BI172" s="136" t="n">
        <f aca="false">IF(N172="nulová",J172,0)</f>
        <v>0</v>
      </c>
      <c r="BJ172" s="3" t="s">
        <v>69</v>
      </c>
      <c r="BK172" s="136" t="n">
        <f aca="false">ROUND(I172*H172,2)</f>
        <v>0</v>
      </c>
      <c r="BL172" s="3" t="s">
        <v>109</v>
      </c>
      <c r="BM172" s="135" t="s">
        <v>177</v>
      </c>
    </row>
    <row r="173" s="16" customFormat="true" ht="17.9" hidden="false" customHeight="false" outlineLevel="0" collapsed="false">
      <c r="A173" s="12"/>
      <c r="B173" s="62"/>
      <c r="C173" s="64"/>
      <c r="D173" s="137" t="s">
        <v>79</v>
      </c>
      <c r="E173" s="64"/>
      <c r="F173" s="138" t="s">
        <v>387</v>
      </c>
      <c r="G173" s="64"/>
      <c r="H173" s="64"/>
      <c r="I173" s="14"/>
      <c r="J173" s="64"/>
      <c r="K173" s="64"/>
      <c r="L173" s="13"/>
      <c r="M173" s="140"/>
      <c r="N173" s="141"/>
      <c r="O173" s="132"/>
      <c r="P173" s="132"/>
      <c r="Q173" s="132"/>
      <c r="R173" s="132"/>
      <c r="S173" s="132"/>
      <c r="T173" s="142"/>
      <c r="U173" s="12"/>
      <c r="V173" s="12"/>
      <c r="W173" s="12"/>
      <c r="X173" s="12"/>
      <c r="Y173" s="12"/>
      <c r="Z173" s="12"/>
      <c r="AA173" s="12"/>
      <c r="AB173" s="12"/>
      <c r="AC173" s="12"/>
      <c r="AD173" s="12"/>
      <c r="AE173" s="12"/>
      <c r="AT173" s="3" t="s">
        <v>79</v>
      </c>
      <c r="AU173" s="3" t="s">
        <v>69</v>
      </c>
    </row>
    <row r="174" s="16" customFormat="true" ht="21.75" hidden="false" customHeight="true" outlineLevel="0" collapsed="false">
      <c r="A174" s="12"/>
      <c r="B174" s="62"/>
      <c r="C174" s="143" t="s">
        <v>131</v>
      </c>
      <c r="D174" s="143" t="s">
        <v>81</v>
      </c>
      <c r="E174" s="144" t="s">
        <v>388</v>
      </c>
      <c r="F174" s="145" t="s">
        <v>389</v>
      </c>
      <c r="G174" s="146" t="s">
        <v>357</v>
      </c>
      <c r="H174" s="147" t="n">
        <v>2</v>
      </c>
      <c r="I174" s="156"/>
      <c r="J174" s="148" t="n">
        <f aca="false">ROUND(I174*H174,2)</f>
        <v>0</v>
      </c>
      <c r="K174" s="145" t="s">
        <v>76</v>
      </c>
      <c r="L174" s="13"/>
      <c r="M174" s="149"/>
      <c r="N174" s="150" t="s">
        <v>29</v>
      </c>
      <c r="O174" s="132"/>
      <c r="P174" s="133" t="n">
        <f aca="false">O174*H174</f>
        <v>0</v>
      </c>
      <c r="Q174" s="133" t="n">
        <v>0</v>
      </c>
      <c r="R174" s="133" t="n">
        <f aca="false">Q174*H174</f>
        <v>0</v>
      </c>
      <c r="S174" s="133" t="n">
        <v>0</v>
      </c>
      <c r="T174" s="134" t="n">
        <f aca="false">S174*H174</f>
        <v>0</v>
      </c>
      <c r="U174" s="12"/>
      <c r="V174" s="12"/>
      <c r="W174" s="12"/>
      <c r="X174" s="12"/>
      <c r="Y174" s="12"/>
      <c r="Z174" s="12"/>
      <c r="AA174" s="12"/>
      <c r="AB174" s="12"/>
      <c r="AC174" s="12"/>
      <c r="AD174" s="12"/>
      <c r="AE174" s="12"/>
      <c r="AR174" s="135" t="s">
        <v>109</v>
      </c>
      <c r="AT174" s="135" t="s">
        <v>81</v>
      </c>
      <c r="AU174" s="135" t="s">
        <v>69</v>
      </c>
      <c r="AY174" s="3" t="s">
        <v>71</v>
      </c>
      <c r="BE174" s="136" t="n">
        <f aca="false">IF(N174="základní",J174,0)</f>
        <v>0</v>
      </c>
      <c r="BF174" s="136" t="n">
        <f aca="false">IF(N174="snížená",J174,0)</f>
        <v>0</v>
      </c>
      <c r="BG174" s="136" t="n">
        <f aca="false">IF(N174="zákl. přenesená",J174,0)</f>
        <v>0</v>
      </c>
      <c r="BH174" s="136" t="n">
        <f aca="false">IF(N174="sníž. přenesená",J174,0)</f>
        <v>0</v>
      </c>
      <c r="BI174" s="136" t="n">
        <f aca="false">IF(N174="nulová",J174,0)</f>
        <v>0</v>
      </c>
      <c r="BJ174" s="3" t="s">
        <v>69</v>
      </c>
      <c r="BK174" s="136" t="n">
        <f aca="false">ROUND(I174*H174,2)</f>
        <v>0</v>
      </c>
      <c r="BL174" s="3" t="s">
        <v>109</v>
      </c>
      <c r="BM174" s="135" t="s">
        <v>180</v>
      </c>
    </row>
    <row r="175" s="16" customFormat="true" ht="12.8" hidden="false" customHeight="false" outlineLevel="0" collapsed="false">
      <c r="A175" s="12"/>
      <c r="B175" s="62"/>
      <c r="C175" s="64"/>
      <c r="D175" s="137" t="s">
        <v>79</v>
      </c>
      <c r="E175" s="64"/>
      <c r="F175" s="138" t="s">
        <v>389</v>
      </c>
      <c r="G175" s="64"/>
      <c r="H175" s="64"/>
      <c r="I175" s="14"/>
      <c r="J175" s="64"/>
      <c r="K175" s="64"/>
      <c r="L175" s="13"/>
      <c r="M175" s="140"/>
      <c r="N175" s="141"/>
      <c r="O175" s="132"/>
      <c r="P175" s="132"/>
      <c r="Q175" s="132"/>
      <c r="R175" s="132"/>
      <c r="S175" s="132"/>
      <c r="T175" s="142"/>
      <c r="U175" s="12"/>
      <c r="V175" s="12"/>
      <c r="W175" s="12"/>
      <c r="X175" s="12"/>
      <c r="Y175" s="12"/>
      <c r="Z175" s="12"/>
      <c r="AA175" s="12"/>
      <c r="AB175" s="12"/>
      <c r="AC175" s="12"/>
      <c r="AD175" s="12"/>
      <c r="AE175" s="12"/>
      <c r="AT175" s="3" t="s">
        <v>79</v>
      </c>
      <c r="AU175" s="3" t="s">
        <v>69</v>
      </c>
    </row>
    <row r="176" s="16" customFormat="true" ht="16.5" hidden="false" customHeight="true" outlineLevel="0" collapsed="false">
      <c r="A176" s="12"/>
      <c r="B176" s="62"/>
      <c r="C176" s="143" t="s">
        <v>181</v>
      </c>
      <c r="D176" s="143" t="s">
        <v>81</v>
      </c>
      <c r="E176" s="144" t="s">
        <v>390</v>
      </c>
      <c r="F176" s="145" t="s">
        <v>391</v>
      </c>
      <c r="G176" s="146" t="s">
        <v>357</v>
      </c>
      <c r="H176" s="147" t="n">
        <v>16</v>
      </c>
      <c r="I176" s="156"/>
      <c r="J176" s="148" t="n">
        <f aca="false">ROUND(I176*H176,2)</f>
        <v>0</v>
      </c>
      <c r="K176" s="145" t="s">
        <v>76</v>
      </c>
      <c r="L176" s="13"/>
      <c r="M176" s="149"/>
      <c r="N176" s="150" t="s">
        <v>29</v>
      </c>
      <c r="O176" s="132"/>
      <c r="P176" s="133" t="n">
        <f aca="false">O176*H176</f>
        <v>0</v>
      </c>
      <c r="Q176" s="133" t="n">
        <v>0</v>
      </c>
      <c r="R176" s="133" t="n">
        <f aca="false">Q176*H176</f>
        <v>0</v>
      </c>
      <c r="S176" s="133" t="n">
        <v>0</v>
      </c>
      <c r="T176" s="134" t="n">
        <f aca="false">S176*H176</f>
        <v>0</v>
      </c>
      <c r="U176" s="12"/>
      <c r="V176" s="12"/>
      <c r="W176" s="12"/>
      <c r="X176" s="12"/>
      <c r="Y176" s="12"/>
      <c r="Z176" s="12"/>
      <c r="AA176" s="12"/>
      <c r="AB176" s="12"/>
      <c r="AC176" s="12"/>
      <c r="AD176" s="12"/>
      <c r="AE176" s="12"/>
      <c r="AR176" s="135" t="s">
        <v>109</v>
      </c>
      <c r="AT176" s="135" t="s">
        <v>81</v>
      </c>
      <c r="AU176" s="135" t="s">
        <v>69</v>
      </c>
      <c r="AY176" s="3" t="s">
        <v>71</v>
      </c>
      <c r="BE176" s="136" t="n">
        <f aca="false">IF(N176="základní",J176,0)</f>
        <v>0</v>
      </c>
      <c r="BF176" s="136" t="n">
        <f aca="false">IF(N176="snížená",J176,0)</f>
        <v>0</v>
      </c>
      <c r="BG176" s="136" t="n">
        <f aca="false">IF(N176="zákl. přenesená",J176,0)</f>
        <v>0</v>
      </c>
      <c r="BH176" s="136" t="n">
        <f aca="false">IF(N176="sníž. přenesená",J176,0)</f>
        <v>0</v>
      </c>
      <c r="BI176" s="136" t="n">
        <f aca="false">IF(N176="nulová",J176,0)</f>
        <v>0</v>
      </c>
      <c r="BJ176" s="3" t="s">
        <v>69</v>
      </c>
      <c r="BK176" s="136" t="n">
        <f aca="false">ROUND(I176*H176,2)</f>
        <v>0</v>
      </c>
      <c r="BL176" s="3" t="s">
        <v>109</v>
      </c>
      <c r="BM176" s="135" t="s">
        <v>184</v>
      </c>
    </row>
    <row r="177" s="16" customFormat="true" ht="12.8" hidden="false" customHeight="false" outlineLevel="0" collapsed="false">
      <c r="A177" s="12"/>
      <c r="B177" s="62"/>
      <c r="C177" s="64"/>
      <c r="D177" s="137" t="s">
        <v>79</v>
      </c>
      <c r="E177" s="64"/>
      <c r="F177" s="138" t="s">
        <v>391</v>
      </c>
      <c r="G177" s="64"/>
      <c r="H177" s="64"/>
      <c r="I177" s="14"/>
      <c r="J177" s="64"/>
      <c r="K177" s="64"/>
      <c r="L177" s="13"/>
      <c r="M177" s="140"/>
      <c r="N177" s="141"/>
      <c r="O177" s="132"/>
      <c r="P177" s="132"/>
      <c r="Q177" s="132"/>
      <c r="R177" s="132"/>
      <c r="S177" s="132"/>
      <c r="T177" s="142"/>
      <c r="U177" s="12"/>
      <c r="V177" s="12"/>
      <c r="W177" s="12"/>
      <c r="X177" s="12"/>
      <c r="Y177" s="12"/>
      <c r="Z177" s="12"/>
      <c r="AA177" s="12"/>
      <c r="AB177" s="12"/>
      <c r="AC177" s="12"/>
      <c r="AD177" s="12"/>
      <c r="AE177" s="12"/>
      <c r="AT177" s="3" t="s">
        <v>79</v>
      </c>
      <c r="AU177" s="3" t="s">
        <v>69</v>
      </c>
    </row>
    <row r="178" s="16" customFormat="true" ht="16.5" hidden="false" customHeight="true" outlineLevel="0" collapsed="false">
      <c r="A178" s="12"/>
      <c r="B178" s="62"/>
      <c r="C178" s="143" t="s">
        <v>135</v>
      </c>
      <c r="D178" s="143" t="s">
        <v>81</v>
      </c>
      <c r="E178" s="144" t="s">
        <v>392</v>
      </c>
      <c r="F178" s="145" t="s">
        <v>393</v>
      </c>
      <c r="G178" s="146" t="s">
        <v>332</v>
      </c>
      <c r="H178" s="147" t="n">
        <v>2.6</v>
      </c>
      <c r="I178" s="156"/>
      <c r="J178" s="148" t="n">
        <f aca="false">ROUND(I178*H178,2)</f>
        <v>0</v>
      </c>
      <c r="K178" s="145" t="s">
        <v>333</v>
      </c>
      <c r="L178" s="13"/>
      <c r="M178" s="149"/>
      <c r="N178" s="150" t="s">
        <v>29</v>
      </c>
      <c r="O178" s="132"/>
      <c r="P178" s="133" t="n">
        <f aca="false">O178*H178</f>
        <v>0</v>
      </c>
      <c r="Q178" s="133" t="n">
        <v>0</v>
      </c>
      <c r="R178" s="133" t="n">
        <f aca="false">Q178*H178</f>
        <v>0</v>
      </c>
      <c r="S178" s="133" t="n">
        <v>0</v>
      </c>
      <c r="T178" s="134" t="n">
        <f aca="false">S178*H178</f>
        <v>0</v>
      </c>
      <c r="U178" s="12"/>
      <c r="V178" s="12"/>
      <c r="W178" s="12"/>
      <c r="X178" s="12"/>
      <c r="Y178" s="12"/>
      <c r="Z178" s="12"/>
      <c r="AA178" s="12"/>
      <c r="AB178" s="12"/>
      <c r="AC178" s="12"/>
      <c r="AD178" s="12"/>
      <c r="AE178" s="12"/>
      <c r="AR178" s="135" t="s">
        <v>109</v>
      </c>
      <c r="AT178" s="135" t="s">
        <v>81</v>
      </c>
      <c r="AU178" s="135" t="s">
        <v>69</v>
      </c>
      <c r="AY178" s="3" t="s">
        <v>71</v>
      </c>
      <c r="BE178" s="136" t="n">
        <f aca="false">IF(N178="základní",J178,0)</f>
        <v>0</v>
      </c>
      <c r="BF178" s="136" t="n">
        <f aca="false">IF(N178="snížená",J178,0)</f>
        <v>0</v>
      </c>
      <c r="BG178" s="136" t="n">
        <f aca="false">IF(N178="zákl. přenesená",J178,0)</f>
        <v>0</v>
      </c>
      <c r="BH178" s="136" t="n">
        <f aca="false">IF(N178="sníž. přenesená",J178,0)</f>
        <v>0</v>
      </c>
      <c r="BI178" s="136" t="n">
        <f aca="false">IF(N178="nulová",J178,0)</f>
        <v>0</v>
      </c>
      <c r="BJ178" s="3" t="s">
        <v>69</v>
      </c>
      <c r="BK178" s="136" t="n">
        <f aca="false">ROUND(I178*H178,2)</f>
        <v>0</v>
      </c>
      <c r="BL178" s="3" t="s">
        <v>109</v>
      </c>
      <c r="BM178" s="135" t="s">
        <v>187</v>
      </c>
    </row>
    <row r="179" s="16" customFormat="true" ht="12.8" hidden="false" customHeight="false" outlineLevel="0" collapsed="false">
      <c r="A179" s="12"/>
      <c r="B179" s="62"/>
      <c r="C179" s="64"/>
      <c r="D179" s="137" t="s">
        <v>79</v>
      </c>
      <c r="E179" s="64"/>
      <c r="F179" s="138" t="s">
        <v>393</v>
      </c>
      <c r="G179" s="64"/>
      <c r="H179" s="64"/>
      <c r="I179" s="14"/>
      <c r="J179" s="64"/>
      <c r="K179" s="64"/>
      <c r="L179" s="13"/>
      <c r="M179" s="140"/>
      <c r="N179" s="141"/>
      <c r="O179" s="132"/>
      <c r="P179" s="132"/>
      <c r="Q179" s="132"/>
      <c r="R179" s="132"/>
      <c r="S179" s="132"/>
      <c r="T179" s="142"/>
      <c r="U179" s="12"/>
      <c r="V179" s="12"/>
      <c r="W179" s="12"/>
      <c r="X179" s="12"/>
      <c r="Y179" s="12"/>
      <c r="Z179" s="12"/>
      <c r="AA179" s="12"/>
      <c r="AB179" s="12"/>
      <c r="AC179" s="12"/>
      <c r="AD179" s="12"/>
      <c r="AE179" s="12"/>
      <c r="AT179" s="3" t="s">
        <v>79</v>
      </c>
      <c r="AU179" s="3" t="s">
        <v>69</v>
      </c>
    </row>
    <row r="180" s="16" customFormat="true" ht="16.5" hidden="false" customHeight="true" outlineLevel="0" collapsed="false">
      <c r="A180" s="12"/>
      <c r="B180" s="62"/>
      <c r="C180" s="143" t="s">
        <v>188</v>
      </c>
      <c r="D180" s="143" t="s">
        <v>81</v>
      </c>
      <c r="E180" s="144" t="s">
        <v>394</v>
      </c>
      <c r="F180" s="145" t="s">
        <v>395</v>
      </c>
      <c r="G180" s="146" t="s">
        <v>332</v>
      </c>
      <c r="H180" s="147" t="n">
        <v>344</v>
      </c>
      <c r="I180" s="156"/>
      <c r="J180" s="148" t="n">
        <f aca="false">ROUND(I180*H180,2)</f>
        <v>0</v>
      </c>
      <c r="K180" s="145" t="s">
        <v>333</v>
      </c>
      <c r="L180" s="13"/>
      <c r="M180" s="149"/>
      <c r="N180" s="150" t="s">
        <v>29</v>
      </c>
      <c r="O180" s="132"/>
      <c r="P180" s="133" t="n">
        <f aca="false">O180*H180</f>
        <v>0</v>
      </c>
      <c r="Q180" s="133" t="n">
        <v>0</v>
      </c>
      <c r="R180" s="133" t="n">
        <f aca="false">Q180*H180</f>
        <v>0</v>
      </c>
      <c r="S180" s="133" t="n">
        <v>0</v>
      </c>
      <c r="T180" s="134" t="n">
        <f aca="false">S180*H180</f>
        <v>0</v>
      </c>
      <c r="U180" s="12"/>
      <c r="V180" s="12"/>
      <c r="W180" s="12"/>
      <c r="X180" s="12"/>
      <c r="Y180" s="12"/>
      <c r="Z180" s="12"/>
      <c r="AA180" s="12"/>
      <c r="AB180" s="12"/>
      <c r="AC180" s="12"/>
      <c r="AD180" s="12"/>
      <c r="AE180" s="12"/>
      <c r="AR180" s="135" t="s">
        <v>109</v>
      </c>
      <c r="AT180" s="135" t="s">
        <v>81</v>
      </c>
      <c r="AU180" s="135" t="s">
        <v>69</v>
      </c>
      <c r="AY180" s="3" t="s">
        <v>71</v>
      </c>
      <c r="BE180" s="136" t="n">
        <f aca="false">IF(N180="základní",J180,0)</f>
        <v>0</v>
      </c>
      <c r="BF180" s="136" t="n">
        <f aca="false">IF(N180="snížená",J180,0)</f>
        <v>0</v>
      </c>
      <c r="BG180" s="136" t="n">
        <f aca="false">IF(N180="zákl. přenesená",J180,0)</f>
        <v>0</v>
      </c>
      <c r="BH180" s="136" t="n">
        <f aca="false">IF(N180="sníž. přenesená",J180,0)</f>
        <v>0</v>
      </c>
      <c r="BI180" s="136" t="n">
        <f aca="false">IF(N180="nulová",J180,0)</f>
        <v>0</v>
      </c>
      <c r="BJ180" s="3" t="s">
        <v>69</v>
      </c>
      <c r="BK180" s="136" t="n">
        <f aca="false">ROUND(I180*H180,2)</f>
        <v>0</v>
      </c>
      <c r="BL180" s="3" t="s">
        <v>109</v>
      </c>
      <c r="BM180" s="135" t="s">
        <v>191</v>
      </c>
    </row>
    <row r="181" s="16" customFormat="true" ht="12.8" hidden="false" customHeight="false" outlineLevel="0" collapsed="false">
      <c r="A181" s="12"/>
      <c r="B181" s="62"/>
      <c r="C181" s="64"/>
      <c r="D181" s="137" t="s">
        <v>79</v>
      </c>
      <c r="E181" s="64"/>
      <c r="F181" s="138" t="s">
        <v>395</v>
      </c>
      <c r="G181" s="64"/>
      <c r="H181" s="64"/>
      <c r="I181" s="14"/>
      <c r="J181" s="64"/>
      <c r="K181" s="64"/>
      <c r="L181" s="13"/>
      <c r="M181" s="140"/>
      <c r="N181" s="141"/>
      <c r="O181" s="132"/>
      <c r="P181" s="132"/>
      <c r="Q181" s="132"/>
      <c r="R181" s="132"/>
      <c r="S181" s="132"/>
      <c r="T181" s="142"/>
      <c r="U181" s="12"/>
      <c r="V181" s="12"/>
      <c r="W181" s="12"/>
      <c r="X181" s="12"/>
      <c r="Y181" s="12"/>
      <c r="Z181" s="12"/>
      <c r="AA181" s="12"/>
      <c r="AB181" s="12"/>
      <c r="AC181" s="12"/>
      <c r="AD181" s="12"/>
      <c r="AE181" s="12"/>
      <c r="AT181" s="3" t="s">
        <v>79</v>
      </c>
      <c r="AU181" s="3" t="s">
        <v>69</v>
      </c>
    </row>
    <row r="182" s="16" customFormat="true" ht="16.5" hidden="false" customHeight="true" outlineLevel="0" collapsed="false">
      <c r="A182" s="12"/>
      <c r="B182" s="62"/>
      <c r="C182" s="143" t="s">
        <v>137</v>
      </c>
      <c r="D182" s="143" t="s">
        <v>81</v>
      </c>
      <c r="E182" s="144" t="s">
        <v>396</v>
      </c>
      <c r="F182" s="145" t="s">
        <v>397</v>
      </c>
      <c r="G182" s="146" t="s">
        <v>332</v>
      </c>
      <c r="H182" s="147" t="n">
        <v>131</v>
      </c>
      <c r="I182" s="156"/>
      <c r="J182" s="148" t="n">
        <f aca="false">ROUND(I182*H182,2)</f>
        <v>0</v>
      </c>
      <c r="K182" s="145" t="s">
        <v>333</v>
      </c>
      <c r="L182" s="13"/>
      <c r="M182" s="149"/>
      <c r="N182" s="150" t="s">
        <v>29</v>
      </c>
      <c r="O182" s="132"/>
      <c r="P182" s="133" t="n">
        <f aca="false">O182*H182</f>
        <v>0</v>
      </c>
      <c r="Q182" s="133" t="n">
        <v>0</v>
      </c>
      <c r="R182" s="133" t="n">
        <f aca="false">Q182*H182</f>
        <v>0</v>
      </c>
      <c r="S182" s="133" t="n">
        <v>0</v>
      </c>
      <c r="T182" s="134" t="n">
        <f aca="false">S182*H182</f>
        <v>0</v>
      </c>
      <c r="U182" s="12"/>
      <c r="V182" s="12"/>
      <c r="W182" s="12"/>
      <c r="X182" s="12"/>
      <c r="Y182" s="12"/>
      <c r="Z182" s="12"/>
      <c r="AA182" s="12"/>
      <c r="AB182" s="12"/>
      <c r="AC182" s="12"/>
      <c r="AD182" s="12"/>
      <c r="AE182" s="12"/>
      <c r="AR182" s="135" t="s">
        <v>109</v>
      </c>
      <c r="AT182" s="135" t="s">
        <v>81</v>
      </c>
      <c r="AU182" s="135" t="s">
        <v>69</v>
      </c>
      <c r="AY182" s="3" t="s">
        <v>71</v>
      </c>
      <c r="BE182" s="136" t="n">
        <f aca="false">IF(N182="základní",J182,0)</f>
        <v>0</v>
      </c>
      <c r="BF182" s="136" t="n">
        <f aca="false">IF(N182="snížená",J182,0)</f>
        <v>0</v>
      </c>
      <c r="BG182" s="136" t="n">
        <f aca="false">IF(N182="zákl. přenesená",J182,0)</f>
        <v>0</v>
      </c>
      <c r="BH182" s="136" t="n">
        <f aca="false">IF(N182="sníž. přenesená",J182,0)</f>
        <v>0</v>
      </c>
      <c r="BI182" s="136" t="n">
        <f aca="false">IF(N182="nulová",J182,0)</f>
        <v>0</v>
      </c>
      <c r="BJ182" s="3" t="s">
        <v>69</v>
      </c>
      <c r="BK182" s="136" t="n">
        <f aca="false">ROUND(I182*H182,2)</f>
        <v>0</v>
      </c>
      <c r="BL182" s="3" t="s">
        <v>109</v>
      </c>
      <c r="BM182" s="135" t="s">
        <v>194</v>
      </c>
    </row>
    <row r="183" s="16" customFormat="true" ht="12.8" hidden="false" customHeight="false" outlineLevel="0" collapsed="false">
      <c r="A183" s="12"/>
      <c r="B183" s="62"/>
      <c r="C183" s="64"/>
      <c r="D183" s="137" t="s">
        <v>79</v>
      </c>
      <c r="E183" s="64"/>
      <c r="F183" s="138" t="s">
        <v>397</v>
      </c>
      <c r="G183" s="64"/>
      <c r="H183" s="64"/>
      <c r="I183" s="14"/>
      <c r="J183" s="64"/>
      <c r="K183" s="64"/>
      <c r="L183" s="13"/>
      <c r="M183" s="140"/>
      <c r="N183" s="141"/>
      <c r="O183" s="132"/>
      <c r="P183" s="132"/>
      <c r="Q183" s="132"/>
      <c r="R183" s="132"/>
      <c r="S183" s="132"/>
      <c r="T183" s="142"/>
      <c r="U183" s="12"/>
      <c r="V183" s="12"/>
      <c r="W183" s="12"/>
      <c r="X183" s="12"/>
      <c r="Y183" s="12"/>
      <c r="Z183" s="12"/>
      <c r="AA183" s="12"/>
      <c r="AB183" s="12"/>
      <c r="AC183" s="12"/>
      <c r="AD183" s="12"/>
      <c r="AE183" s="12"/>
      <c r="AT183" s="3" t="s">
        <v>79</v>
      </c>
      <c r="AU183" s="3" t="s">
        <v>69</v>
      </c>
    </row>
    <row r="184" s="16" customFormat="true" ht="16.5" hidden="false" customHeight="true" outlineLevel="0" collapsed="false">
      <c r="A184" s="12"/>
      <c r="B184" s="62"/>
      <c r="C184" s="143" t="s">
        <v>195</v>
      </c>
      <c r="D184" s="143" t="s">
        <v>81</v>
      </c>
      <c r="E184" s="144" t="s">
        <v>398</v>
      </c>
      <c r="F184" s="145" t="s">
        <v>399</v>
      </c>
      <c r="G184" s="146" t="s">
        <v>332</v>
      </c>
      <c r="H184" s="147" t="n">
        <v>142</v>
      </c>
      <c r="I184" s="156"/>
      <c r="J184" s="148" t="n">
        <f aca="false">ROUND(I184*H184,2)</f>
        <v>0</v>
      </c>
      <c r="K184" s="145" t="s">
        <v>333</v>
      </c>
      <c r="L184" s="13"/>
      <c r="M184" s="149"/>
      <c r="N184" s="150" t="s">
        <v>29</v>
      </c>
      <c r="O184" s="132"/>
      <c r="P184" s="133" t="n">
        <f aca="false">O184*H184</f>
        <v>0</v>
      </c>
      <c r="Q184" s="133" t="n">
        <v>0</v>
      </c>
      <c r="R184" s="133" t="n">
        <f aca="false">Q184*H184</f>
        <v>0</v>
      </c>
      <c r="S184" s="133" t="n">
        <v>0</v>
      </c>
      <c r="T184" s="134" t="n">
        <f aca="false">S184*H184</f>
        <v>0</v>
      </c>
      <c r="U184" s="12"/>
      <c r="V184" s="12"/>
      <c r="W184" s="12"/>
      <c r="X184" s="12"/>
      <c r="Y184" s="12"/>
      <c r="Z184" s="12"/>
      <c r="AA184" s="12"/>
      <c r="AB184" s="12"/>
      <c r="AC184" s="12"/>
      <c r="AD184" s="12"/>
      <c r="AE184" s="12"/>
      <c r="AR184" s="135" t="s">
        <v>109</v>
      </c>
      <c r="AT184" s="135" t="s">
        <v>81</v>
      </c>
      <c r="AU184" s="135" t="s">
        <v>69</v>
      </c>
      <c r="AY184" s="3" t="s">
        <v>71</v>
      </c>
      <c r="BE184" s="136" t="n">
        <f aca="false">IF(N184="základní",J184,0)</f>
        <v>0</v>
      </c>
      <c r="BF184" s="136" t="n">
        <f aca="false">IF(N184="snížená",J184,0)</f>
        <v>0</v>
      </c>
      <c r="BG184" s="136" t="n">
        <f aca="false">IF(N184="zákl. přenesená",J184,0)</f>
        <v>0</v>
      </c>
      <c r="BH184" s="136" t="n">
        <f aca="false">IF(N184="sníž. přenesená",J184,0)</f>
        <v>0</v>
      </c>
      <c r="BI184" s="136" t="n">
        <f aca="false">IF(N184="nulová",J184,0)</f>
        <v>0</v>
      </c>
      <c r="BJ184" s="3" t="s">
        <v>69</v>
      </c>
      <c r="BK184" s="136" t="n">
        <f aca="false">ROUND(I184*H184,2)</f>
        <v>0</v>
      </c>
      <c r="BL184" s="3" t="s">
        <v>109</v>
      </c>
      <c r="BM184" s="135" t="s">
        <v>198</v>
      </c>
    </row>
    <row r="185" s="16" customFormat="true" ht="12.8" hidden="false" customHeight="false" outlineLevel="0" collapsed="false">
      <c r="A185" s="12"/>
      <c r="B185" s="62"/>
      <c r="C185" s="64"/>
      <c r="D185" s="137" t="s">
        <v>79</v>
      </c>
      <c r="E185" s="64"/>
      <c r="F185" s="138" t="s">
        <v>399</v>
      </c>
      <c r="G185" s="64"/>
      <c r="H185" s="64"/>
      <c r="I185" s="14"/>
      <c r="J185" s="64"/>
      <c r="K185" s="64"/>
      <c r="L185" s="13"/>
      <c r="M185" s="140"/>
      <c r="N185" s="141"/>
      <c r="O185" s="132"/>
      <c r="P185" s="132"/>
      <c r="Q185" s="132"/>
      <c r="R185" s="132"/>
      <c r="S185" s="132"/>
      <c r="T185" s="142"/>
      <c r="U185" s="12"/>
      <c r="V185" s="12"/>
      <c r="W185" s="12"/>
      <c r="X185" s="12"/>
      <c r="Y185" s="12"/>
      <c r="Z185" s="12"/>
      <c r="AA185" s="12"/>
      <c r="AB185" s="12"/>
      <c r="AC185" s="12"/>
      <c r="AD185" s="12"/>
      <c r="AE185" s="12"/>
      <c r="AT185" s="3" t="s">
        <v>79</v>
      </c>
      <c r="AU185" s="3" t="s">
        <v>69</v>
      </c>
    </row>
    <row r="186" s="16" customFormat="true" ht="16.5" hidden="false" customHeight="true" outlineLevel="0" collapsed="false">
      <c r="A186" s="12"/>
      <c r="B186" s="62"/>
      <c r="C186" s="143" t="s">
        <v>141</v>
      </c>
      <c r="D186" s="143" t="s">
        <v>81</v>
      </c>
      <c r="E186" s="144" t="s">
        <v>400</v>
      </c>
      <c r="F186" s="145" t="s">
        <v>401</v>
      </c>
      <c r="G186" s="146" t="s">
        <v>332</v>
      </c>
      <c r="H186" s="147" t="n">
        <v>36</v>
      </c>
      <c r="I186" s="156"/>
      <c r="J186" s="148" t="n">
        <f aca="false">ROUND(I186*H186,2)</f>
        <v>0</v>
      </c>
      <c r="K186" s="145" t="s">
        <v>333</v>
      </c>
      <c r="L186" s="13"/>
      <c r="M186" s="149"/>
      <c r="N186" s="150" t="s">
        <v>29</v>
      </c>
      <c r="O186" s="132"/>
      <c r="P186" s="133" t="n">
        <f aca="false">O186*H186</f>
        <v>0</v>
      </c>
      <c r="Q186" s="133" t="n">
        <v>0</v>
      </c>
      <c r="R186" s="133" t="n">
        <f aca="false">Q186*H186</f>
        <v>0</v>
      </c>
      <c r="S186" s="133" t="n">
        <v>0</v>
      </c>
      <c r="T186" s="134" t="n">
        <f aca="false">S186*H186</f>
        <v>0</v>
      </c>
      <c r="U186" s="12"/>
      <c r="V186" s="12"/>
      <c r="W186" s="12"/>
      <c r="X186" s="12"/>
      <c r="Y186" s="12"/>
      <c r="Z186" s="12"/>
      <c r="AA186" s="12"/>
      <c r="AB186" s="12"/>
      <c r="AC186" s="12"/>
      <c r="AD186" s="12"/>
      <c r="AE186" s="12"/>
      <c r="AR186" s="135" t="s">
        <v>109</v>
      </c>
      <c r="AT186" s="135" t="s">
        <v>81</v>
      </c>
      <c r="AU186" s="135" t="s">
        <v>69</v>
      </c>
      <c r="AY186" s="3" t="s">
        <v>71</v>
      </c>
      <c r="BE186" s="136" t="n">
        <f aca="false">IF(N186="základní",J186,0)</f>
        <v>0</v>
      </c>
      <c r="BF186" s="136" t="n">
        <f aca="false">IF(N186="snížená",J186,0)</f>
        <v>0</v>
      </c>
      <c r="BG186" s="136" t="n">
        <f aca="false">IF(N186="zákl. přenesená",J186,0)</f>
        <v>0</v>
      </c>
      <c r="BH186" s="136" t="n">
        <f aca="false">IF(N186="sníž. přenesená",J186,0)</f>
        <v>0</v>
      </c>
      <c r="BI186" s="136" t="n">
        <f aca="false">IF(N186="nulová",J186,0)</f>
        <v>0</v>
      </c>
      <c r="BJ186" s="3" t="s">
        <v>69</v>
      </c>
      <c r="BK186" s="136" t="n">
        <f aca="false">ROUND(I186*H186,2)</f>
        <v>0</v>
      </c>
      <c r="BL186" s="3" t="s">
        <v>109</v>
      </c>
      <c r="BM186" s="135" t="s">
        <v>200</v>
      </c>
    </row>
    <row r="187" s="16" customFormat="true" ht="12.8" hidden="false" customHeight="false" outlineLevel="0" collapsed="false">
      <c r="A187" s="12"/>
      <c r="B187" s="62"/>
      <c r="C187" s="64"/>
      <c r="D187" s="137" t="s">
        <v>79</v>
      </c>
      <c r="E187" s="64"/>
      <c r="F187" s="138" t="s">
        <v>401</v>
      </c>
      <c r="G187" s="64"/>
      <c r="H187" s="64"/>
      <c r="I187" s="14"/>
      <c r="J187" s="64"/>
      <c r="K187" s="64"/>
      <c r="L187" s="13"/>
      <c r="M187" s="140"/>
      <c r="N187" s="141"/>
      <c r="O187" s="132"/>
      <c r="P187" s="132"/>
      <c r="Q187" s="132"/>
      <c r="R187" s="132"/>
      <c r="S187" s="132"/>
      <c r="T187" s="142"/>
      <c r="U187" s="12"/>
      <c r="V187" s="12"/>
      <c r="W187" s="12"/>
      <c r="X187" s="12"/>
      <c r="Y187" s="12"/>
      <c r="Z187" s="12"/>
      <c r="AA187" s="12"/>
      <c r="AB187" s="12"/>
      <c r="AC187" s="12"/>
      <c r="AD187" s="12"/>
      <c r="AE187" s="12"/>
      <c r="AT187" s="3" t="s">
        <v>79</v>
      </c>
      <c r="AU187" s="3" t="s">
        <v>69</v>
      </c>
    </row>
    <row r="188" s="16" customFormat="true" ht="16.5" hidden="false" customHeight="true" outlineLevel="0" collapsed="false">
      <c r="A188" s="12"/>
      <c r="B188" s="62"/>
      <c r="C188" s="143" t="s">
        <v>201</v>
      </c>
      <c r="D188" s="143" t="s">
        <v>81</v>
      </c>
      <c r="E188" s="144" t="s">
        <v>402</v>
      </c>
      <c r="F188" s="145" t="s">
        <v>403</v>
      </c>
      <c r="G188" s="146" t="s">
        <v>332</v>
      </c>
      <c r="H188" s="147" t="n">
        <v>33</v>
      </c>
      <c r="I188" s="156"/>
      <c r="J188" s="148" t="n">
        <f aca="false">ROUND(I188*H188,2)</f>
        <v>0</v>
      </c>
      <c r="K188" s="145" t="s">
        <v>333</v>
      </c>
      <c r="L188" s="13"/>
      <c r="M188" s="149"/>
      <c r="N188" s="150" t="s">
        <v>29</v>
      </c>
      <c r="O188" s="132"/>
      <c r="P188" s="133" t="n">
        <f aca="false">O188*H188</f>
        <v>0</v>
      </c>
      <c r="Q188" s="133" t="n">
        <v>0</v>
      </c>
      <c r="R188" s="133" t="n">
        <f aca="false">Q188*H188</f>
        <v>0</v>
      </c>
      <c r="S188" s="133" t="n">
        <v>0</v>
      </c>
      <c r="T188" s="134" t="n">
        <f aca="false">S188*H188</f>
        <v>0</v>
      </c>
      <c r="U188" s="12"/>
      <c r="V188" s="12"/>
      <c r="W188" s="12"/>
      <c r="X188" s="12"/>
      <c r="Y188" s="12"/>
      <c r="Z188" s="12"/>
      <c r="AA188" s="12"/>
      <c r="AB188" s="12"/>
      <c r="AC188" s="12"/>
      <c r="AD188" s="12"/>
      <c r="AE188" s="12"/>
      <c r="AR188" s="135" t="s">
        <v>109</v>
      </c>
      <c r="AT188" s="135" t="s">
        <v>81</v>
      </c>
      <c r="AU188" s="135" t="s">
        <v>69</v>
      </c>
      <c r="AY188" s="3" t="s">
        <v>71</v>
      </c>
      <c r="BE188" s="136" t="n">
        <f aca="false">IF(N188="základní",J188,0)</f>
        <v>0</v>
      </c>
      <c r="BF188" s="136" t="n">
        <f aca="false">IF(N188="snížená",J188,0)</f>
        <v>0</v>
      </c>
      <c r="BG188" s="136" t="n">
        <f aca="false">IF(N188="zákl. přenesená",J188,0)</f>
        <v>0</v>
      </c>
      <c r="BH188" s="136" t="n">
        <f aca="false">IF(N188="sníž. přenesená",J188,0)</f>
        <v>0</v>
      </c>
      <c r="BI188" s="136" t="n">
        <f aca="false">IF(N188="nulová",J188,0)</f>
        <v>0</v>
      </c>
      <c r="BJ188" s="3" t="s">
        <v>69</v>
      </c>
      <c r="BK188" s="136" t="n">
        <f aca="false">ROUND(I188*H188,2)</f>
        <v>0</v>
      </c>
      <c r="BL188" s="3" t="s">
        <v>109</v>
      </c>
      <c r="BM188" s="135" t="s">
        <v>204</v>
      </c>
    </row>
    <row r="189" s="16" customFormat="true" ht="12.8" hidden="false" customHeight="false" outlineLevel="0" collapsed="false">
      <c r="A189" s="12"/>
      <c r="B189" s="62"/>
      <c r="C189" s="64"/>
      <c r="D189" s="137" t="s">
        <v>79</v>
      </c>
      <c r="E189" s="64"/>
      <c r="F189" s="138" t="s">
        <v>403</v>
      </c>
      <c r="G189" s="64"/>
      <c r="H189" s="64"/>
      <c r="I189" s="14"/>
      <c r="J189" s="64"/>
      <c r="K189" s="64"/>
      <c r="L189" s="13"/>
      <c r="M189" s="140"/>
      <c r="N189" s="141"/>
      <c r="O189" s="132"/>
      <c r="P189" s="132"/>
      <c r="Q189" s="132"/>
      <c r="R189" s="132"/>
      <c r="S189" s="132"/>
      <c r="T189" s="142"/>
      <c r="U189" s="12"/>
      <c r="V189" s="12"/>
      <c r="W189" s="12"/>
      <c r="X189" s="12"/>
      <c r="Y189" s="12"/>
      <c r="Z189" s="12"/>
      <c r="AA189" s="12"/>
      <c r="AB189" s="12"/>
      <c r="AC189" s="12"/>
      <c r="AD189" s="12"/>
      <c r="AE189" s="12"/>
      <c r="AT189" s="3" t="s">
        <v>79</v>
      </c>
      <c r="AU189" s="3" t="s">
        <v>69</v>
      </c>
    </row>
    <row r="190" s="16" customFormat="true" ht="21.75" hidden="false" customHeight="true" outlineLevel="0" collapsed="false">
      <c r="A190" s="12"/>
      <c r="B190" s="62"/>
      <c r="C190" s="143" t="s">
        <v>144</v>
      </c>
      <c r="D190" s="143" t="s">
        <v>81</v>
      </c>
      <c r="E190" s="144" t="s">
        <v>404</v>
      </c>
      <c r="F190" s="145" t="s">
        <v>405</v>
      </c>
      <c r="G190" s="146" t="s">
        <v>357</v>
      </c>
      <c r="H190" s="147" t="n">
        <v>22</v>
      </c>
      <c r="I190" s="156"/>
      <c r="J190" s="148" t="n">
        <f aca="false">ROUND(I190*H190,2)</f>
        <v>0</v>
      </c>
      <c r="K190" s="145" t="s">
        <v>333</v>
      </c>
      <c r="L190" s="13"/>
      <c r="M190" s="149"/>
      <c r="N190" s="150" t="s">
        <v>29</v>
      </c>
      <c r="O190" s="132"/>
      <c r="P190" s="133" t="n">
        <f aca="false">O190*H190</f>
        <v>0</v>
      </c>
      <c r="Q190" s="133" t="n">
        <v>0</v>
      </c>
      <c r="R190" s="133" t="n">
        <f aca="false">Q190*H190</f>
        <v>0</v>
      </c>
      <c r="S190" s="133" t="n">
        <v>0</v>
      </c>
      <c r="T190" s="134" t="n">
        <f aca="false">S190*H190</f>
        <v>0</v>
      </c>
      <c r="U190" s="12"/>
      <c r="V190" s="12"/>
      <c r="W190" s="12"/>
      <c r="X190" s="12"/>
      <c r="Y190" s="12"/>
      <c r="Z190" s="12"/>
      <c r="AA190" s="12"/>
      <c r="AB190" s="12"/>
      <c r="AC190" s="12"/>
      <c r="AD190" s="12"/>
      <c r="AE190" s="12"/>
      <c r="AR190" s="135" t="s">
        <v>109</v>
      </c>
      <c r="AT190" s="135" t="s">
        <v>81</v>
      </c>
      <c r="AU190" s="135" t="s">
        <v>69</v>
      </c>
      <c r="AY190" s="3" t="s">
        <v>71</v>
      </c>
      <c r="BE190" s="136" t="n">
        <f aca="false">IF(N190="základní",J190,0)</f>
        <v>0</v>
      </c>
      <c r="BF190" s="136" t="n">
        <f aca="false">IF(N190="snížená",J190,0)</f>
        <v>0</v>
      </c>
      <c r="BG190" s="136" t="n">
        <f aca="false">IF(N190="zákl. přenesená",J190,0)</f>
        <v>0</v>
      </c>
      <c r="BH190" s="136" t="n">
        <f aca="false">IF(N190="sníž. přenesená",J190,0)</f>
        <v>0</v>
      </c>
      <c r="BI190" s="136" t="n">
        <f aca="false">IF(N190="nulová",J190,0)</f>
        <v>0</v>
      </c>
      <c r="BJ190" s="3" t="s">
        <v>69</v>
      </c>
      <c r="BK190" s="136" t="n">
        <f aca="false">ROUND(I190*H190,2)</f>
        <v>0</v>
      </c>
      <c r="BL190" s="3" t="s">
        <v>109</v>
      </c>
      <c r="BM190" s="135" t="s">
        <v>207</v>
      </c>
    </row>
    <row r="191" s="16" customFormat="true" ht="12.8" hidden="false" customHeight="false" outlineLevel="0" collapsed="false">
      <c r="A191" s="12"/>
      <c r="B191" s="62"/>
      <c r="C191" s="64"/>
      <c r="D191" s="137" t="s">
        <v>79</v>
      </c>
      <c r="E191" s="64"/>
      <c r="F191" s="138" t="s">
        <v>405</v>
      </c>
      <c r="G191" s="64"/>
      <c r="H191" s="64"/>
      <c r="I191" s="14"/>
      <c r="J191" s="64"/>
      <c r="K191" s="64"/>
      <c r="L191" s="13"/>
      <c r="M191" s="140"/>
      <c r="N191" s="141"/>
      <c r="O191" s="132"/>
      <c r="P191" s="132"/>
      <c r="Q191" s="132"/>
      <c r="R191" s="132"/>
      <c r="S191" s="132"/>
      <c r="T191" s="142"/>
      <c r="U191" s="12"/>
      <c r="V191" s="12"/>
      <c r="W191" s="12"/>
      <c r="X191" s="12"/>
      <c r="Y191" s="12"/>
      <c r="Z191" s="12"/>
      <c r="AA191" s="12"/>
      <c r="AB191" s="12"/>
      <c r="AC191" s="12"/>
      <c r="AD191" s="12"/>
      <c r="AE191" s="12"/>
      <c r="AT191" s="3" t="s">
        <v>79</v>
      </c>
      <c r="AU191" s="3" t="s">
        <v>69</v>
      </c>
    </row>
    <row r="192" s="16" customFormat="true" ht="16.5" hidden="false" customHeight="true" outlineLevel="0" collapsed="false">
      <c r="A192" s="12"/>
      <c r="B192" s="62"/>
      <c r="C192" s="143" t="s">
        <v>208</v>
      </c>
      <c r="D192" s="143" t="s">
        <v>81</v>
      </c>
      <c r="E192" s="144" t="s">
        <v>406</v>
      </c>
      <c r="F192" s="145" t="s">
        <v>407</v>
      </c>
      <c r="G192" s="146" t="s">
        <v>340</v>
      </c>
      <c r="H192" s="147" t="n">
        <v>234</v>
      </c>
      <c r="I192" s="156"/>
      <c r="J192" s="148" t="n">
        <f aca="false">ROUND(I192*H192,2)</f>
        <v>0</v>
      </c>
      <c r="K192" s="145" t="s">
        <v>333</v>
      </c>
      <c r="L192" s="13"/>
      <c r="M192" s="149"/>
      <c r="N192" s="150" t="s">
        <v>29</v>
      </c>
      <c r="O192" s="132"/>
      <c r="P192" s="133" t="n">
        <f aca="false">O192*H192</f>
        <v>0</v>
      </c>
      <c r="Q192" s="133" t="n">
        <v>0</v>
      </c>
      <c r="R192" s="133" t="n">
        <f aca="false">Q192*H192</f>
        <v>0</v>
      </c>
      <c r="S192" s="133" t="n">
        <v>0</v>
      </c>
      <c r="T192" s="134" t="n">
        <f aca="false">S192*H192</f>
        <v>0</v>
      </c>
      <c r="U192" s="12"/>
      <c r="V192" s="12"/>
      <c r="W192" s="12"/>
      <c r="X192" s="12"/>
      <c r="Y192" s="12"/>
      <c r="Z192" s="12"/>
      <c r="AA192" s="12"/>
      <c r="AB192" s="12"/>
      <c r="AC192" s="12"/>
      <c r="AD192" s="12"/>
      <c r="AE192" s="12"/>
      <c r="AR192" s="135" t="s">
        <v>109</v>
      </c>
      <c r="AT192" s="135" t="s">
        <v>81</v>
      </c>
      <c r="AU192" s="135" t="s">
        <v>69</v>
      </c>
      <c r="AY192" s="3" t="s">
        <v>71</v>
      </c>
      <c r="BE192" s="136" t="n">
        <f aca="false">IF(N192="základní",J192,0)</f>
        <v>0</v>
      </c>
      <c r="BF192" s="136" t="n">
        <f aca="false">IF(N192="snížená",J192,0)</f>
        <v>0</v>
      </c>
      <c r="BG192" s="136" t="n">
        <f aca="false">IF(N192="zákl. přenesená",J192,0)</f>
        <v>0</v>
      </c>
      <c r="BH192" s="136" t="n">
        <f aca="false">IF(N192="sníž. přenesená",J192,0)</f>
        <v>0</v>
      </c>
      <c r="BI192" s="136" t="n">
        <f aca="false">IF(N192="nulová",J192,0)</f>
        <v>0</v>
      </c>
      <c r="BJ192" s="3" t="s">
        <v>69</v>
      </c>
      <c r="BK192" s="136" t="n">
        <f aca="false">ROUND(I192*H192,2)</f>
        <v>0</v>
      </c>
      <c r="BL192" s="3" t="s">
        <v>109</v>
      </c>
      <c r="BM192" s="135" t="s">
        <v>211</v>
      </c>
    </row>
    <row r="193" s="16" customFormat="true" ht="12.8" hidden="false" customHeight="false" outlineLevel="0" collapsed="false">
      <c r="A193" s="12"/>
      <c r="B193" s="62"/>
      <c r="C193" s="64"/>
      <c r="D193" s="137" t="s">
        <v>79</v>
      </c>
      <c r="E193" s="64"/>
      <c r="F193" s="138" t="s">
        <v>407</v>
      </c>
      <c r="G193" s="64"/>
      <c r="H193" s="64"/>
      <c r="I193" s="14"/>
      <c r="J193" s="64"/>
      <c r="K193" s="64"/>
      <c r="L193" s="13"/>
      <c r="M193" s="140"/>
      <c r="N193" s="141"/>
      <c r="O193" s="132"/>
      <c r="P193" s="132"/>
      <c r="Q193" s="132"/>
      <c r="R193" s="132"/>
      <c r="S193" s="132"/>
      <c r="T193" s="142"/>
      <c r="U193" s="12"/>
      <c r="V193" s="12"/>
      <c r="W193" s="12"/>
      <c r="X193" s="12"/>
      <c r="Y193" s="12"/>
      <c r="Z193" s="12"/>
      <c r="AA193" s="12"/>
      <c r="AB193" s="12"/>
      <c r="AC193" s="12"/>
      <c r="AD193" s="12"/>
      <c r="AE193" s="12"/>
      <c r="AT193" s="3" t="s">
        <v>79</v>
      </c>
      <c r="AU193" s="3" t="s">
        <v>69</v>
      </c>
    </row>
    <row r="194" s="16" customFormat="true" ht="16.5" hidden="false" customHeight="true" outlineLevel="0" collapsed="false">
      <c r="A194" s="12"/>
      <c r="B194" s="62"/>
      <c r="C194" s="143" t="s">
        <v>148</v>
      </c>
      <c r="D194" s="143" t="s">
        <v>81</v>
      </c>
      <c r="E194" s="144" t="s">
        <v>408</v>
      </c>
      <c r="F194" s="145" t="s">
        <v>409</v>
      </c>
      <c r="G194" s="146" t="s">
        <v>332</v>
      </c>
      <c r="H194" s="147" t="n">
        <v>25</v>
      </c>
      <c r="I194" s="156"/>
      <c r="J194" s="148" t="n">
        <f aca="false">ROUND(I194*H194,2)</f>
        <v>0</v>
      </c>
      <c r="K194" s="145" t="s">
        <v>76</v>
      </c>
      <c r="L194" s="13"/>
      <c r="M194" s="149"/>
      <c r="N194" s="150" t="s">
        <v>29</v>
      </c>
      <c r="O194" s="132"/>
      <c r="P194" s="133" t="n">
        <f aca="false">O194*H194</f>
        <v>0</v>
      </c>
      <c r="Q194" s="133" t="n">
        <v>0</v>
      </c>
      <c r="R194" s="133" t="n">
        <f aca="false">Q194*H194</f>
        <v>0</v>
      </c>
      <c r="S194" s="133" t="n">
        <v>0</v>
      </c>
      <c r="T194" s="134" t="n">
        <f aca="false">S194*H194</f>
        <v>0</v>
      </c>
      <c r="U194" s="12"/>
      <c r="V194" s="12"/>
      <c r="W194" s="12"/>
      <c r="X194" s="12"/>
      <c r="Y194" s="12"/>
      <c r="Z194" s="12"/>
      <c r="AA194" s="12"/>
      <c r="AB194" s="12"/>
      <c r="AC194" s="12"/>
      <c r="AD194" s="12"/>
      <c r="AE194" s="12"/>
      <c r="AR194" s="135" t="s">
        <v>109</v>
      </c>
      <c r="AT194" s="135" t="s">
        <v>81</v>
      </c>
      <c r="AU194" s="135" t="s">
        <v>69</v>
      </c>
      <c r="AY194" s="3" t="s">
        <v>71</v>
      </c>
      <c r="BE194" s="136" t="n">
        <f aca="false">IF(N194="základní",J194,0)</f>
        <v>0</v>
      </c>
      <c r="BF194" s="136" t="n">
        <f aca="false">IF(N194="snížená",J194,0)</f>
        <v>0</v>
      </c>
      <c r="BG194" s="136" t="n">
        <f aca="false">IF(N194="zákl. přenesená",J194,0)</f>
        <v>0</v>
      </c>
      <c r="BH194" s="136" t="n">
        <f aca="false">IF(N194="sníž. přenesená",J194,0)</f>
        <v>0</v>
      </c>
      <c r="BI194" s="136" t="n">
        <f aca="false">IF(N194="nulová",J194,0)</f>
        <v>0</v>
      </c>
      <c r="BJ194" s="3" t="s">
        <v>69</v>
      </c>
      <c r="BK194" s="136" t="n">
        <f aca="false">ROUND(I194*H194,2)</f>
        <v>0</v>
      </c>
      <c r="BL194" s="3" t="s">
        <v>109</v>
      </c>
      <c r="BM194" s="135" t="s">
        <v>214</v>
      </c>
    </row>
    <row r="195" s="16" customFormat="true" ht="12.8" hidden="false" customHeight="false" outlineLevel="0" collapsed="false">
      <c r="A195" s="12"/>
      <c r="B195" s="62"/>
      <c r="C195" s="64"/>
      <c r="D195" s="137" t="s">
        <v>79</v>
      </c>
      <c r="E195" s="64"/>
      <c r="F195" s="138" t="s">
        <v>409</v>
      </c>
      <c r="G195" s="64"/>
      <c r="H195" s="64"/>
      <c r="I195" s="14"/>
      <c r="J195" s="64"/>
      <c r="K195" s="64"/>
      <c r="L195" s="13"/>
      <c r="M195" s="140"/>
      <c r="N195" s="141"/>
      <c r="O195" s="132"/>
      <c r="P195" s="132"/>
      <c r="Q195" s="132"/>
      <c r="R195" s="132"/>
      <c r="S195" s="132"/>
      <c r="T195" s="142"/>
      <c r="U195" s="12"/>
      <c r="V195" s="12"/>
      <c r="W195" s="12"/>
      <c r="X195" s="12"/>
      <c r="Y195" s="12"/>
      <c r="Z195" s="12"/>
      <c r="AA195" s="12"/>
      <c r="AB195" s="12"/>
      <c r="AC195" s="12"/>
      <c r="AD195" s="12"/>
      <c r="AE195" s="12"/>
      <c r="AT195" s="3" t="s">
        <v>79</v>
      </c>
      <c r="AU195" s="3" t="s">
        <v>69</v>
      </c>
    </row>
    <row r="196" s="16" customFormat="true" ht="21.75" hidden="false" customHeight="true" outlineLevel="0" collapsed="false">
      <c r="A196" s="12"/>
      <c r="B196" s="62"/>
      <c r="C196" s="143" t="s">
        <v>215</v>
      </c>
      <c r="D196" s="143" t="s">
        <v>81</v>
      </c>
      <c r="E196" s="144" t="s">
        <v>410</v>
      </c>
      <c r="F196" s="145" t="s">
        <v>411</v>
      </c>
      <c r="G196" s="146" t="s">
        <v>412</v>
      </c>
      <c r="H196" s="147" t="n">
        <v>3</v>
      </c>
      <c r="I196" s="156"/>
      <c r="J196" s="148" t="n">
        <f aca="false">ROUND(I196*H196,2)</f>
        <v>0</v>
      </c>
      <c r="K196" s="145" t="s">
        <v>76</v>
      </c>
      <c r="L196" s="13"/>
      <c r="M196" s="149"/>
      <c r="N196" s="150" t="s">
        <v>29</v>
      </c>
      <c r="O196" s="132"/>
      <c r="P196" s="133" t="n">
        <f aca="false">O196*H196</f>
        <v>0</v>
      </c>
      <c r="Q196" s="133" t="n">
        <v>0</v>
      </c>
      <c r="R196" s="133" t="n">
        <f aca="false">Q196*H196</f>
        <v>0</v>
      </c>
      <c r="S196" s="133" t="n">
        <v>0</v>
      </c>
      <c r="T196" s="134" t="n">
        <f aca="false">S196*H196</f>
        <v>0</v>
      </c>
      <c r="U196" s="12"/>
      <c r="V196" s="12"/>
      <c r="W196" s="12"/>
      <c r="X196" s="12"/>
      <c r="Y196" s="12"/>
      <c r="Z196" s="12"/>
      <c r="AA196" s="12"/>
      <c r="AB196" s="12"/>
      <c r="AC196" s="12"/>
      <c r="AD196" s="12"/>
      <c r="AE196" s="12"/>
      <c r="AR196" s="135" t="s">
        <v>109</v>
      </c>
      <c r="AT196" s="135" t="s">
        <v>81</v>
      </c>
      <c r="AU196" s="135" t="s">
        <v>69</v>
      </c>
      <c r="AY196" s="3" t="s">
        <v>71</v>
      </c>
      <c r="BE196" s="136" t="n">
        <f aca="false">IF(N196="základní",J196,0)</f>
        <v>0</v>
      </c>
      <c r="BF196" s="136" t="n">
        <f aca="false">IF(N196="snížená",J196,0)</f>
        <v>0</v>
      </c>
      <c r="BG196" s="136" t="n">
        <f aca="false">IF(N196="zákl. přenesená",J196,0)</f>
        <v>0</v>
      </c>
      <c r="BH196" s="136" t="n">
        <f aca="false">IF(N196="sníž. přenesená",J196,0)</f>
        <v>0</v>
      </c>
      <c r="BI196" s="136" t="n">
        <f aca="false">IF(N196="nulová",J196,0)</f>
        <v>0</v>
      </c>
      <c r="BJ196" s="3" t="s">
        <v>69</v>
      </c>
      <c r="BK196" s="136" t="n">
        <f aca="false">ROUND(I196*H196,2)</f>
        <v>0</v>
      </c>
      <c r="BL196" s="3" t="s">
        <v>109</v>
      </c>
      <c r="BM196" s="135" t="s">
        <v>218</v>
      </c>
    </row>
    <row r="197" s="16" customFormat="true" ht="12.8" hidden="false" customHeight="false" outlineLevel="0" collapsed="false">
      <c r="A197" s="12"/>
      <c r="B197" s="62"/>
      <c r="C197" s="64"/>
      <c r="D197" s="137" t="s">
        <v>79</v>
      </c>
      <c r="E197" s="64"/>
      <c r="F197" s="138" t="s">
        <v>411</v>
      </c>
      <c r="G197" s="64"/>
      <c r="H197" s="64"/>
      <c r="I197" s="14"/>
      <c r="J197" s="64"/>
      <c r="K197" s="64"/>
      <c r="L197" s="13"/>
      <c r="M197" s="140"/>
      <c r="N197" s="141"/>
      <c r="O197" s="132"/>
      <c r="P197" s="132"/>
      <c r="Q197" s="132"/>
      <c r="R197" s="132"/>
      <c r="S197" s="132"/>
      <c r="T197" s="142"/>
      <c r="U197" s="12"/>
      <c r="V197" s="12"/>
      <c r="W197" s="12"/>
      <c r="X197" s="12"/>
      <c r="Y197" s="12"/>
      <c r="Z197" s="12"/>
      <c r="AA197" s="12"/>
      <c r="AB197" s="12"/>
      <c r="AC197" s="12"/>
      <c r="AD197" s="12"/>
      <c r="AE197" s="12"/>
      <c r="AT197" s="3" t="s">
        <v>79</v>
      </c>
      <c r="AU197" s="3" t="s">
        <v>69</v>
      </c>
    </row>
    <row r="198" s="16" customFormat="true" ht="16.5" hidden="false" customHeight="true" outlineLevel="0" collapsed="false">
      <c r="A198" s="12"/>
      <c r="B198" s="62"/>
      <c r="C198" s="143" t="s">
        <v>151</v>
      </c>
      <c r="D198" s="143" t="s">
        <v>81</v>
      </c>
      <c r="E198" s="144" t="s">
        <v>413</v>
      </c>
      <c r="F198" s="145" t="s">
        <v>414</v>
      </c>
      <c r="G198" s="146" t="s">
        <v>415</v>
      </c>
      <c r="H198" s="147" t="n">
        <v>310</v>
      </c>
      <c r="I198" s="156"/>
      <c r="J198" s="148" t="n">
        <f aca="false">ROUND(I198*H198,2)</f>
        <v>0</v>
      </c>
      <c r="K198" s="145" t="s">
        <v>76</v>
      </c>
      <c r="L198" s="13"/>
      <c r="M198" s="149"/>
      <c r="N198" s="150" t="s">
        <v>29</v>
      </c>
      <c r="O198" s="132"/>
      <c r="P198" s="133" t="n">
        <f aca="false">O198*H198</f>
        <v>0</v>
      </c>
      <c r="Q198" s="133" t="n">
        <v>0</v>
      </c>
      <c r="R198" s="133" t="n">
        <f aca="false">Q198*H198</f>
        <v>0</v>
      </c>
      <c r="S198" s="133" t="n">
        <v>0</v>
      </c>
      <c r="T198" s="134" t="n">
        <f aca="false">S198*H198</f>
        <v>0</v>
      </c>
      <c r="U198" s="12"/>
      <c r="V198" s="12"/>
      <c r="W198" s="12"/>
      <c r="X198" s="12"/>
      <c r="Y198" s="12"/>
      <c r="Z198" s="12"/>
      <c r="AA198" s="12"/>
      <c r="AB198" s="12"/>
      <c r="AC198" s="12"/>
      <c r="AD198" s="12"/>
      <c r="AE198" s="12"/>
      <c r="AR198" s="135" t="s">
        <v>109</v>
      </c>
      <c r="AT198" s="135" t="s">
        <v>81</v>
      </c>
      <c r="AU198" s="135" t="s">
        <v>69</v>
      </c>
      <c r="AY198" s="3" t="s">
        <v>71</v>
      </c>
      <c r="BE198" s="136" t="n">
        <f aca="false">IF(N198="základní",J198,0)</f>
        <v>0</v>
      </c>
      <c r="BF198" s="136" t="n">
        <f aca="false">IF(N198="snížená",J198,0)</f>
        <v>0</v>
      </c>
      <c r="BG198" s="136" t="n">
        <f aca="false">IF(N198="zákl. přenesená",J198,0)</f>
        <v>0</v>
      </c>
      <c r="BH198" s="136" t="n">
        <f aca="false">IF(N198="sníž. přenesená",J198,0)</f>
        <v>0</v>
      </c>
      <c r="BI198" s="136" t="n">
        <f aca="false">IF(N198="nulová",J198,0)</f>
        <v>0</v>
      </c>
      <c r="BJ198" s="3" t="s">
        <v>69</v>
      </c>
      <c r="BK198" s="136" t="n">
        <f aca="false">ROUND(I198*H198,2)</f>
        <v>0</v>
      </c>
      <c r="BL198" s="3" t="s">
        <v>109</v>
      </c>
      <c r="BM198" s="135" t="s">
        <v>220</v>
      </c>
    </row>
    <row r="199" s="16" customFormat="true" ht="12.8" hidden="false" customHeight="false" outlineLevel="0" collapsed="false">
      <c r="A199" s="12"/>
      <c r="B199" s="62"/>
      <c r="C199" s="64"/>
      <c r="D199" s="137" t="s">
        <v>79</v>
      </c>
      <c r="E199" s="64"/>
      <c r="F199" s="138" t="s">
        <v>414</v>
      </c>
      <c r="G199" s="64"/>
      <c r="H199" s="64"/>
      <c r="I199" s="14"/>
      <c r="J199" s="64"/>
      <c r="K199" s="64"/>
      <c r="L199" s="13"/>
      <c r="M199" s="140"/>
      <c r="N199" s="141"/>
      <c r="O199" s="132"/>
      <c r="P199" s="132"/>
      <c r="Q199" s="132"/>
      <c r="R199" s="132"/>
      <c r="S199" s="132"/>
      <c r="T199" s="142"/>
      <c r="U199" s="12"/>
      <c r="V199" s="12"/>
      <c r="W199" s="12"/>
      <c r="X199" s="12"/>
      <c r="Y199" s="12"/>
      <c r="Z199" s="12"/>
      <c r="AA199" s="12"/>
      <c r="AB199" s="12"/>
      <c r="AC199" s="12"/>
      <c r="AD199" s="12"/>
      <c r="AE199" s="12"/>
      <c r="AT199" s="3" t="s">
        <v>79</v>
      </c>
      <c r="AU199" s="3" t="s">
        <v>69</v>
      </c>
    </row>
    <row r="200" s="16" customFormat="true" ht="16.5" hidden="false" customHeight="true" outlineLevel="0" collapsed="false">
      <c r="A200" s="12"/>
      <c r="B200" s="62"/>
      <c r="C200" s="143" t="s">
        <v>221</v>
      </c>
      <c r="D200" s="143" t="s">
        <v>81</v>
      </c>
      <c r="E200" s="144" t="s">
        <v>416</v>
      </c>
      <c r="F200" s="145" t="s">
        <v>417</v>
      </c>
      <c r="G200" s="146" t="s">
        <v>412</v>
      </c>
      <c r="H200" s="147" t="n">
        <v>1</v>
      </c>
      <c r="I200" s="156"/>
      <c r="J200" s="148" t="n">
        <f aca="false">ROUND(I200*H200,2)</f>
        <v>0</v>
      </c>
      <c r="K200" s="145" t="s">
        <v>76</v>
      </c>
      <c r="L200" s="13"/>
      <c r="M200" s="149"/>
      <c r="N200" s="150" t="s">
        <v>29</v>
      </c>
      <c r="O200" s="132"/>
      <c r="P200" s="133" t="n">
        <f aca="false">O200*H200</f>
        <v>0</v>
      </c>
      <c r="Q200" s="133" t="n">
        <v>0</v>
      </c>
      <c r="R200" s="133" t="n">
        <f aca="false">Q200*H200</f>
        <v>0</v>
      </c>
      <c r="S200" s="133" t="n">
        <v>0</v>
      </c>
      <c r="T200" s="134" t="n">
        <f aca="false">S200*H200</f>
        <v>0</v>
      </c>
      <c r="U200" s="12"/>
      <c r="V200" s="12"/>
      <c r="W200" s="12"/>
      <c r="X200" s="12"/>
      <c r="Y200" s="12"/>
      <c r="Z200" s="12"/>
      <c r="AA200" s="12"/>
      <c r="AB200" s="12"/>
      <c r="AC200" s="12"/>
      <c r="AD200" s="12"/>
      <c r="AE200" s="12"/>
      <c r="AR200" s="135" t="s">
        <v>109</v>
      </c>
      <c r="AT200" s="135" t="s">
        <v>81</v>
      </c>
      <c r="AU200" s="135" t="s">
        <v>69</v>
      </c>
      <c r="AY200" s="3" t="s">
        <v>71</v>
      </c>
      <c r="BE200" s="136" t="n">
        <f aca="false">IF(N200="základní",J200,0)</f>
        <v>0</v>
      </c>
      <c r="BF200" s="136" t="n">
        <f aca="false">IF(N200="snížená",J200,0)</f>
        <v>0</v>
      </c>
      <c r="BG200" s="136" t="n">
        <f aca="false">IF(N200="zákl. přenesená",J200,0)</f>
        <v>0</v>
      </c>
      <c r="BH200" s="136" t="n">
        <f aca="false">IF(N200="sníž. přenesená",J200,0)</f>
        <v>0</v>
      </c>
      <c r="BI200" s="136" t="n">
        <f aca="false">IF(N200="nulová",J200,0)</f>
        <v>0</v>
      </c>
      <c r="BJ200" s="3" t="s">
        <v>69</v>
      </c>
      <c r="BK200" s="136" t="n">
        <f aca="false">ROUND(I200*H200,2)</f>
        <v>0</v>
      </c>
      <c r="BL200" s="3" t="s">
        <v>109</v>
      </c>
      <c r="BM200" s="135" t="s">
        <v>224</v>
      </c>
    </row>
    <row r="201" s="16" customFormat="true" ht="12.8" hidden="false" customHeight="false" outlineLevel="0" collapsed="false">
      <c r="A201" s="12"/>
      <c r="B201" s="62"/>
      <c r="C201" s="64"/>
      <c r="D201" s="137" t="s">
        <v>79</v>
      </c>
      <c r="E201" s="64"/>
      <c r="F201" s="138" t="s">
        <v>417</v>
      </c>
      <c r="G201" s="64"/>
      <c r="H201" s="64"/>
      <c r="I201" s="14"/>
      <c r="J201" s="64"/>
      <c r="K201" s="64"/>
      <c r="L201" s="13"/>
      <c r="M201" s="140"/>
      <c r="N201" s="141"/>
      <c r="O201" s="132"/>
      <c r="P201" s="132"/>
      <c r="Q201" s="132"/>
      <c r="R201" s="132"/>
      <c r="S201" s="132"/>
      <c r="T201" s="142"/>
      <c r="U201" s="12"/>
      <c r="V201" s="12"/>
      <c r="W201" s="12"/>
      <c r="X201" s="12"/>
      <c r="Y201" s="12"/>
      <c r="Z201" s="12"/>
      <c r="AA201" s="12"/>
      <c r="AB201" s="12"/>
      <c r="AC201" s="12"/>
      <c r="AD201" s="12"/>
      <c r="AE201" s="12"/>
      <c r="AT201" s="3" t="s">
        <v>79</v>
      </c>
      <c r="AU201" s="3" t="s">
        <v>69</v>
      </c>
    </row>
    <row r="202" s="16" customFormat="true" ht="16.5" hidden="false" customHeight="true" outlineLevel="0" collapsed="false">
      <c r="A202" s="12"/>
      <c r="B202" s="62"/>
      <c r="C202" s="143" t="s">
        <v>155</v>
      </c>
      <c r="D202" s="143" t="s">
        <v>81</v>
      </c>
      <c r="E202" s="144" t="s">
        <v>418</v>
      </c>
      <c r="F202" s="145" t="s">
        <v>419</v>
      </c>
      <c r="G202" s="146" t="s">
        <v>420</v>
      </c>
      <c r="H202" s="157" t="n">
        <v>15</v>
      </c>
      <c r="I202" s="156"/>
      <c r="J202" s="148" t="n">
        <f aca="false">ROUND(I202*H202,2)</f>
        <v>0</v>
      </c>
      <c r="K202" s="145" t="s">
        <v>76</v>
      </c>
      <c r="L202" s="13"/>
      <c r="M202" s="149"/>
      <c r="N202" s="150" t="s">
        <v>29</v>
      </c>
      <c r="O202" s="132"/>
      <c r="P202" s="133" t="n">
        <f aca="false">O202*H202</f>
        <v>0</v>
      </c>
      <c r="Q202" s="133" t="n">
        <v>0</v>
      </c>
      <c r="R202" s="133" t="n">
        <f aca="false">Q202*H202</f>
        <v>0</v>
      </c>
      <c r="S202" s="133" t="n">
        <v>0</v>
      </c>
      <c r="T202" s="134" t="n">
        <f aca="false">S202*H202</f>
        <v>0</v>
      </c>
      <c r="U202" s="12"/>
      <c r="V202" s="12"/>
      <c r="W202" s="12"/>
      <c r="X202" s="12"/>
      <c r="Y202" s="12"/>
      <c r="Z202" s="12"/>
      <c r="AA202" s="12"/>
      <c r="AB202" s="12"/>
      <c r="AC202" s="12"/>
      <c r="AD202" s="12"/>
      <c r="AE202" s="12"/>
      <c r="AR202" s="135" t="s">
        <v>109</v>
      </c>
      <c r="AT202" s="135" t="s">
        <v>81</v>
      </c>
      <c r="AU202" s="135" t="s">
        <v>69</v>
      </c>
      <c r="AY202" s="3" t="s">
        <v>71</v>
      </c>
      <c r="BE202" s="136" t="n">
        <f aca="false">IF(N202="základní",J202,0)</f>
        <v>0</v>
      </c>
      <c r="BF202" s="136" t="n">
        <f aca="false">IF(N202="snížená",J202,0)</f>
        <v>0</v>
      </c>
      <c r="BG202" s="136" t="n">
        <f aca="false">IF(N202="zákl. přenesená",J202,0)</f>
        <v>0</v>
      </c>
      <c r="BH202" s="136" t="n">
        <f aca="false">IF(N202="sníž. přenesená",J202,0)</f>
        <v>0</v>
      </c>
      <c r="BI202" s="136" t="n">
        <f aca="false">IF(N202="nulová",J202,0)</f>
        <v>0</v>
      </c>
      <c r="BJ202" s="3" t="s">
        <v>69</v>
      </c>
      <c r="BK202" s="136" t="n">
        <f aca="false">ROUND(I202*H202,2)</f>
        <v>0</v>
      </c>
      <c r="BL202" s="3" t="s">
        <v>109</v>
      </c>
      <c r="BM202" s="135" t="s">
        <v>227</v>
      </c>
    </row>
    <row r="203" s="16" customFormat="true" ht="12.8" hidden="false" customHeight="false" outlineLevel="0" collapsed="false">
      <c r="A203" s="12"/>
      <c r="B203" s="62"/>
      <c r="C203" s="64"/>
      <c r="D203" s="137" t="s">
        <v>79</v>
      </c>
      <c r="E203" s="64"/>
      <c r="F203" s="138" t="s">
        <v>419</v>
      </c>
      <c r="G203" s="64"/>
      <c r="H203" s="64"/>
      <c r="I203" s="14"/>
      <c r="J203" s="64"/>
      <c r="K203" s="64"/>
      <c r="L203" s="13"/>
      <c r="M203" s="140"/>
      <c r="N203" s="141"/>
      <c r="O203" s="132"/>
      <c r="P203" s="132"/>
      <c r="Q203" s="132"/>
      <c r="R203" s="132"/>
      <c r="S203" s="132"/>
      <c r="T203" s="142"/>
      <c r="U203" s="12"/>
      <c r="V203" s="12"/>
      <c r="W203" s="12"/>
      <c r="X203" s="12"/>
      <c r="Y203" s="12"/>
      <c r="Z203" s="12"/>
      <c r="AA203" s="12"/>
      <c r="AB203" s="12"/>
      <c r="AC203" s="12"/>
      <c r="AD203" s="12"/>
      <c r="AE203" s="12"/>
      <c r="AT203" s="3" t="s">
        <v>79</v>
      </c>
      <c r="AU203" s="3" t="s">
        <v>69</v>
      </c>
    </row>
    <row r="204" s="107" customFormat="true" ht="25.9" hidden="false" customHeight="true" outlineLevel="0" collapsed="false">
      <c r="B204" s="108"/>
      <c r="C204" s="109"/>
      <c r="D204" s="110" t="s">
        <v>66</v>
      </c>
      <c r="E204" s="111" t="s">
        <v>421</v>
      </c>
      <c r="F204" s="111" t="s">
        <v>422</v>
      </c>
      <c r="G204" s="109"/>
      <c r="H204" s="109"/>
      <c r="I204" s="112"/>
      <c r="J204" s="113" t="n">
        <f aca="false">BK204</f>
        <v>0</v>
      </c>
      <c r="K204" s="109"/>
      <c r="L204" s="114"/>
      <c r="M204" s="115"/>
      <c r="N204" s="116"/>
      <c r="O204" s="116"/>
      <c r="P204" s="117" t="n">
        <f aca="false">SUM(P205:P238)</f>
        <v>0</v>
      </c>
      <c r="Q204" s="116"/>
      <c r="R204" s="117" t="n">
        <f aca="false">SUM(R205:R238)</f>
        <v>0</v>
      </c>
      <c r="S204" s="116"/>
      <c r="T204" s="118" t="n">
        <f aca="false">SUM(T205:T238)</f>
        <v>0</v>
      </c>
      <c r="AR204" s="119" t="s">
        <v>69</v>
      </c>
      <c r="AT204" s="120" t="s">
        <v>66</v>
      </c>
      <c r="AU204" s="120" t="s">
        <v>70</v>
      </c>
      <c r="AY204" s="119" t="s">
        <v>71</v>
      </c>
      <c r="BK204" s="121" t="n">
        <f aca="false">SUM(BK205:BK238)</f>
        <v>0</v>
      </c>
    </row>
    <row r="205" s="16" customFormat="true" ht="16.5" hidden="false" customHeight="true" outlineLevel="0" collapsed="false">
      <c r="A205" s="12"/>
      <c r="B205" s="62"/>
      <c r="C205" s="143" t="s">
        <v>228</v>
      </c>
      <c r="D205" s="143" t="s">
        <v>81</v>
      </c>
      <c r="E205" s="144" t="s">
        <v>330</v>
      </c>
      <c r="F205" s="145" t="s">
        <v>331</v>
      </c>
      <c r="G205" s="146" t="s">
        <v>332</v>
      </c>
      <c r="H205" s="147" t="n">
        <v>10</v>
      </c>
      <c r="I205" s="156"/>
      <c r="J205" s="148" t="n">
        <f aca="false">ROUND(I205*H205,2)</f>
        <v>0</v>
      </c>
      <c r="K205" s="145" t="s">
        <v>333</v>
      </c>
      <c r="L205" s="13"/>
      <c r="M205" s="149"/>
      <c r="N205" s="150" t="s">
        <v>29</v>
      </c>
      <c r="O205" s="132"/>
      <c r="P205" s="133" t="n">
        <f aca="false">O205*H205</f>
        <v>0</v>
      </c>
      <c r="Q205" s="133" t="n">
        <v>0</v>
      </c>
      <c r="R205" s="133" t="n">
        <f aca="false">Q205*H205</f>
        <v>0</v>
      </c>
      <c r="S205" s="133" t="n">
        <v>0</v>
      </c>
      <c r="T205" s="134" t="n">
        <f aca="false">S205*H205</f>
        <v>0</v>
      </c>
      <c r="U205" s="12"/>
      <c r="V205" s="12"/>
      <c r="W205" s="12"/>
      <c r="X205" s="12"/>
      <c r="Y205" s="12"/>
      <c r="Z205" s="12"/>
      <c r="AA205" s="12"/>
      <c r="AB205" s="12"/>
      <c r="AC205" s="12"/>
      <c r="AD205" s="12"/>
      <c r="AE205" s="12"/>
      <c r="AR205" s="135" t="s">
        <v>78</v>
      </c>
      <c r="AT205" s="135" t="s">
        <v>81</v>
      </c>
      <c r="AU205" s="135" t="s">
        <v>69</v>
      </c>
      <c r="AY205" s="3" t="s">
        <v>71</v>
      </c>
      <c r="BE205" s="136" t="n">
        <f aca="false">IF(N205="základní",J205,0)</f>
        <v>0</v>
      </c>
      <c r="BF205" s="136" t="n">
        <f aca="false">IF(N205="snížená",J205,0)</f>
        <v>0</v>
      </c>
      <c r="BG205" s="136" t="n">
        <f aca="false">IF(N205="zákl. přenesená",J205,0)</f>
        <v>0</v>
      </c>
      <c r="BH205" s="136" t="n">
        <f aca="false">IF(N205="sníž. přenesená",J205,0)</f>
        <v>0</v>
      </c>
      <c r="BI205" s="136" t="n">
        <f aca="false">IF(N205="nulová",J205,0)</f>
        <v>0</v>
      </c>
      <c r="BJ205" s="3" t="s">
        <v>69</v>
      </c>
      <c r="BK205" s="136" t="n">
        <f aca="false">ROUND(I205*H205,2)</f>
        <v>0</v>
      </c>
      <c r="BL205" s="3" t="s">
        <v>78</v>
      </c>
      <c r="BM205" s="135" t="s">
        <v>231</v>
      </c>
    </row>
    <row r="206" s="16" customFormat="true" ht="12.8" hidden="false" customHeight="false" outlineLevel="0" collapsed="false">
      <c r="A206" s="12"/>
      <c r="B206" s="62"/>
      <c r="C206" s="64"/>
      <c r="D206" s="137" t="s">
        <v>79</v>
      </c>
      <c r="E206" s="64"/>
      <c r="F206" s="138" t="s">
        <v>331</v>
      </c>
      <c r="G206" s="64"/>
      <c r="H206" s="64"/>
      <c r="I206" s="14"/>
      <c r="J206" s="64"/>
      <c r="K206" s="64"/>
      <c r="L206" s="13"/>
      <c r="M206" s="140"/>
      <c r="N206" s="141"/>
      <c r="O206" s="132"/>
      <c r="P206" s="132"/>
      <c r="Q206" s="132"/>
      <c r="R206" s="132"/>
      <c r="S206" s="132"/>
      <c r="T206" s="142"/>
      <c r="U206" s="12"/>
      <c r="V206" s="12"/>
      <c r="W206" s="12"/>
      <c r="X206" s="12"/>
      <c r="Y206" s="12"/>
      <c r="Z206" s="12"/>
      <c r="AA206" s="12"/>
      <c r="AB206" s="12"/>
      <c r="AC206" s="12"/>
      <c r="AD206" s="12"/>
      <c r="AE206" s="12"/>
      <c r="AT206" s="3" t="s">
        <v>79</v>
      </c>
      <c r="AU206" s="3" t="s">
        <v>69</v>
      </c>
    </row>
    <row r="207" s="16" customFormat="true" ht="16.5" hidden="false" customHeight="true" outlineLevel="0" collapsed="false">
      <c r="A207" s="12"/>
      <c r="B207" s="62"/>
      <c r="C207" s="143" t="s">
        <v>158</v>
      </c>
      <c r="D207" s="143" t="s">
        <v>81</v>
      </c>
      <c r="E207" s="144" t="s">
        <v>423</v>
      </c>
      <c r="F207" s="145" t="s">
        <v>424</v>
      </c>
      <c r="G207" s="146" t="s">
        <v>332</v>
      </c>
      <c r="H207" s="147" t="n">
        <v>1</v>
      </c>
      <c r="I207" s="156"/>
      <c r="J207" s="148" t="n">
        <f aca="false">ROUND(I207*H207,2)</f>
        <v>0</v>
      </c>
      <c r="K207" s="145" t="s">
        <v>76</v>
      </c>
      <c r="L207" s="13"/>
      <c r="M207" s="149"/>
      <c r="N207" s="150" t="s">
        <v>29</v>
      </c>
      <c r="O207" s="132"/>
      <c r="P207" s="133" t="n">
        <f aca="false">O207*H207</f>
        <v>0</v>
      </c>
      <c r="Q207" s="133" t="n">
        <v>0</v>
      </c>
      <c r="R207" s="133" t="n">
        <f aca="false">Q207*H207</f>
        <v>0</v>
      </c>
      <c r="S207" s="133" t="n">
        <v>0</v>
      </c>
      <c r="T207" s="134" t="n">
        <f aca="false">S207*H207</f>
        <v>0</v>
      </c>
      <c r="U207" s="12"/>
      <c r="V207" s="12"/>
      <c r="W207" s="12"/>
      <c r="X207" s="12"/>
      <c r="Y207" s="12"/>
      <c r="Z207" s="12"/>
      <c r="AA207" s="12"/>
      <c r="AB207" s="12"/>
      <c r="AC207" s="12"/>
      <c r="AD207" s="12"/>
      <c r="AE207" s="12"/>
      <c r="AR207" s="135" t="s">
        <v>78</v>
      </c>
      <c r="AT207" s="135" t="s">
        <v>81</v>
      </c>
      <c r="AU207" s="135" t="s">
        <v>69</v>
      </c>
      <c r="AY207" s="3" t="s">
        <v>71</v>
      </c>
      <c r="BE207" s="136" t="n">
        <f aca="false">IF(N207="základní",J207,0)</f>
        <v>0</v>
      </c>
      <c r="BF207" s="136" t="n">
        <f aca="false">IF(N207="snížená",J207,0)</f>
        <v>0</v>
      </c>
      <c r="BG207" s="136" t="n">
        <f aca="false">IF(N207="zákl. přenesená",J207,0)</f>
        <v>0</v>
      </c>
      <c r="BH207" s="136" t="n">
        <f aca="false">IF(N207="sníž. přenesená",J207,0)</f>
        <v>0</v>
      </c>
      <c r="BI207" s="136" t="n">
        <f aca="false">IF(N207="nulová",J207,0)</f>
        <v>0</v>
      </c>
      <c r="BJ207" s="3" t="s">
        <v>69</v>
      </c>
      <c r="BK207" s="136" t="n">
        <f aca="false">ROUND(I207*H207,2)</f>
        <v>0</v>
      </c>
      <c r="BL207" s="3" t="s">
        <v>78</v>
      </c>
      <c r="BM207" s="135" t="s">
        <v>234</v>
      </c>
    </row>
    <row r="208" s="16" customFormat="true" ht="12.8" hidden="false" customHeight="false" outlineLevel="0" collapsed="false">
      <c r="A208" s="12"/>
      <c r="B208" s="62"/>
      <c r="C208" s="64"/>
      <c r="D208" s="137" t="s">
        <v>79</v>
      </c>
      <c r="E208" s="64"/>
      <c r="F208" s="138" t="s">
        <v>424</v>
      </c>
      <c r="G208" s="64"/>
      <c r="H208" s="64"/>
      <c r="I208" s="14"/>
      <c r="J208" s="64"/>
      <c r="K208" s="64"/>
      <c r="L208" s="13"/>
      <c r="M208" s="140"/>
      <c r="N208" s="141"/>
      <c r="O208" s="132"/>
      <c r="P208" s="132"/>
      <c r="Q208" s="132"/>
      <c r="R208" s="132"/>
      <c r="S208" s="132"/>
      <c r="T208" s="142"/>
      <c r="U208" s="12"/>
      <c r="V208" s="12"/>
      <c r="W208" s="12"/>
      <c r="X208" s="12"/>
      <c r="Y208" s="12"/>
      <c r="Z208" s="12"/>
      <c r="AA208" s="12"/>
      <c r="AB208" s="12"/>
      <c r="AC208" s="12"/>
      <c r="AD208" s="12"/>
      <c r="AE208" s="12"/>
      <c r="AT208" s="3" t="s">
        <v>79</v>
      </c>
      <c r="AU208" s="3" t="s">
        <v>69</v>
      </c>
    </row>
    <row r="209" s="16" customFormat="true" ht="16.5" hidden="false" customHeight="true" outlineLevel="0" collapsed="false">
      <c r="A209" s="12"/>
      <c r="B209" s="62"/>
      <c r="C209" s="143" t="s">
        <v>235</v>
      </c>
      <c r="D209" s="143" t="s">
        <v>81</v>
      </c>
      <c r="E209" s="144" t="s">
        <v>425</v>
      </c>
      <c r="F209" s="145" t="s">
        <v>426</v>
      </c>
      <c r="G209" s="146" t="s">
        <v>340</v>
      </c>
      <c r="H209" s="147" t="n">
        <v>8</v>
      </c>
      <c r="I209" s="156"/>
      <c r="J209" s="148" t="n">
        <f aca="false">ROUND(I209*H209,2)</f>
        <v>0</v>
      </c>
      <c r="K209" s="145" t="s">
        <v>76</v>
      </c>
      <c r="L209" s="13"/>
      <c r="M209" s="149"/>
      <c r="N209" s="150" t="s">
        <v>29</v>
      </c>
      <c r="O209" s="132"/>
      <c r="P209" s="133" t="n">
        <f aca="false">O209*H209</f>
        <v>0</v>
      </c>
      <c r="Q209" s="133" t="n">
        <v>0</v>
      </c>
      <c r="R209" s="133" t="n">
        <f aca="false">Q209*H209</f>
        <v>0</v>
      </c>
      <c r="S209" s="133" t="n">
        <v>0</v>
      </c>
      <c r="T209" s="134" t="n">
        <f aca="false">S209*H209</f>
        <v>0</v>
      </c>
      <c r="U209" s="12"/>
      <c r="V209" s="12"/>
      <c r="W209" s="12"/>
      <c r="X209" s="12"/>
      <c r="Y209" s="12"/>
      <c r="Z209" s="12"/>
      <c r="AA209" s="12"/>
      <c r="AB209" s="12"/>
      <c r="AC209" s="12"/>
      <c r="AD209" s="12"/>
      <c r="AE209" s="12"/>
      <c r="AR209" s="135" t="s">
        <v>78</v>
      </c>
      <c r="AT209" s="135" t="s">
        <v>81</v>
      </c>
      <c r="AU209" s="135" t="s">
        <v>69</v>
      </c>
      <c r="AY209" s="3" t="s">
        <v>71</v>
      </c>
      <c r="BE209" s="136" t="n">
        <f aca="false">IF(N209="základní",J209,0)</f>
        <v>0</v>
      </c>
      <c r="BF209" s="136" t="n">
        <f aca="false">IF(N209="snížená",J209,0)</f>
        <v>0</v>
      </c>
      <c r="BG209" s="136" t="n">
        <f aca="false">IF(N209="zákl. přenesená",J209,0)</f>
        <v>0</v>
      </c>
      <c r="BH209" s="136" t="n">
        <f aca="false">IF(N209="sníž. přenesená",J209,0)</f>
        <v>0</v>
      </c>
      <c r="BI209" s="136" t="n">
        <f aca="false">IF(N209="nulová",J209,0)</f>
        <v>0</v>
      </c>
      <c r="BJ209" s="3" t="s">
        <v>69</v>
      </c>
      <c r="BK209" s="136" t="n">
        <f aca="false">ROUND(I209*H209,2)</f>
        <v>0</v>
      </c>
      <c r="BL209" s="3" t="s">
        <v>78</v>
      </c>
      <c r="BM209" s="135" t="s">
        <v>238</v>
      </c>
    </row>
    <row r="210" s="16" customFormat="true" ht="12.8" hidden="false" customHeight="false" outlineLevel="0" collapsed="false">
      <c r="A210" s="12"/>
      <c r="B210" s="62"/>
      <c r="C210" s="64"/>
      <c r="D210" s="137" t="s">
        <v>79</v>
      </c>
      <c r="E210" s="64"/>
      <c r="F210" s="138" t="s">
        <v>426</v>
      </c>
      <c r="G210" s="64"/>
      <c r="H210" s="64"/>
      <c r="I210" s="14"/>
      <c r="J210" s="64"/>
      <c r="K210" s="64"/>
      <c r="L210" s="13"/>
      <c r="M210" s="140"/>
      <c r="N210" s="141"/>
      <c r="O210" s="132"/>
      <c r="P210" s="132"/>
      <c r="Q210" s="132"/>
      <c r="R210" s="132"/>
      <c r="S210" s="132"/>
      <c r="T210" s="142"/>
      <c r="U210" s="12"/>
      <c r="V210" s="12"/>
      <c r="W210" s="12"/>
      <c r="X210" s="12"/>
      <c r="Y210" s="12"/>
      <c r="Z210" s="12"/>
      <c r="AA210" s="12"/>
      <c r="AB210" s="12"/>
      <c r="AC210" s="12"/>
      <c r="AD210" s="12"/>
      <c r="AE210" s="12"/>
      <c r="AT210" s="3" t="s">
        <v>79</v>
      </c>
      <c r="AU210" s="3" t="s">
        <v>69</v>
      </c>
    </row>
    <row r="211" s="16" customFormat="true" ht="21.75" hidden="false" customHeight="true" outlineLevel="0" collapsed="false">
      <c r="A211" s="12"/>
      <c r="B211" s="62"/>
      <c r="C211" s="143" t="s">
        <v>163</v>
      </c>
      <c r="D211" s="143" t="s">
        <v>81</v>
      </c>
      <c r="E211" s="144" t="s">
        <v>427</v>
      </c>
      <c r="F211" s="145" t="s">
        <v>428</v>
      </c>
      <c r="G211" s="146" t="s">
        <v>75</v>
      </c>
      <c r="H211" s="147" t="n">
        <v>3</v>
      </c>
      <c r="I211" s="156"/>
      <c r="J211" s="148" t="n">
        <f aca="false">ROUND(I211*H211,2)</f>
        <v>0</v>
      </c>
      <c r="K211" s="145" t="s">
        <v>333</v>
      </c>
      <c r="L211" s="13"/>
      <c r="M211" s="149"/>
      <c r="N211" s="150" t="s">
        <v>29</v>
      </c>
      <c r="O211" s="132"/>
      <c r="P211" s="133" t="n">
        <f aca="false">O211*H211</f>
        <v>0</v>
      </c>
      <c r="Q211" s="133" t="n">
        <v>0</v>
      </c>
      <c r="R211" s="133" t="n">
        <f aca="false">Q211*H211</f>
        <v>0</v>
      </c>
      <c r="S211" s="133" t="n">
        <v>0</v>
      </c>
      <c r="T211" s="134" t="n">
        <f aca="false">S211*H211</f>
        <v>0</v>
      </c>
      <c r="U211" s="12"/>
      <c r="V211" s="12"/>
      <c r="W211" s="12"/>
      <c r="X211" s="12"/>
      <c r="Y211" s="12"/>
      <c r="Z211" s="12"/>
      <c r="AA211" s="12"/>
      <c r="AB211" s="12"/>
      <c r="AC211" s="12"/>
      <c r="AD211" s="12"/>
      <c r="AE211" s="12"/>
      <c r="AR211" s="135" t="s">
        <v>78</v>
      </c>
      <c r="AT211" s="135" t="s">
        <v>81</v>
      </c>
      <c r="AU211" s="135" t="s">
        <v>69</v>
      </c>
      <c r="AY211" s="3" t="s">
        <v>71</v>
      </c>
      <c r="BE211" s="136" t="n">
        <f aca="false">IF(N211="základní",J211,0)</f>
        <v>0</v>
      </c>
      <c r="BF211" s="136" t="n">
        <f aca="false">IF(N211="snížená",J211,0)</f>
        <v>0</v>
      </c>
      <c r="BG211" s="136" t="n">
        <f aca="false">IF(N211="zákl. přenesená",J211,0)</f>
        <v>0</v>
      </c>
      <c r="BH211" s="136" t="n">
        <f aca="false">IF(N211="sníž. přenesená",J211,0)</f>
        <v>0</v>
      </c>
      <c r="BI211" s="136" t="n">
        <f aca="false">IF(N211="nulová",J211,0)</f>
        <v>0</v>
      </c>
      <c r="BJ211" s="3" t="s">
        <v>69</v>
      </c>
      <c r="BK211" s="136" t="n">
        <f aca="false">ROUND(I211*H211,2)</f>
        <v>0</v>
      </c>
      <c r="BL211" s="3" t="s">
        <v>78</v>
      </c>
      <c r="BM211" s="135" t="s">
        <v>241</v>
      </c>
    </row>
    <row r="212" s="16" customFormat="true" ht="17.9" hidden="false" customHeight="false" outlineLevel="0" collapsed="false">
      <c r="A212" s="12"/>
      <c r="B212" s="62"/>
      <c r="C212" s="64"/>
      <c r="D212" s="137" t="s">
        <v>79</v>
      </c>
      <c r="E212" s="64"/>
      <c r="F212" s="138" t="s">
        <v>428</v>
      </c>
      <c r="G212" s="64"/>
      <c r="H212" s="64"/>
      <c r="I212" s="14"/>
      <c r="J212" s="64"/>
      <c r="K212" s="64"/>
      <c r="L212" s="13"/>
      <c r="M212" s="140"/>
      <c r="N212" s="141"/>
      <c r="O212" s="132"/>
      <c r="P212" s="132"/>
      <c r="Q212" s="132"/>
      <c r="R212" s="132"/>
      <c r="S212" s="132"/>
      <c r="T212" s="142"/>
      <c r="U212" s="12"/>
      <c r="V212" s="12"/>
      <c r="W212" s="12"/>
      <c r="X212" s="12"/>
      <c r="Y212" s="12"/>
      <c r="Z212" s="12"/>
      <c r="AA212" s="12"/>
      <c r="AB212" s="12"/>
      <c r="AC212" s="12"/>
      <c r="AD212" s="12"/>
      <c r="AE212" s="12"/>
      <c r="AT212" s="3" t="s">
        <v>79</v>
      </c>
      <c r="AU212" s="3" t="s">
        <v>69</v>
      </c>
    </row>
    <row r="213" s="16" customFormat="true" ht="16.5" hidden="false" customHeight="true" outlineLevel="0" collapsed="false">
      <c r="A213" s="12"/>
      <c r="B213" s="62"/>
      <c r="C213" s="143" t="s">
        <v>242</v>
      </c>
      <c r="D213" s="143" t="s">
        <v>81</v>
      </c>
      <c r="E213" s="144" t="s">
        <v>400</v>
      </c>
      <c r="F213" s="145" t="s">
        <v>401</v>
      </c>
      <c r="G213" s="146" t="s">
        <v>332</v>
      </c>
      <c r="H213" s="147" t="n">
        <v>1</v>
      </c>
      <c r="I213" s="156"/>
      <c r="J213" s="148" t="n">
        <f aca="false">ROUND(I213*H213,2)</f>
        <v>0</v>
      </c>
      <c r="K213" s="145" t="s">
        <v>333</v>
      </c>
      <c r="L213" s="13"/>
      <c r="M213" s="149"/>
      <c r="N213" s="150" t="s">
        <v>29</v>
      </c>
      <c r="O213" s="132"/>
      <c r="P213" s="133" t="n">
        <f aca="false">O213*H213</f>
        <v>0</v>
      </c>
      <c r="Q213" s="133" t="n">
        <v>0</v>
      </c>
      <c r="R213" s="133" t="n">
        <f aca="false">Q213*H213</f>
        <v>0</v>
      </c>
      <c r="S213" s="133" t="n">
        <v>0</v>
      </c>
      <c r="T213" s="134" t="n">
        <f aca="false">S213*H213</f>
        <v>0</v>
      </c>
      <c r="U213" s="12"/>
      <c r="V213" s="12"/>
      <c r="W213" s="12"/>
      <c r="X213" s="12"/>
      <c r="Y213" s="12"/>
      <c r="Z213" s="12"/>
      <c r="AA213" s="12"/>
      <c r="AB213" s="12"/>
      <c r="AC213" s="12"/>
      <c r="AD213" s="12"/>
      <c r="AE213" s="12"/>
      <c r="AR213" s="135" t="s">
        <v>78</v>
      </c>
      <c r="AT213" s="135" t="s">
        <v>81</v>
      </c>
      <c r="AU213" s="135" t="s">
        <v>69</v>
      </c>
      <c r="AY213" s="3" t="s">
        <v>71</v>
      </c>
      <c r="BE213" s="136" t="n">
        <f aca="false">IF(N213="základní",J213,0)</f>
        <v>0</v>
      </c>
      <c r="BF213" s="136" t="n">
        <f aca="false">IF(N213="snížená",J213,0)</f>
        <v>0</v>
      </c>
      <c r="BG213" s="136" t="n">
        <f aca="false">IF(N213="zákl. přenesená",J213,0)</f>
        <v>0</v>
      </c>
      <c r="BH213" s="136" t="n">
        <f aca="false">IF(N213="sníž. přenesená",J213,0)</f>
        <v>0</v>
      </c>
      <c r="BI213" s="136" t="n">
        <f aca="false">IF(N213="nulová",J213,0)</f>
        <v>0</v>
      </c>
      <c r="BJ213" s="3" t="s">
        <v>69</v>
      </c>
      <c r="BK213" s="136" t="n">
        <f aca="false">ROUND(I213*H213,2)</f>
        <v>0</v>
      </c>
      <c r="BL213" s="3" t="s">
        <v>78</v>
      </c>
      <c r="BM213" s="135" t="s">
        <v>245</v>
      </c>
    </row>
    <row r="214" s="16" customFormat="true" ht="12.8" hidden="false" customHeight="false" outlineLevel="0" collapsed="false">
      <c r="A214" s="12"/>
      <c r="B214" s="62"/>
      <c r="C214" s="64"/>
      <c r="D214" s="137" t="s">
        <v>79</v>
      </c>
      <c r="E214" s="64"/>
      <c r="F214" s="138" t="s">
        <v>401</v>
      </c>
      <c r="G214" s="64"/>
      <c r="H214" s="64"/>
      <c r="I214" s="14"/>
      <c r="J214" s="64"/>
      <c r="K214" s="64"/>
      <c r="L214" s="13"/>
      <c r="M214" s="140"/>
      <c r="N214" s="141"/>
      <c r="O214" s="132"/>
      <c r="P214" s="132"/>
      <c r="Q214" s="132"/>
      <c r="R214" s="132"/>
      <c r="S214" s="132"/>
      <c r="T214" s="142"/>
      <c r="U214" s="12"/>
      <c r="V214" s="12"/>
      <c r="W214" s="12"/>
      <c r="X214" s="12"/>
      <c r="Y214" s="12"/>
      <c r="Z214" s="12"/>
      <c r="AA214" s="12"/>
      <c r="AB214" s="12"/>
      <c r="AC214" s="12"/>
      <c r="AD214" s="12"/>
      <c r="AE214" s="12"/>
      <c r="AT214" s="3" t="s">
        <v>79</v>
      </c>
      <c r="AU214" s="3" t="s">
        <v>69</v>
      </c>
    </row>
    <row r="215" s="16" customFormat="true" ht="16.5" hidden="false" customHeight="true" outlineLevel="0" collapsed="false">
      <c r="A215" s="12"/>
      <c r="B215" s="62"/>
      <c r="C215" s="143" t="s">
        <v>166</v>
      </c>
      <c r="D215" s="143" t="s">
        <v>81</v>
      </c>
      <c r="E215" s="144" t="s">
        <v>429</v>
      </c>
      <c r="F215" s="145" t="s">
        <v>430</v>
      </c>
      <c r="G215" s="146" t="s">
        <v>332</v>
      </c>
      <c r="H215" s="147" t="n">
        <v>4</v>
      </c>
      <c r="I215" s="156"/>
      <c r="J215" s="148" t="n">
        <f aca="false">ROUND(I215*H215,2)</f>
        <v>0</v>
      </c>
      <c r="K215" s="145" t="s">
        <v>76</v>
      </c>
      <c r="L215" s="13"/>
      <c r="M215" s="149"/>
      <c r="N215" s="150" t="s">
        <v>29</v>
      </c>
      <c r="O215" s="132"/>
      <c r="P215" s="133" t="n">
        <f aca="false">O215*H215</f>
        <v>0</v>
      </c>
      <c r="Q215" s="133" t="n">
        <v>0</v>
      </c>
      <c r="R215" s="133" t="n">
        <f aca="false">Q215*H215</f>
        <v>0</v>
      </c>
      <c r="S215" s="133" t="n">
        <v>0</v>
      </c>
      <c r="T215" s="134" t="n">
        <f aca="false">S215*H215</f>
        <v>0</v>
      </c>
      <c r="U215" s="12"/>
      <c r="V215" s="12"/>
      <c r="W215" s="12"/>
      <c r="X215" s="12"/>
      <c r="Y215" s="12"/>
      <c r="Z215" s="12"/>
      <c r="AA215" s="12"/>
      <c r="AB215" s="12"/>
      <c r="AC215" s="12"/>
      <c r="AD215" s="12"/>
      <c r="AE215" s="12"/>
      <c r="AR215" s="135" t="s">
        <v>78</v>
      </c>
      <c r="AT215" s="135" t="s">
        <v>81</v>
      </c>
      <c r="AU215" s="135" t="s">
        <v>69</v>
      </c>
      <c r="AY215" s="3" t="s">
        <v>71</v>
      </c>
      <c r="BE215" s="136" t="n">
        <f aca="false">IF(N215="základní",J215,0)</f>
        <v>0</v>
      </c>
      <c r="BF215" s="136" t="n">
        <f aca="false">IF(N215="snížená",J215,0)</f>
        <v>0</v>
      </c>
      <c r="BG215" s="136" t="n">
        <f aca="false">IF(N215="zákl. přenesená",J215,0)</f>
        <v>0</v>
      </c>
      <c r="BH215" s="136" t="n">
        <f aca="false">IF(N215="sníž. přenesená",J215,0)</f>
        <v>0</v>
      </c>
      <c r="BI215" s="136" t="n">
        <f aca="false">IF(N215="nulová",J215,0)</f>
        <v>0</v>
      </c>
      <c r="BJ215" s="3" t="s">
        <v>69</v>
      </c>
      <c r="BK215" s="136" t="n">
        <f aca="false">ROUND(I215*H215,2)</f>
        <v>0</v>
      </c>
      <c r="BL215" s="3" t="s">
        <v>78</v>
      </c>
      <c r="BM215" s="135" t="s">
        <v>248</v>
      </c>
    </row>
    <row r="216" s="16" customFormat="true" ht="12.8" hidden="false" customHeight="false" outlineLevel="0" collapsed="false">
      <c r="A216" s="12"/>
      <c r="B216" s="62"/>
      <c r="C216" s="64"/>
      <c r="D216" s="137" t="s">
        <v>79</v>
      </c>
      <c r="E216" s="64"/>
      <c r="F216" s="138" t="s">
        <v>430</v>
      </c>
      <c r="G216" s="64"/>
      <c r="H216" s="64"/>
      <c r="I216" s="14"/>
      <c r="J216" s="64"/>
      <c r="K216" s="64"/>
      <c r="L216" s="13"/>
      <c r="M216" s="140"/>
      <c r="N216" s="141"/>
      <c r="O216" s="132"/>
      <c r="P216" s="132"/>
      <c r="Q216" s="132"/>
      <c r="R216" s="132"/>
      <c r="S216" s="132"/>
      <c r="T216" s="142"/>
      <c r="U216" s="12"/>
      <c r="V216" s="12"/>
      <c r="W216" s="12"/>
      <c r="X216" s="12"/>
      <c r="Y216" s="12"/>
      <c r="Z216" s="12"/>
      <c r="AA216" s="12"/>
      <c r="AB216" s="12"/>
      <c r="AC216" s="12"/>
      <c r="AD216" s="12"/>
      <c r="AE216" s="12"/>
      <c r="AT216" s="3" t="s">
        <v>79</v>
      </c>
      <c r="AU216" s="3" t="s">
        <v>69</v>
      </c>
    </row>
    <row r="217" s="16" customFormat="true" ht="16.5" hidden="false" customHeight="true" outlineLevel="0" collapsed="false">
      <c r="A217" s="12"/>
      <c r="B217" s="62"/>
      <c r="C217" s="143" t="s">
        <v>249</v>
      </c>
      <c r="D217" s="143" t="s">
        <v>81</v>
      </c>
      <c r="E217" s="144" t="s">
        <v>431</v>
      </c>
      <c r="F217" s="145" t="s">
        <v>432</v>
      </c>
      <c r="G217" s="146" t="s">
        <v>332</v>
      </c>
      <c r="H217" s="147" t="n">
        <v>6</v>
      </c>
      <c r="I217" s="156"/>
      <c r="J217" s="148" t="n">
        <f aca="false">ROUND(I217*H217,2)</f>
        <v>0</v>
      </c>
      <c r="K217" s="145" t="s">
        <v>76</v>
      </c>
      <c r="L217" s="13"/>
      <c r="M217" s="149"/>
      <c r="N217" s="150" t="s">
        <v>29</v>
      </c>
      <c r="O217" s="132"/>
      <c r="P217" s="133" t="n">
        <f aca="false">O217*H217</f>
        <v>0</v>
      </c>
      <c r="Q217" s="133" t="n">
        <v>0</v>
      </c>
      <c r="R217" s="133" t="n">
        <f aca="false">Q217*H217</f>
        <v>0</v>
      </c>
      <c r="S217" s="133" t="n">
        <v>0</v>
      </c>
      <c r="T217" s="134" t="n">
        <f aca="false">S217*H217</f>
        <v>0</v>
      </c>
      <c r="U217" s="12"/>
      <c r="V217" s="12"/>
      <c r="W217" s="12"/>
      <c r="X217" s="12"/>
      <c r="Y217" s="12"/>
      <c r="Z217" s="12"/>
      <c r="AA217" s="12"/>
      <c r="AB217" s="12"/>
      <c r="AC217" s="12"/>
      <c r="AD217" s="12"/>
      <c r="AE217" s="12"/>
      <c r="AR217" s="135" t="s">
        <v>78</v>
      </c>
      <c r="AT217" s="135" t="s">
        <v>81</v>
      </c>
      <c r="AU217" s="135" t="s">
        <v>69</v>
      </c>
      <c r="AY217" s="3" t="s">
        <v>71</v>
      </c>
      <c r="BE217" s="136" t="n">
        <f aca="false">IF(N217="základní",J217,0)</f>
        <v>0</v>
      </c>
      <c r="BF217" s="136" t="n">
        <f aca="false">IF(N217="snížená",J217,0)</f>
        <v>0</v>
      </c>
      <c r="BG217" s="136" t="n">
        <f aca="false">IF(N217="zákl. přenesená",J217,0)</f>
        <v>0</v>
      </c>
      <c r="BH217" s="136" t="n">
        <f aca="false">IF(N217="sníž. přenesená",J217,0)</f>
        <v>0</v>
      </c>
      <c r="BI217" s="136" t="n">
        <f aca="false">IF(N217="nulová",J217,0)</f>
        <v>0</v>
      </c>
      <c r="BJ217" s="3" t="s">
        <v>69</v>
      </c>
      <c r="BK217" s="136" t="n">
        <f aca="false">ROUND(I217*H217,2)</f>
        <v>0</v>
      </c>
      <c r="BL217" s="3" t="s">
        <v>78</v>
      </c>
      <c r="BM217" s="135" t="s">
        <v>252</v>
      </c>
    </row>
    <row r="218" s="16" customFormat="true" ht="12.8" hidden="false" customHeight="false" outlineLevel="0" collapsed="false">
      <c r="A218" s="12"/>
      <c r="B218" s="62"/>
      <c r="C218" s="64"/>
      <c r="D218" s="137" t="s">
        <v>79</v>
      </c>
      <c r="E218" s="64"/>
      <c r="F218" s="138" t="s">
        <v>432</v>
      </c>
      <c r="G218" s="64"/>
      <c r="H218" s="64"/>
      <c r="I218" s="14"/>
      <c r="J218" s="64"/>
      <c r="K218" s="64"/>
      <c r="L218" s="13"/>
      <c r="M218" s="140"/>
      <c r="N218" s="141"/>
      <c r="O218" s="132"/>
      <c r="P218" s="132"/>
      <c r="Q218" s="132"/>
      <c r="R218" s="132"/>
      <c r="S218" s="132"/>
      <c r="T218" s="142"/>
      <c r="U218" s="12"/>
      <c r="V218" s="12"/>
      <c r="W218" s="12"/>
      <c r="X218" s="12"/>
      <c r="Y218" s="12"/>
      <c r="Z218" s="12"/>
      <c r="AA218" s="12"/>
      <c r="AB218" s="12"/>
      <c r="AC218" s="12"/>
      <c r="AD218" s="12"/>
      <c r="AE218" s="12"/>
      <c r="AT218" s="3" t="s">
        <v>79</v>
      </c>
      <c r="AU218" s="3" t="s">
        <v>69</v>
      </c>
    </row>
    <row r="219" s="16" customFormat="true" ht="16.5" hidden="false" customHeight="true" outlineLevel="0" collapsed="false">
      <c r="A219" s="12"/>
      <c r="B219" s="62"/>
      <c r="C219" s="143" t="s">
        <v>170</v>
      </c>
      <c r="D219" s="143" t="s">
        <v>81</v>
      </c>
      <c r="E219" s="144" t="s">
        <v>396</v>
      </c>
      <c r="F219" s="145" t="s">
        <v>397</v>
      </c>
      <c r="G219" s="146" t="s">
        <v>332</v>
      </c>
      <c r="H219" s="147" t="n">
        <v>5</v>
      </c>
      <c r="I219" s="156"/>
      <c r="J219" s="148" t="n">
        <f aca="false">ROUND(I219*H219,2)</f>
        <v>0</v>
      </c>
      <c r="K219" s="145" t="s">
        <v>333</v>
      </c>
      <c r="L219" s="13"/>
      <c r="M219" s="149"/>
      <c r="N219" s="150" t="s">
        <v>29</v>
      </c>
      <c r="O219" s="132"/>
      <c r="P219" s="133" t="n">
        <f aca="false">O219*H219</f>
        <v>0</v>
      </c>
      <c r="Q219" s="133" t="n">
        <v>0</v>
      </c>
      <c r="R219" s="133" t="n">
        <f aca="false">Q219*H219</f>
        <v>0</v>
      </c>
      <c r="S219" s="133" t="n">
        <v>0</v>
      </c>
      <c r="T219" s="134" t="n">
        <f aca="false">S219*H219</f>
        <v>0</v>
      </c>
      <c r="U219" s="12"/>
      <c r="V219" s="12"/>
      <c r="W219" s="12"/>
      <c r="X219" s="12"/>
      <c r="Y219" s="12"/>
      <c r="Z219" s="12"/>
      <c r="AA219" s="12"/>
      <c r="AB219" s="12"/>
      <c r="AC219" s="12"/>
      <c r="AD219" s="12"/>
      <c r="AE219" s="12"/>
      <c r="AR219" s="135" t="s">
        <v>78</v>
      </c>
      <c r="AT219" s="135" t="s">
        <v>81</v>
      </c>
      <c r="AU219" s="135" t="s">
        <v>69</v>
      </c>
      <c r="AY219" s="3" t="s">
        <v>71</v>
      </c>
      <c r="BE219" s="136" t="n">
        <f aca="false">IF(N219="základní",J219,0)</f>
        <v>0</v>
      </c>
      <c r="BF219" s="136" t="n">
        <f aca="false">IF(N219="snížená",J219,0)</f>
        <v>0</v>
      </c>
      <c r="BG219" s="136" t="n">
        <f aca="false">IF(N219="zákl. přenesená",J219,0)</f>
        <v>0</v>
      </c>
      <c r="BH219" s="136" t="n">
        <f aca="false">IF(N219="sníž. přenesená",J219,0)</f>
        <v>0</v>
      </c>
      <c r="BI219" s="136" t="n">
        <f aca="false">IF(N219="nulová",J219,0)</f>
        <v>0</v>
      </c>
      <c r="BJ219" s="3" t="s">
        <v>69</v>
      </c>
      <c r="BK219" s="136" t="n">
        <f aca="false">ROUND(I219*H219,2)</f>
        <v>0</v>
      </c>
      <c r="BL219" s="3" t="s">
        <v>78</v>
      </c>
      <c r="BM219" s="135" t="s">
        <v>255</v>
      </c>
    </row>
    <row r="220" s="16" customFormat="true" ht="12.8" hidden="false" customHeight="false" outlineLevel="0" collapsed="false">
      <c r="A220" s="12"/>
      <c r="B220" s="62"/>
      <c r="C220" s="64"/>
      <c r="D220" s="137" t="s">
        <v>79</v>
      </c>
      <c r="E220" s="64"/>
      <c r="F220" s="138" t="s">
        <v>397</v>
      </c>
      <c r="G220" s="64"/>
      <c r="H220" s="64"/>
      <c r="I220" s="14"/>
      <c r="J220" s="64"/>
      <c r="K220" s="64"/>
      <c r="L220" s="13"/>
      <c r="M220" s="140"/>
      <c r="N220" s="141"/>
      <c r="O220" s="132"/>
      <c r="P220" s="132"/>
      <c r="Q220" s="132"/>
      <c r="R220" s="132"/>
      <c r="S220" s="132"/>
      <c r="T220" s="142"/>
      <c r="U220" s="12"/>
      <c r="V220" s="12"/>
      <c r="W220" s="12"/>
      <c r="X220" s="12"/>
      <c r="Y220" s="12"/>
      <c r="Z220" s="12"/>
      <c r="AA220" s="12"/>
      <c r="AB220" s="12"/>
      <c r="AC220" s="12"/>
      <c r="AD220" s="12"/>
      <c r="AE220" s="12"/>
      <c r="AT220" s="3" t="s">
        <v>79</v>
      </c>
      <c r="AU220" s="3" t="s">
        <v>69</v>
      </c>
    </row>
    <row r="221" s="16" customFormat="true" ht="16.5" hidden="false" customHeight="true" outlineLevel="0" collapsed="false">
      <c r="A221" s="12"/>
      <c r="B221" s="62"/>
      <c r="C221" s="143" t="s">
        <v>256</v>
      </c>
      <c r="D221" s="143" t="s">
        <v>81</v>
      </c>
      <c r="E221" s="144" t="s">
        <v>433</v>
      </c>
      <c r="F221" s="145" t="s">
        <v>434</v>
      </c>
      <c r="G221" s="146" t="s">
        <v>75</v>
      </c>
      <c r="H221" s="147" t="n">
        <v>10</v>
      </c>
      <c r="I221" s="156"/>
      <c r="J221" s="148" t="n">
        <f aca="false">ROUND(I221*H221,2)</f>
        <v>0</v>
      </c>
      <c r="K221" s="145" t="s">
        <v>333</v>
      </c>
      <c r="L221" s="13"/>
      <c r="M221" s="149"/>
      <c r="N221" s="150" t="s">
        <v>29</v>
      </c>
      <c r="O221" s="132"/>
      <c r="P221" s="133" t="n">
        <f aca="false">O221*H221</f>
        <v>0</v>
      </c>
      <c r="Q221" s="133" t="n">
        <v>0</v>
      </c>
      <c r="R221" s="133" t="n">
        <f aca="false">Q221*H221</f>
        <v>0</v>
      </c>
      <c r="S221" s="133" t="n">
        <v>0</v>
      </c>
      <c r="T221" s="134" t="n">
        <f aca="false">S221*H221</f>
        <v>0</v>
      </c>
      <c r="U221" s="12"/>
      <c r="V221" s="12"/>
      <c r="W221" s="12"/>
      <c r="X221" s="12"/>
      <c r="Y221" s="12"/>
      <c r="Z221" s="12"/>
      <c r="AA221" s="12"/>
      <c r="AB221" s="12"/>
      <c r="AC221" s="12"/>
      <c r="AD221" s="12"/>
      <c r="AE221" s="12"/>
      <c r="AR221" s="135" t="s">
        <v>78</v>
      </c>
      <c r="AT221" s="135" t="s">
        <v>81</v>
      </c>
      <c r="AU221" s="135" t="s">
        <v>69</v>
      </c>
      <c r="AY221" s="3" t="s">
        <v>71</v>
      </c>
      <c r="BE221" s="136" t="n">
        <f aca="false">IF(N221="základní",J221,0)</f>
        <v>0</v>
      </c>
      <c r="BF221" s="136" t="n">
        <f aca="false">IF(N221="snížená",J221,0)</f>
        <v>0</v>
      </c>
      <c r="BG221" s="136" t="n">
        <f aca="false">IF(N221="zákl. přenesená",J221,0)</f>
        <v>0</v>
      </c>
      <c r="BH221" s="136" t="n">
        <f aca="false">IF(N221="sníž. přenesená",J221,0)</f>
        <v>0</v>
      </c>
      <c r="BI221" s="136" t="n">
        <f aca="false">IF(N221="nulová",J221,0)</f>
        <v>0</v>
      </c>
      <c r="BJ221" s="3" t="s">
        <v>69</v>
      </c>
      <c r="BK221" s="136" t="n">
        <f aca="false">ROUND(I221*H221,2)</f>
        <v>0</v>
      </c>
      <c r="BL221" s="3" t="s">
        <v>78</v>
      </c>
      <c r="BM221" s="135" t="s">
        <v>259</v>
      </c>
    </row>
    <row r="222" s="16" customFormat="true" ht="12.8" hidden="false" customHeight="false" outlineLevel="0" collapsed="false">
      <c r="A222" s="12"/>
      <c r="B222" s="62"/>
      <c r="C222" s="64"/>
      <c r="D222" s="137" t="s">
        <v>79</v>
      </c>
      <c r="E222" s="64"/>
      <c r="F222" s="138" t="s">
        <v>434</v>
      </c>
      <c r="G222" s="64"/>
      <c r="H222" s="64"/>
      <c r="I222" s="14"/>
      <c r="J222" s="64"/>
      <c r="K222" s="64"/>
      <c r="L222" s="13"/>
      <c r="M222" s="140"/>
      <c r="N222" s="141"/>
      <c r="O222" s="132"/>
      <c r="P222" s="132"/>
      <c r="Q222" s="132"/>
      <c r="R222" s="132"/>
      <c r="S222" s="132"/>
      <c r="T222" s="142"/>
      <c r="U222" s="12"/>
      <c r="V222" s="12"/>
      <c r="W222" s="12"/>
      <c r="X222" s="12"/>
      <c r="Y222" s="12"/>
      <c r="Z222" s="12"/>
      <c r="AA222" s="12"/>
      <c r="AB222" s="12"/>
      <c r="AC222" s="12"/>
      <c r="AD222" s="12"/>
      <c r="AE222" s="12"/>
      <c r="AT222" s="3" t="s">
        <v>79</v>
      </c>
      <c r="AU222" s="3" t="s">
        <v>69</v>
      </c>
    </row>
    <row r="223" s="16" customFormat="true" ht="16.5" hidden="false" customHeight="true" outlineLevel="0" collapsed="false">
      <c r="A223" s="12"/>
      <c r="B223" s="62"/>
      <c r="C223" s="143" t="s">
        <v>173</v>
      </c>
      <c r="D223" s="143" t="s">
        <v>81</v>
      </c>
      <c r="E223" s="144" t="s">
        <v>413</v>
      </c>
      <c r="F223" s="145" t="s">
        <v>414</v>
      </c>
      <c r="G223" s="146" t="s">
        <v>415</v>
      </c>
      <c r="H223" s="147" t="n">
        <v>6</v>
      </c>
      <c r="I223" s="156"/>
      <c r="J223" s="148" t="n">
        <f aca="false">ROUND(I223*H223,2)</f>
        <v>0</v>
      </c>
      <c r="K223" s="145" t="s">
        <v>76</v>
      </c>
      <c r="L223" s="13"/>
      <c r="M223" s="149"/>
      <c r="N223" s="150" t="s">
        <v>29</v>
      </c>
      <c r="O223" s="132"/>
      <c r="P223" s="133" t="n">
        <f aca="false">O223*H223</f>
        <v>0</v>
      </c>
      <c r="Q223" s="133" t="n">
        <v>0</v>
      </c>
      <c r="R223" s="133" t="n">
        <f aca="false">Q223*H223</f>
        <v>0</v>
      </c>
      <c r="S223" s="133" t="n">
        <v>0</v>
      </c>
      <c r="T223" s="134" t="n">
        <f aca="false">S223*H223</f>
        <v>0</v>
      </c>
      <c r="U223" s="12"/>
      <c r="V223" s="12"/>
      <c r="W223" s="12"/>
      <c r="X223" s="12"/>
      <c r="Y223" s="12"/>
      <c r="Z223" s="12"/>
      <c r="AA223" s="12"/>
      <c r="AB223" s="12"/>
      <c r="AC223" s="12"/>
      <c r="AD223" s="12"/>
      <c r="AE223" s="12"/>
      <c r="AR223" s="135" t="s">
        <v>78</v>
      </c>
      <c r="AT223" s="135" t="s">
        <v>81</v>
      </c>
      <c r="AU223" s="135" t="s">
        <v>69</v>
      </c>
      <c r="AY223" s="3" t="s">
        <v>71</v>
      </c>
      <c r="BE223" s="136" t="n">
        <f aca="false">IF(N223="základní",J223,0)</f>
        <v>0</v>
      </c>
      <c r="BF223" s="136" t="n">
        <f aca="false">IF(N223="snížená",J223,0)</f>
        <v>0</v>
      </c>
      <c r="BG223" s="136" t="n">
        <f aca="false">IF(N223="zákl. přenesená",J223,0)</f>
        <v>0</v>
      </c>
      <c r="BH223" s="136" t="n">
        <f aca="false">IF(N223="sníž. přenesená",J223,0)</f>
        <v>0</v>
      </c>
      <c r="BI223" s="136" t="n">
        <f aca="false">IF(N223="nulová",J223,0)</f>
        <v>0</v>
      </c>
      <c r="BJ223" s="3" t="s">
        <v>69</v>
      </c>
      <c r="BK223" s="136" t="n">
        <f aca="false">ROUND(I223*H223,2)</f>
        <v>0</v>
      </c>
      <c r="BL223" s="3" t="s">
        <v>78</v>
      </c>
      <c r="BM223" s="135" t="s">
        <v>263</v>
      </c>
    </row>
    <row r="224" s="16" customFormat="true" ht="12.8" hidden="false" customHeight="false" outlineLevel="0" collapsed="false">
      <c r="A224" s="12"/>
      <c r="B224" s="62"/>
      <c r="C224" s="64"/>
      <c r="D224" s="137" t="s">
        <v>79</v>
      </c>
      <c r="E224" s="64"/>
      <c r="F224" s="138" t="s">
        <v>414</v>
      </c>
      <c r="G224" s="64"/>
      <c r="H224" s="64"/>
      <c r="I224" s="14"/>
      <c r="J224" s="64"/>
      <c r="K224" s="64"/>
      <c r="L224" s="13"/>
      <c r="M224" s="140"/>
      <c r="N224" s="141"/>
      <c r="O224" s="132"/>
      <c r="P224" s="132"/>
      <c r="Q224" s="132"/>
      <c r="R224" s="132"/>
      <c r="S224" s="132"/>
      <c r="T224" s="142"/>
      <c r="U224" s="12"/>
      <c r="V224" s="12"/>
      <c r="W224" s="12"/>
      <c r="X224" s="12"/>
      <c r="Y224" s="12"/>
      <c r="Z224" s="12"/>
      <c r="AA224" s="12"/>
      <c r="AB224" s="12"/>
      <c r="AC224" s="12"/>
      <c r="AD224" s="12"/>
      <c r="AE224" s="12"/>
      <c r="AT224" s="3" t="s">
        <v>79</v>
      </c>
      <c r="AU224" s="3" t="s">
        <v>69</v>
      </c>
    </row>
    <row r="225" s="16" customFormat="true" ht="21.75" hidden="false" customHeight="true" outlineLevel="0" collapsed="false">
      <c r="A225" s="12"/>
      <c r="B225" s="62"/>
      <c r="C225" s="143" t="s">
        <v>266</v>
      </c>
      <c r="D225" s="143" t="s">
        <v>81</v>
      </c>
      <c r="E225" s="144" t="s">
        <v>435</v>
      </c>
      <c r="F225" s="145" t="s">
        <v>436</v>
      </c>
      <c r="G225" s="146" t="s">
        <v>75</v>
      </c>
      <c r="H225" s="147" t="n">
        <v>10</v>
      </c>
      <c r="I225" s="156"/>
      <c r="J225" s="148" t="n">
        <f aca="false">ROUND(I225*H225,2)</f>
        <v>0</v>
      </c>
      <c r="K225" s="145" t="s">
        <v>333</v>
      </c>
      <c r="L225" s="13"/>
      <c r="M225" s="149"/>
      <c r="N225" s="150" t="s">
        <v>29</v>
      </c>
      <c r="O225" s="132"/>
      <c r="P225" s="133" t="n">
        <f aca="false">O225*H225</f>
        <v>0</v>
      </c>
      <c r="Q225" s="133" t="n">
        <v>0</v>
      </c>
      <c r="R225" s="133" t="n">
        <f aca="false">Q225*H225</f>
        <v>0</v>
      </c>
      <c r="S225" s="133" t="n">
        <v>0</v>
      </c>
      <c r="T225" s="134" t="n">
        <f aca="false">S225*H225</f>
        <v>0</v>
      </c>
      <c r="U225" s="12"/>
      <c r="V225" s="12"/>
      <c r="W225" s="12"/>
      <c r="X225" s="12"/>
      <c r="Y225" s="12"/>
      <c r="Z225" s="12"/>
      <c r="AA225" s="12"/>
      <c r="AB225" s="12"/>
      <c r="AC225" s="12"/>
      <c r="AD225" s="12"/>
      <c r="AE225" s="12"/>
      <c r="AR225" s="135" t="s">
        <v>78</v>
      </c>
      <c r="AT225" s="135" t="s">
        <v>81</v>
      </c>
      <c r="AU225" s="135" t="s">
        <v>69</v>
      </c>
      <c r="AY225" s="3" t="s">
        <v>71</v>
      </c>
      <c r="BE225" s="136" t="n">
        <f aca="false">IF(N225="základní",J225,0)</f>
        <v>0</v>
      </c>
      <c r="BF225" s="136" t="n">
        <f aca="false">IF(N225="snížená",J225,0)</f>
        <v>0</v>
      </c>
      <c r="BG225" s="136" t="n">
        <f aca="false">IF(N225="zákl. přenesená",J225,0)</f>
        <v>0</v>
      </c>
      <c r="BH225" s="136" t="n">
        <f aca="false">IF(N225="sníž. přenesená",J225,0)</f>
        <v>0</v>
      </c>
      <c r="BI225" s="136" t="n">
        <f aca="false">IF(N225="nulová",J225,0)</f>
        <v>0</v>
      </c>
      <c r="BJ225" s="3" t="s">
        <v>69</v>
      </c>
      <c r="BK225" s="136" t="n">
        <f aca="false">ROUND(I225*H225,2)</f>
        <v>0</v>
      </c>
      <c r="BL225" s="3" t="s">
        <v>78</v>
      </c>
      <c r="BM225" s="135" t="s">
        <v>269</v>
      </c>
    </row>
    <row r="226" s="16" customFormat="true" ht="17.9" hidden="false" customHeight="false" outlineLevel="0" collapsed="false">
      <c r="A226" s="12"/>
      <c r="B226" s="62"/>
      <c r="C226" s="64"/>
      <c r="D226" s="137" t="s">
        <v>79</v>
      </c>
      <c r="E226" s="64"/>
      <c r="F226" s="138" t="s">
        <v>436</v>
      </c>
      <c r="G226" s="64"/>
      <c r="H226" s="64"/>
      <c r="I226" s="14"/>
      <c r="J226" s="64"/>
      <c r="K226" s="64"/>
      <c r="L226" s="13"/>
      <c r="M226" s="140"/>
      <c r="N226" s="141"/>
      <c r="O226" s="132"/>
      <c r="P226" s="132"/>
      <c r="Q226" s="132"/>
      <c r="R226" s="132"/>
      <c r="S226" s="132"/>
      <c r="T226" s="142"/>
      <c r="U226" s="12"/>
      <c r="V226" s="12"/>
      <c r="W226" s="12"/>
      <c r="X226" s="12"/>
      <c r="Y226" s="12"/>
      <c r="Z226" s="12"/>
      <c r="AA226" s="12"/>
      <c r="AB226" s="12"/>
      <c r="AC226" s="12"/>
      <c r="AD226" s="12"/>
      <c r="AE226" s="12"/>
      <c r="AT226" s="3" t="s">
        <v>79</v>
      </c>
      <c r="AU226" s="3" t="s">
        <v>69</v>
      </c>
    </row>
    <row r="227" s="16" customFormat="true" ht="16.5" hidden="false" customHeight="true" outlineLevel="0" collapsed="false">
      <c r="A227" s="12"/>
      <c r="B227" s="62"/>
      <c r="C227" s="143" t="s">
        <v>177</v>
      </c>
      <c r="D227" s="143" t="s">
        <v>81</v>
      </c>
      <c r="E227" s="144" t="s">
        <v>437</v>
      </c>
      <c r="F227" s="145" t="s">
        <v>438</v>
      </c>
      <c r="G227" s="146" t="s">
        <v>75</v>
      </c>
      <c r="H227" s="147" t="n">
        <v>10</v>
      </c>
      <c r="I227" s="156"/>
      <c r="J227" s="148" t="n">
        <f aca="false">ROUND(I227*H227,2)</f>
        <v>0</v>
      </c>
      <c r="K227" s="145" t="s">
        <v>76</v>
      </c>
      <c r="L227" s="13"/>
      <c r="M227" s="149"/>
      <c r="N227" s="150" t="s">
        <v>29</v>
      </c>
      <c r="O227" s="132"/>
      <c r="P227" s="133" t="n">
        <f aca="false">O227*H227</f>
        <v>0</v>
      </c>
      <c r="Q227" s="133" t="n">
        <v>0</v>
      </c>
      <c r="R227" s="133" t="n">
        <f aca="false">Q227*H227</f>
        <v>0</v>
      </c>
      <c r="S227" s="133" t="n">
        <v>0</v>
      </c>
      <c r="T227" s="134" t="n">
        <f aca="false">S227*H227</f>
        <v>0</v>
      </c>
      <c r="U227" s="12"/>
      <c r="V227" s="12"/>
      <c r="W227" s="12"/>
      <c r="X227" s="12"/>
      <c r="Y227" s="12"/>
      <c r="Z227" s="12"/>
      <c r="AA227" s="12"/>
      <c r="AB227" s="12"/>
      <c r="AC227" s="12"/>
      <c r="AD227" s="12"/>
      <c r="AE227" s="12"/>
      <c r="AR227" s="135" t="s">
        <v>78</v>
      </c>
      <c r="AT227" s="135" t="s">
        <v>81</v>
      </c>
      <c r="AU227" s="135" t="s">
        <v>69</v>
      </c>
      <c r="AY227" s="3" t="s">
        <v>71</v>
      </c>
      <c r="BE227" s="136" t="n">
        <f aca="false">IF(N227="základní",J227,0)</f>
        <v>0</v>
      </c>
      <c r="BF227" s="136" t="n">
        <f aca="false">IF(N227="snížená",J227,0)</f>
        <v>0</v>
      </c>
      <c r="BG227" s="136" t="n">
        <f aca="false">IF(N227="zákl. přenesená",J227,0)</f>
        <v>0</v>
      </c>
      <c r="BH227" s="136" t="n">
        <f aca="false">IF(N227="sníž. přenesená",J227,0)</f>
        <v>0</v>
      </c>
      <c r="BI227" s="136" t="n">
        <f aca="false">IF(N227="nulová",J227,0)</f>
        <v>0</v>
      </c>
      <c r="BJ227" s="3" t="s">
        <v>69</v>
      </c>
      <c r="BK227" s="136" t="n">
        <f aca="false">ROUND(I227*H227,2)</f>
        <v>0</v>
      </c>
      <c r="BL227" s="3" t="s">
        <v>78</v>
      </c>
      <c r="BM227" s="135" t="s">
        <v>272</v>
      </c>
    </row>
    <row r="228" s="16" customFormat="true" ht="12.8" hidden="false" customHeight="false" outlineLevel="0" collapsed="false">
      <c r="A228" s="12"/>
      <c r="B228" s="62"/>
      <c r="C228" s="64"/>
      <c r="D228" s="137" t="s">
        <v>79</v>
      </c>
      <c r="E228" s="64"/>
      <c r="F228" s="138" t="s">
        <v>438</v>
      </c>
      <c r="G228" s="64"/>
      <c r="H228" s="64"/>
      <c r="I228" s="14"/>
      <c r="J228" s="64"/>
      <c r="K228" s="64"/>
      <c r="L228" s="13"/>
      <c r="M228" s="140"/>
      <c r="N228" s="141"/>
      <c r="O228" s="132"/>
      <c r="P228" s="132"/>
      <c r="Q228" s="132"/>
      <c r="R228" s="132"/>
      <c r="S228" s="132"/>
      <c r="T228" s="142"/>
      <c r="U228" s="12"/>
      <c r="V228" s="12"/>
      <c r="W228" s="12"/>
      <c r="X228" s="12"/>
      <c r="Y228" s="12"/>
      <c r="Z228" s="12"/>
      <c r="AA228" s="12"/>
      <c r="AB228" s="12"/>
      <c r="AC228" s="12"/>
      <c r="AD228" s="12"/>
      <c r="AE228" s="12"/>
      <c r="AT228" s="3" t="s">
        <v>79</v>
      </c>
      <c r="AU228" s="3" t="s">
        <v>69</v>
      </c>
    </row>
    <row r="229" s="16" customFormat="true" ht="21.75" hidden="false" customHeight="true" outlineLevel="0" collapsed="false">
      <c r="A229" s="12"/>
      <c r="B229" s="62"/>
      <c r="C229" s="143" t="s">
        <v>273</v>
      </c>
      <c r="D229" s="143" t="s">
        <v>81</v>
      </c>
      <c r="E229" s="144" t="s">
        <v>374</v>
      </c>
      <c r="F229" s="145" t="s">
        <v>375</v>
      </c>
      <c r="G229" s="146" t="s">
        <v>357</v>
      </c>
      <c r="H229" s="147" t="n">
        <v>1</v>
      </c>
      <c r="I229" s="156"/>
      <c r="J229" s="148" t="n">
        <f aca="false">ROUND(I229*H229,2)</f>
        <v>0</v>
      </c>
      <c r="K229" s="145" t="s">
        <v>76</v>
      </c>
      <c r="L229" s="13"/>
      <c r="M229" s="149"/>
      <c r="N229" s="150" t="s">
        <v>29</v>
      </c>
      <c r="O229" s="132"/>
      <c r="P229" s="133" t="n">
        <f aca="false">O229*H229</f>
        <v>0</v>
      </c>
      <c r="Q229" s="133" t="n">
        <v>0</v>
      </c>
      <c r="R229" s="133" t="n">
        <f aca="false">Q229*H229</f>
        <v>0</v>
      </c>
      <c r="S229" s="133" t="n">
        <v>0</v>
      </c>
      <c r="T229" s="134" t="n">
        <f aca="false">S229*H229</f>
        <v>0</v>
      </c>
      <c r="U229" s="12"/>
      <c r="V229" s="12"/>
      <c r="W229" s="12"/>
      <c r="X229" s="12"/>
      <c r="Y229" s="12"/>
      <c r="Z229" s="12"/>
      <c r="AA229" s="12"/>
      <c r="AB229" s="12"/>
      <c r="AC229" s="12"/>
      <c r="AD229" s="12"/>
      <c r="AE229" s="12"/>
      <c r="AR229" s="135" t="s">
        <v>78</v>
      </c>
      <c r="AT229" s="135" t="s">
        <v>81</v>
      </c>
      <c r="AU229" s="135" t="s">
        <v>69</v>
      </c>
      <c r="AY229" s="3" t="s">
        <v>71</v>
      </c>
      <c r="BE229" s="136" t="n">
        <f aca="false">IF(N229="základní",J229,0)</f>
        <v>0</v>
      </c>
      <c r="BF229" s="136" t="n">
        <f aca="false">IF(N229="snížená",J229,0)</f>
        <v>0</v>
      </c>
      <c r="BG229" s="136" t="n">
        <f aca="false">IF(N229="zákl. přenesená",J229,0)</f>
        <v>0</v>
      </c>
      <c r="BH229" s="136" t="n">
        <f aca="false">IF(N229="sníž. přenesená",J229,0)</f>
        <v>0</v>
      </c>
      <c r="BI229" s="136" t="n">
        <f aca="false">IF(N229="nulová",J229,0)</f>
        <v>0</v>
      </c>
      <c r="BJ229" s="3" t="s">
        <v>69</v>
      </c>
      <c r="BK229" s="136" t="n">
        <f aca="false">ROUND(I229*H229,2)</f>
        <v>0</v>
      </c>
      <c r="BL229" s="3" t="s">
        <v>78</v>
      </c>
      <c r="BM229" s="135" t="s">
        <v>276</v>
      </c>
    </row>
    <row r="230" s="16" customFormat="true" ht="17.9" hidden="false" customHeight="false" outlineLevel="0" collapsed="false">
      <c r="A230" s="12"/>
      <c r="B230" s="62"/>
      <c r="C230" s="64"/>
      <c r="D230" s="137" t="s">
        <v>79</v>
      </c>
      <c r="E230" s="64"/>
      <c r="F230" s="138" t="s">
        <v>375</v>
      </c>
      <c r="G230" s="64"/>
      <c r="H230" s="64"/>
      <c r="I230" s="14"/>
      <c r="J230" s="64"/>
      <c r="K230" s="64"/>
      <c r="L230" s="13"/>
      <c r="M230" s="140"/>
      <c r="N230" s="141"/>
      <c r="O230" s="132"/>
      <c r="P230" s="132"/>
      <c r="Q230" s="132"/>
      <c r="R230" s="132"/>
      <c r="S230" s="132"/>
      <c r="T230" s="142"/>
      <c r="U230" s="12"/>
      <c r="V230" s="12"/>
      <c r="W230" s="12"/>
      <c r="X230" s="12"/>
      <c r="Y230" s="12"/>
      <c r="Z230" s="12"/>
      <c r="AA230" s="12"/>
      <c r="AB230" s="12"/>
      <c r="AC230" s="12"/>
      <c r="AD230" s="12"/>
      <c r="AE230" s="12"/>
      <c r="AT230" s="3" t="s">
        <v>79</v>
      </c>
      <c r="AU230" s="3" t="s">
        <v>69</v>
      </c>
    </row>
    <row r="231" s="16" customFormat="true" ht="21.75" hidden="false" customHeight="true" outlineLevel="0" collapsed="false">
      <c r="A231" s="12"/>
      <c r="B231" s="62"/>
      <c r="C231" s="143" t="s">
        <v>180</v>
      </c>
      <c r="D231" s="143" t="s">
        <v>81</v>
      </c>
      <c r="E231" s="144" t="s">
        <v>439</v>
      </c>
      <c r="F231" s="145" t="s">
        <v>440</v>
      </c>
      <c r="G231" s="146" t="s">
        <v>357</v>
      </c>
      <c r="H231" s="147" t="n">
        <v>1</v>
      </c>
      <c r="I231" s="156"/>
      <c r="J231" s="148" t="n">
        <f aca="false">ROUND(I231*H231,2)</f>
        <v>0</v>
      </c>
      <c r="K231" s="145" t="s">
        <v>76</v>
      </c>
      <c r="L231" s="13"/>
      <c r="M231" s="149"/>
      <c r="N231" s="150" t="s">
        <v>29</v>
      </c>
      <c r="O231" s="132"/>
      <c r="P231" s="133" t="n">
        <f aca="false">O231*H231</f>
        <v>0</v>
      </c>
      <c r="Q231" s="133" t="n">
        <v>0</v>
      </c>
      <c r="R231" s="133" t="n">
        <f aca="false">Q231*H231</f>
        <v>0</v>
      </c>
      <c r="S231" s="133" t="n">
        <v>0</v>
      </c>
      <c r="T231" s="134" t="n">
        <f aca="false">S231*H231</f>
        <v>0</v>
      </c>
      <c r="U231" s="12"/>
      <c r="V231" s="12"/>
      <c r="W231" s="12"/>
      <c r="X231" s="12"/>
      <c r="Y231" s="12"/>
      <c r="Z231" s="12"/>
      <c r="AA231" s="12"/>
      <c r="AB231" s="12"/>
      <c r="AC231" s="12"/>
      <c r="AD231" s="12"/>
      <c r="AE231" s="12"/>
      <c r="AR231" s="135" t="s">
        <v>78</v>
      </c>
      <c r="AT231" s="135" t="s">
        <v>81</v>
      </c>
      <c r="AU231" s="135" t="s">
        <v>69</v>
      </c>
      <c r="AY231" s="3" t="s">
        <v>71</v>
      </c>
      <c r="BE231" s="136" t="n">
        <f aca="false">IF(N231="základní",J231,0)</f>
        <v>0</v>
      </c>
      <c r="BF231" s="136" t="n">
        <f aca="false">IF(N231="snížená",J231,0)</f>
        <v>0</v>
      </c>
      <c r="BG231" s="136" t="n">
        <f aca="false">IF(N231="zákl. přenesená",J231,0)</f>
        <v>0</v>
      </c>
      <c r="BH231" s="136" t="n">
        <f aca="false">IF(N231="sníž. přenesená",J231,0)</f>
        <v>0</v>
      </c>
      <c r="BI231" s="136" t="n">
        <f aca="false">IF(N231="nulová",J231,0)</f>
        <v>0</v>
      </c>
      <c r="BJ231" s="3" t="s">
        <v>69</v>
      </c>
      <c r="BK231" s="136" t="n">
        <f aca="false">ROUND(I231*H231,2)</f>
        <v>0</v>
      </c>
      <c r="BL231" s="3" t="s">
        <v>78</v>
      </c>
      <c r="BM231" s="135" t="s">
        <v>279</v>
      </c>
    </row>
    <row r="232" s="16" customFormat="true" ht="17.9" hidden="false" customHeight="false" outlineLevel="0" collapsed="false">
      <c r="A232" s="12"/>
      <c r="B232" s="62"/>
      <c r="C232" s="64"/>
      <c r="D232" s="137" t="s">
        <v>79</v>
      </c>
      <c r="E232" s="64"/>
      <c r="F232" s="138" t="s">
        <v>440</v>
      </c>
      <c r="G232" s="64"/>
      <c r="H232" s="64"/>
      <c r="I232" s="14"/>
      <c r="J232" s="64"/>
      <c r="K232" s="64"/>
      <c r="L232" s="13"/>
      <c r="M232" s="140"/>
      <c r="N232" s="141"/>
      <c r="O232" s="132"/>
      <c r="P232" s="132"/>
      <c r="Q232" s="132"/>
      <c r="R232" s="132"/>
      <c r="S232" s="132"/>
      <c r="T232" s="142"/>
      <c r="U232" s="12"/>
      <c r="V232" s="12"/>
      <c r="W232" s="12"/>
      <c r="X232" s="12"/>
      <c r="Y232" s="12"/>
      <c r="Z232" s="12"/>
      <c r="AA232" s="12"/>
      <c r="AB232" s="12"/>
      <c r="AC232" s="12"/>
      <c r="AD232" s="12"/>
      <c r="AE232" s="12"/>
      <c r="AT232" s="3" t="s">
        <v>79</v>
      </c>
      <c r="AU232" s="3" t="s">
        <v>69</v>
      </c>
    </row>
    <row r="233" s="16" customFormat="true" ht="16.5" hidden="false" customHeight="true" outlineLevel="0" collapsed="false">
      <c r="A233" s="12"/>
      <c r="B233" s="62"/>
      <c r="C233" s="143" t="s">
        <v>280</v>
      </c>
      <c r="D233" s="143" t="s">
        <v>81</v>
      </c>
      <c r="E233" s="144" t="s">
        <v>441</v>
      </c>
      <c r="F233" s="145" t="s">
        <v>442</v>
      </c>
      <c r="G233" s="146" t="s">
        <v>412</v>
      </c>
      <c r="H233" s="147" t="n">
        <v>1</v>
      </c>
      <c r="I233" s="156"/>
      <c r="J233" s="148" t="n">
        <f aca="false">ROUND(I233*H233,2)</f>
        <v>0</v>
      </c>
      <c r="K233" s="145" t="s">
        <v>333</v>
      </c>
      <c r="L233" s="13"/>
      <c r="M233" s="149"/>
      <c r="N233" s="150" t="s">
        <v>29</v>
      </c>
      <c r="O233" s="132"/>
      <c r="P233" s="133" t="n">
        <f aca="false">O233*H233</f>
        <v>0</v>
      </c>
      <c r="Q233" s="133" t="n">
        <v>0</v>
      </c>
      <c r="R233" s="133" t="n">
        <f aca="false">Q233*H233</f>
        <v>0</v>
      </c>
      <c r="S233" s="133" t="n">
        <v>0</v>
      </c>
      <c r="T233" s="134" t="n">
        <f aca="false">S233*H233</f>
        <v>0</v>
      </c>
      <c r="U233" s="12"/>
      <c r="V233" s="12"/>
      <c r="W233" s="12"/>
      <c r="X233" s="12"/>
      <c r="Y233" s="12"/>
      <c r="Z233" s="12"/>
      <c r="AA233" s="12"/>
      <c r="AB233" s="12"/>
      <c r="AC233" s="12"/>
      <c r="AD233" s="12"/>
      <c r="AE233" s="12"/>
      <c r="AR233" s="135" t="s">
        <v>78</v>
      </c>
      <c r="AT233" s="135" t="s">
        <v>81</v>
      </c>
      <c r="AU233" s="135" t="s">
        <v>69</v>
      </c>
      <c r="AY233" s="3" t="s">
        <v>71</v>
      </c>
      <c r="BE233" s="136" t="n">
        <f aca="false">IF(N233="základní",J233,0)</f>
        <v>0</v>
      </c>
      <c r="BF233" s="136" t="n">
        <f aca="false">IF(N233="snížená",J233,0)</f>
        <v>0</v>
      </c>
      <c r="BG233" s="136" t="n">
        <f aca="false">IF(N233="zákl. přenesená",J233,0)</f>
        <v>0</v>
      </c>
      <c r="BH233" s="136" t="n">
        <f aca="false">IF(N233="sníž. přenesená",J233,0)</f>
        <v>0</v>
      </c>
      <c r="BI233" s="136" t="n">
        <f aca="false">IF(N233="nulová",J233,0)</f>
        <v>0</v>
      </c>
      <c r="BJ233" s="3" t="s">
        <v>69</v>
      </c>
      <c r="BK233" s="136" t="n">
        <f aca="false">ROUND(I233*H233,2)</f>
        <v>0</v>
      </c>
      <c r="BL233" s="3" t="s">
        <v>78</v>
      </c>
      <c r="BM233" s="135" t="s">
        <v>283</v>
      </c>
    </row>
    <row r="234" s="16" customFormat="true" ht="12.8" hidden="false" customHeight="false" outlineLevel="0" collapsed="false">
      <c r="A234" s="12"/>
      <c r="B234" s="62"/>
      <c r="C234" s="64"/>
      <c r="D234" s="137" t="s">
        <v>79</v>
      </c>
      <c r="E234" s="64"/>
      <c r="F234" s="138" t="s">
        <v>443</v>
      </c>
      <c r="G234" s="64"/>
      <c r="H234" s="64"/>
      <c r="I234" s="14"/>
      <c r="J234" s="64"/>
      <c r="K234" s="64"/>
      <c r="L234" s="13"/>
      <c r="M234" s="140"/>
      <c r="N234" s="141"/>
      <c r="O234" s="132"/>
      <c r="P234" s="132"/>
      <c r="Q234" s="132"/>
      <c r="R234" s="132"/>
      <c r="S234" s="132"/>
      <c r="T234" s="142"/>
      <c r="U234" s="12"/>
      <c r="V234" s="12"/>
      <c r="W234" s="12"/>
      <c r="X234" s="12"/>
      <c r="Y234" s="12"/>
      <c r="Z234" s="12"/>
      <c r="AA234" s="12"/>
      <c r="AB234" s="12"/>
      <c r="AC234" s="12"/>
      <c r="AD234" s="12"/>
      <c r="AE234" s="12"/>
      <c r="AT234" s="3" t="s">
        <v>79</v>
      </c>
      <c r="AU234" s="3" t="s">
        <v>69</v>
      </c>
    </row>
    <row r="235" s="16" customFormat="true" ht="16.5" hidden="false" customHeight="true" outlineLevel="0" collapsed="false">
      <c r="A235" s="12"/>
      <c r="B235" s="62"/>
      <c r="C235" s="143" t="s">
        <v>184</v>
      </c>
      <c r="D235" s="143" t="s">
        <v>81</v>
      </c>
      <c r="E235" s="144" t="s">
        <v>444</v>
      </c>
      <c r="F235" s="145" t="s">
        <v>445</v>
      </c>
      <c r="G235" s="146" t="s">
        <v>412</v>
      </c>
      <c r="H235" s="147" t="n">
        <v>1</v>
      </c>
      <c r="I235" s="156"/>
      <c r="J235" s="148" t="n">
        <f aca="false">ROUND(I235*H235,2)</f>
        <v>0</v>
      </c>
      <c r="K235" s="145" t="s">
        <v>76</v>
      </c>
      <c r="L235" s="13"/>
      <c r="M235" s="149"/>
      <c r="N235" s="150" t="s">
        <v>29</v>
      </c>
      <c r="O235" s="132"/>
      <c r="P235" s="133" t="n">
        <f aca="false">O235*H235</f>
        <v>0</v>
      </c>
      <c r="Q235" s="133" t="n">
        <v>0</v>
      </c>
      <c r="R235" s="133" t="n">
        <f aca="false">Q235*H235</f>
        <v>0</v>
      </c>
      <c r="S235" s="133" t="n">
        <v>0</v>
      </c>
      <c r="T235" s="134" t="n">
        <f aca="false">S235*H235</f>
        <v>0</v>
      </c>
      <c r="U235" s="12"/>
      <c r="V235" s="12"/>
      <c r="W235" s="12"/>
      <c r="X235" s="12"/>
      <c r="Y235" s="12"/>
      <c r="Z235" s="12"/>
      <c r="AA235" s="12"/>
      <c r="AB235" s="12"/>
      <c r="AC235" s="12"/>
      <c r="AD235" s="12"/>
      <c r="AE235" s="12"/>
      <c r="AR235" s="135" t="s">
        <v>78</v>
      </c>
      <c r="AT235" s="135" t="s">
        <v>81</v>
      </c>
      <c r="AU235" s="135" t="s">
        <v>69</v>
      </c>
      <c r="AY235" s="3" t="s">
        <v>71</v>
      </c>
      <c r="BE235" s="136" t="n">
        <f aca="false">IF(N235="základní",J235,0)</f>
        <v>0</v>
      </c>
      <c r="BF235" s="136" t="n">
        <f aca="false">IF(N235="snížená",J235,0)</f>
        <v>0</v>
      </c>
      <c r="BG235" s="136" t="n">
        <f aca="false">IF(N235="zákl. přenesená",J235,0)</f>
        <v>0</v>
      </c>
      <c r="BH235" s="136" t="n">
        <f aca="false">IF(N235="sníž. přenesená",J235,0)</f>
        <v>0</v>
      </c>
      <c r="BI235" s="136" t="n">
        <f aca="false">IF(N235="nulová",J235,0)</f>
        <v>0</v>
      </c>
      <c r="BJ235" s="3" t="s">
        <v>69</v>
      </c>
      <c r="BK235" s="136" t="n">
        <f aca="false">ROUND(I235*H235,2)</f>
        <v>0</v>
      </c>
      <c r="BL235" s="3" t="s">
        <v>78</v>
      </c>
      <c r="BM235" s="135" t="s">
        <v>286</v>
      </c>
    </row>
    <row r="236" s="16" customFormat="true" ht="12.8" hidden="false" customHeight="false" outlineLevel="0" collapsed="false">
      <c r="A236" s="12"/>
      <c r="B236" s="62"/>
      <c r="C236" s="64"/>
      <c r="D236" s="137" t="s">
        <v>79</v>
      </c>
      <c r="E236" s="64"/>
      <c r="F236" s="138" t="s">
        <v>445</v>
      </c>
      <c r="G236" s="64"/>
      <c r="H236" s="64"/>
      <c r="I236" s="14"/>
      <c r="J236" s="64"/>
      <c r="K236" s="64"/>
      <c r="L236" s="13"/>
      <c r="M236" s="140"/>
      <c r="N236" s="141"/>
      <c r="O236" s="132"/>
      <c r="P236" s="132"/>
      <c r="Q236" s="132"/>
      <c r="R236" s="132"/>
      <c r="S236" s="132"/>
      <c r="T236" s="142"/>
      <c r="U236" s="12"/>
      <c r="V236" s="12"/>
      <c r="W236" s="12"/>
      <c r="X236" s="12"/>
      <c r="Y236" s="12"/>
      <c r="Z236" s="12"/>
      <c r="AA236" s="12"/>
      <c r="AB236" s="12"/>
      <c r="AC236" s="12"/>
      <c r="AD236" s="12"/>
      <c r="AE236" s="12"/>
      <c r="AT236" s="3" t="s">
        <v>79</v>
      </c>
      <c r="AU236" s="3" t="s">
        <v>69</v>
      </c>
    </row>
    <row r="237" s="16" customFormat="true" ht="16.5" hidden="false" customHeight="true" outlineLevel="0" collapsed="false">
      <c r="A237" s="12"/>
      <c r="B237" s="62"/>
      <c r="C237" s="143" t="s">
        <v>287</v>
      </c>
      <c r="D237" s="143" t="s">
        <v>81</v>
      </c>
      <c r="E237" s="144" t="s">
        <v>446</v>
      </c>
      <c r="F237" s="145" t="s">
        <v>447</v>
      </c>
      <c r="G237" s="146" t="s">
        <v>420</v>
      </c>
      <c r="H237" s="157" t="n">
        <v>2</v>
      </c>
      <c r="I237" s="156"/>
      <c r="J237" s="148" t="n">
        <f aca="false">ROUND(I237*H237,2)</f>
        <v>0</v>
      </c>
      <c r="K237" s="145" t="s">
        <v>76</v>
      </c>
      <c r="L237" s="13"/>
      <c r="M237" s="149"/>
      <c r="N237" s="150" t="s">
        <v>29</v>
      </c>
      <c r="O237" s="132"/>
      <c r="P237" s="133" t="n">
        <f aca="false">O237*H237</f>
        <v>0</v>
      </c>
      <c r="Q237" s="133" t="n">
        <v>0</v>
      </c>
      <c r="R237" s="133" t="n">
        <f aca="false">Q237*H237</f>
        <v>0</v>
      </c>
      <c r="S237" s="133" t="n">
        <v>0</v>
      </c>
      <c r="T237" s="134" t="n">
        <f aca="false">S237*H237</f>
        <v>0</v>
      </c>
      <c r="U237" s="12"/>
      <c r="V237" s="12"/>
      <c r="W237" s="12"/>
      <c r="X237" s="12"/>
      <c r="Y237" s="12"/>
      <c r="Z237" s="12"/>
      <c r="AA237" s="12"/>
      <c r="AB237" s="12"/>
      <c r="AC237" s="12"/>
      <c r="AD237" s="12"/>
      <c r="AE237" s="12"/>
      <c r="AR237" s="135" t="s">
        <v>78</v>
      </c>
      <c r="AT237" s="135" t="s">
        <v>81</v>
      </c>
      <c r="AU237" s="135" t="s">
        <v>69</v>
      </c>
      <c r="AY237" s="3" t="s">
        <v>71</v>
      </c>
      <c r="BE237" s="136" t="n">
        <f aca="false">IF(N237="základní",J237,0)</f>
        <v>0</v>
      </c>
      <c r="BF237" s="136" t="n">
        <f aca="false">IF(N237="snížená",J237,0)</f>
        <v>0</v>
      </c>
      <c r="BG237" s="136" t="n">
        <f aca="false">IF(N237="zákl. přenesená",J237,0)</f>
        <v>0</v>
      </c>
      <c r="BH237" s="136" t="n">
        <f aca="false">IF(N237="sníž. přenesená",J237,0)</f>
        <v>0</v>
      </c>
      <c r="BI237" s="136" t="n">
        <f aca="false">IF(N237="nulová",J237,0)</f>
        <v>0</v>
      </c>
      <c r="BJ237" s="3" t="s">
        <v>69</v>
      </c>
      <c r="BK237" s="136" t="n">
        <f aca="false">ROUND(I237*H237,2)</f>
        <v>0</v>
      </c>
      <c r="BL237" s="3" t="s">
        <v>78</v>
      </c>
      <c r="BM237" s="135" t="s">
        <v>290</v>
      </c>
    </row>
    <row r="238" s="16" customFormat="true" ht="11.25" hidden="false" customHeight="false" outlineLevel="0" collapsed="false">
      <c r="A238" s="12"/>
      <c r="B238" s="62"/>
      <c r="C238" s="64"/>
      <c r="D238" s="137" t="s">
        <v>79</v>
      </c>
      <c r="E238" s="64"/>
      <c r="F238" s="138" t="s">
        <v>447</v>
      </c>
      <c r="G238" s="64"/>
      <c r="H238" s="64"/>
      <c r="I238" s="14"/>
      <c r="J238" s="64"/>
      <c r="K238" s="64"/>
      <c r="L238" s="13"/>
      <c r="M238" s="152"/>
      <c r="N238" s="153"/>
      <c r="O238" s="154"/>
      <c r="P238" s="154"/>
      <c r="Q238" s="154"/>
      <c r="R238" s="154"/>
      <c r="S238" s="154"/>
      <c r="T238" s="155"/>
      <c r="U238" s="12"/>
      <c r="V238" s="12"/>
      <c r="W238" s="12"/>
      <c r="X238" s="12"/>
      <c r="Y238" s="12"/>
      <c r="Z238" s="12"/>
      <c r="AA238" s="12"/>
      <c r="AB238" s="12"/>
      <c r="AC238" s="12"/>
      <c r="AD238" s="12"/>
      <c r="AE238" s="12"/>
      <c r="AT238" s="3" t="s">
        <v>79</v>
      </c>
      <c r="AU238" s="3" t="s">
        <v>69</v>
      </c>
    </row>
    <row r="239" s="16" customFormat="true" ht="6.95" hidden="false" customHeight="true" outlineLevel="0" collapsed="false">
      <c r="A239" s="12"/>
      <c r="B239" s="85"/>
      <c r="C239" s="86"/>
      <c r="D239" s="86"/>
      <c r="E239" s="86"/>
      <c r="F239" s="86"/>
      <c r="G239" s="86"/>
      <c r="H239" s="86"/>
      <c r="I239" s="58"/>
      <c r="J239" s="86"/>
      <c r="K239" s="86"/>
      <c r="L239" s="13"/>
      <c r="M239" s="12"/>
      <c r="O239" s="12"/>
      <c r="P239" s="12"/>
      <c r="Q239" s="12"/>
      <c r="R239" s="12"/>
      <c r="S239" s="12"/>
      <c r="T239" s="12"/>
      <c r="U239" s="12"/>
      <c r="V239" s="12"/>
      <c r="W239" s="12"/>
      <c r="X239" s="12"/>
      <c r="Y239" s="12"/>
      <c r="Z239" s="12"/>
      <c r="AA239" s="12"/>
      <c r="AB239" s="12"/>
      <c r="AC239" s="12"/>
      <c r="AD239" s="12"/>
      <c r="AE239" s="12"/>
    </row>
  </sheetData>
  <sheetProtection sheet="true" objects="true" scenarios="true" formatColumns="false" formatRows="false" autoFilter="false"/>
  <autoFilter ref="C117:K238"/>
  <mergeCells count="9">
    <mergeCell ref="L2:V2"/>
    <mergeCell ref="E7:H7"/>
    <mergeCell ref="E9:H9"/>
    <mergeCell ref="E18:H18"/>
    <mergeCell ref="E27:H27"/>
    <mergeCell ref="E85:H85"/>
    <mergeCell ref="E87:H87"/>
    <mergeCell ref="E108:H108"/>
    <mergeCell ref="E110:H110"/>
  </mergeCells>
  <printOptions headings="false" gridLines="false" gridLinesSet="true" horizontalCentered="true" verticalCentered="false"/>
  <pageMargins left="0.39375" right="0.39375" top="0.39375" bottom="0.39375" header="0.511805555555555" footer="0"/>
  <pageSetup paperSize="9" scale="100" fitToWidth="1" fitToHeight="999" pageOrder="downThenOver" orientation="portrait" blackAndWhite="false" draft="false" cellComments="none" horizontalDpi="300" verticalDpi="300" copies="1"/>
  <headerFooter differentFirst="false" differentOddEven="false">
    <oddHead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emplate/>
  <TotalTime>231</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2020-04-08T15:34:15Z</dcterms:created>
  <dc:creator>michalo</dc:creator>
  <dc:description/>
  <dc:language>cs-CZ</dc:language>
  <cp:lastModifiedBy/>
  <dcterms:modified xsi:type="dcterms:W3CDTF">2021-06-29T13:22:00Z</dcterms:modified>
  <cp:revision>19</cp:revision>
  <dc:subject/>
  <dc:title/>
</cp:coreProperties>
</file>